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4061868_kcl_ac_uk/Documents/Modules/MScProject/"/>
    </mc:Choice>
  </mc:AlternateContent>
  <xr:revisionPtr revIDLastSave="149" documentId="8_{0788E952-24E9-47BE-913B-6041C553C2AB}" xr6:coauthVersionLast="47" xr6:coauthVersionMax="47" xr10:uidLastSave="{70686EA6-DD80-401C-BEA2-CBC53002DB61}"/>
  <bookViews>
    <workbookView xWindow="-96" yWindow="-96" windowWidth="23232" windowHeight="12552" xr2:uid="{2322F727-5A2C-4D36-80BE-A6E1AFDF55D3}"/>
  </bookViews>
  <sheets>
    <sheet name="raw_data_random" sheetId="2" r:id="rId1"/>
    <sheet name="raw_data_structured" sheetId="8" r:id="rId2"/>
    <sheet name="pop_random" sheetId="9" r:id="rId3"/>
    <sheet name="pop_structured" sheetId="11" r:id="rId4"/>
    <sheet name="restarts" sheetId="12" r:id="rId5"/>
    <sheet name="pop_size" sheetId="10" r:id="rId6"/>
    <sheet name="tsize_elitism" sheetId="13" r:id="rId7"/>
    <sheet name="search" sheetId="14" r:id="rId8"/>
    <sheet name="threads" sheetId="15" r:id="rId9"/>
    <sheet name="evaluation" sheetId="16" r:id="rId10"/>
    <sheet name="20vars" sheetId="17" r:id="rId11"/>
    <sheet name="50vars" sheetId="19" r:id="rId12"/>
    <sheet name="75vars" sheetId="20" r:id="rId13"/>
    <sheet name="100_vars" sheetId="21" r:id="rId14"/>
    <sheet name="125vars" sheetId="22" r:id="rId15"/>
    <sheet name="150vars" sheetId="23" r:id="rId16"/>
    <sheet name="175vars" sheetId="24" r:id="rId17"/>
    <sheet name="200vars" sheetId="25" r:id="rId18"/>
    <sheet name="225vars" sheetId="26" r:id="rId19"/>
    <sheet name="250vars" sheetId="27" r:id="rId20"/>
    <sheet name="90vars" sheetId="28" r:id="rId21"/>
    <sheet name="180vars" sheetId="29" r:id="rId22"/>
    <sheet name="225_vars" sheetId="30" r:id="rId23"/>
    <sheet name="300vars" sheetId="31" r:id="rId24"/>
    <sheet name="medians" sheetId="32" r:id="rId25"/>
    <sheet name="local_search_50" sheetId="3" r:id="rId26"/>
    <sheet name="local_search_100" sheetId="4" r:id="rId27"/>
    <sheet name="population" sheetId="5" r:id="rId28"/>
    <sheet name="100vars" sheetId="6" r:id="rId29"/>
    <sheet name="100varsparallel" sheetId="7" r:id="rId30"/>
  </sheets>
  <definedNames>
    <definedName name="_xlnm._FilterDatabase" localSheetId="25" hidden="1">local_search_50!$A$1:$J$201</definedName>
    <definedName name="_xlnm._FilterDatabase" localSheetId="0" hidden="1">raw_data_random!$A$1:$I$1351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31" l="1"/>
  <c r="O28" i="31"/>
  <c r="N28" i="31"/>
  <c r="P27" i="31"/>
  <c r="O27" i="31"/>
  <c r="N27" i="31"/>
  <c r="P26" i="31"/>
  <c r="O26" i="31"/>
  <c r="N26" i="31"/>
  <c r="P25" i="31"/>
  <c r="O25" i="31"/>
  <c r="N25" i="31"/>
  <c r="P24" i="31"/>
  <c r="O24" i="31"/>
  <c r="N24" i="31"/>
  <c r="R22" i="31"/>
  <c r="Q22" i="31"/>
  <c r="P22" i="31"/>
  <c r="O22" i="31"/>
  <c r="R21" i="31"/>
  <c r="Q21" i="31"/>
  <c r="P21" i="31"/>
  <c r="O21" i="31"/>
  <c r="N21" i="31"/>
  <c r="R20" i="31"/>
  <c r="Q20" i="31"/>
  <c r="P20" i="31"/>
  <c r="O20" i="31"/>
  <c r="N20" i="31"/>
  <c r="R19" i="31"/>
  <c r="Q19" i="31"/>
  <c r="P19" i="31"/>
  <c r="O19" i="31"/>
  <c r="N19" i="31"/>
  <c r="R18" i="31"/>
  <c r="Q18" i="31"/>
  <c r="P18" i="31"/>
  <c r="O18" i="31"/>
  <c r="N18" i="31"/>
  <c r="R17" i="31"/>
  <c r="Q17" i="31"/>
  <c r="P17" i="31"/>
  <c r="O17" i="31"/>
  <c r="N17" i="31"/>
  <c r="R16" i="31"/>
  <c r="Q16" i="31"/>
  <c r="P16" i="31"/>
  <c r="O16" i="31"/>
  <c r="N16" i="31"/>
  <c r="R15" i="31"/>
  <c r="Q15" i="31"/>
  <c r="P15" i="31"/>
  <c r="O15" i="31"/>
  <c r="N15" i="31"/>
  <c r="R14" i="31"/>
  <c r="Q14" i="31"/>
  <c r="P14" i="31"/>
  <c r="O14" i="31"/>
  <c r="N14" i="31"/>
  <c r="R13" i="31"/>
  <c r="Q13" i="31"/>
  <c r="P13" i="31"/>
  <c r="O13" i="31"/>
  <c r="N13" i="31"/>
  <c r="R12" i="31"/>
  <c r="Q12" i="31"/>
  <c r="P12" i="31"/>
  <c r="O12" i="31"/>
  <c r="N12" i="31"/>
  <c r="R11" i="31"/>
  <c r="Q11" i="31"/>
  <c r="P11" i="31"/>
  <c r="O11" i="31"/>
  <c r="N11" i="31"/>
  <c r="R10" i="31"/>
  <c r="Q10" i="31"/>
  <c r="P10" i="31"/>
  <c r="O10" i="31"/>
  <c r="N10" i="31"/>
  <c r="R9" i="31"/>
  <c r="Q9" i="31"/>
  <c r="P9" i="31"/>
  <c r="O9" i="31"/>
  <c r="N9" i="31"/>
  <c r="R8" i="31"/>
  <c r="Q8" i="31"/>
  <c r="P8" i="31"/>
  <c r="O8" i="31"/>
  <c r="N8" i="31"/>
  <c r="R7" i="31"/>
  <c r="Q7" i="31"/>
  <c r="P7" i="31"/>
  <c r="O7" i="31"/>
  <c r="N7" i="31"/>
  <c r="R6" i="31"/>
  <c r="Q6" i="31"/>
  <c r="P6" i="31"/>
  <c r="O6" i="31"/>
  <c r="N6" i="31"/>
  <c r="R5" i="31"/>
  <c r="Q5" i="31"/>
  <c r="P5" i="31"/>
  <c r="O5" i="31"/>
  <c r="N5" i="31"/>
  <c r="R4" i="31"/>
  <c r="Q4" i="31"/>
  <c r="P4" i="31"/>
  <c r="O4" i="31"/>
  <c r="N4" i="31"/>
  <c r="R3" i="31"/>
  <c r="Q3" i="31"/>
  <c r="P3" i="31"/>
  <c r="O3" i="31"/>
  <c r="N3" i="31"/>
  <c r="R2" i="31"/>
  <c r="Q2" i="31"/>
  <c r="P2" i="31"/>
  <c r="O2" i="31"/>
  <c r="N2" i="31"/>
  <c r="P28" i="30"/>
  <c r="O28" i="30"/>
  <c r="N28" i="30"/>
  <c r="P27" i="30"/>
  <c r="O27" i="30"/>
  <c r="N27" i="30"/>
  <c r="P26" i="30"/>
  <c r="O26" i="30"/>
  <c r="N26" i="30"/>
  <c r="P25" i="30"/>
  <c r="O25" i="30"/>
  <c r="N25" i="30"/>
  <c r="P24" i="30"/>
  <c r="O24" i="30"/>
  <c r="N24" i="30"/>
  <c r="R22" i="30"/>
  <c r="Q22" i="30"/>
  <c r="P22" i="30"/>
  <c r="O22" i="30"/>
  <c r="R21" i="30"/>
  <c r="Q21" i="30"/>
  <c r="P21" i="30"/>
  <c r="O21" i="30"/>
  <c r="N21" i="30"/>
  <c r="R20" i="30"/>
  <c r="Q20" i="30"/>
  <c r="P20" i="30"/>
  <c r="O20" i="30"/>
  <c r="N20" i="30"/>
  <c r="R19" i="30"/>
  <c r="Q19" i="30"/>
  <c r="P19" i="30"/>
  <c r="O19" i="30"/>
  <c r="N19" i="30"/>
  <c r="R18" i="30"/>
  <c r="Q18" i="30"/>
  <c r="P18" i="30"/>
  <c r="O18" i="30"/>
  <c r="N18" i="30"/>
  <c r="R17" i="30"/>
  <c r="Q17" i="30"/>
  <c r="P17" i="30"/>
  <c r="O17" i="30"/>
  <c r="N17" i="30"/>
  <c r="R16" i="30"/>
  <c r="Q16" i="30"/>
  <c r="P16" i="30"/>
  <c r="O16" i="30"/>
  <c r="N16" i="30"/>
  <c r="R15" i="30"/>
  <c r="Q15" i="30"/>
  <c r="P15" i="30"/>
  <c r="O15" i="30"/>
  <c r="N15" i="30"/>
  <c r="R14" i="30"/>
  <c r="Q14" i="30"/>
  <c r="P14" i="30"/>
  <c r="O14" i="30"/>
  <c r="N14" i="30"/>
  <c r="R13" i="30"/>
  <c r="Q13" i="30"/>
  <c r="P13" i="30"/>
  <c r="O13" i="30"/>
  <c r="N13" i="30"/>
  <c r="R12" i="30"/>
  <c r="Q12" i="30"/>
  <c r="P12" i="30"/>
  <c r="O12" i="30"/>
  <c r="N12" i="30"/>
  <c r="R11" i="30"/>
  <c r="Q11" i="30"/>
  <c r="P11" i="30"/>
  <c r="O11" i="30"/>
  <c r="N11" i="30"/>
  <c r="R10" i="30"/>
  <c r="Q10" i="30"/>
  <c r="P10" i="30"/>
  <c r="O10" i="30"/>
  <c r="N10" i="30"/>
  <c r="R9" i="30"/>
  <c r="Q9" i="30"/>
  <c r="P9" i="30"/>
  <c r="O9" i="30"/>
  <c r="N9" i="30"/>
  <c r="R8" i="30"/>
  <c r="Q8" i="30"/>
  <c r="P8" i="30"/>
  <c r="O8" i="30"/>
  <c r="N8" i="30"/>
  <c r="R7" i="30"/>
  <c r="Q7" i="30"/>
  <c r="P7" i="30"/>
  <c r="O7" i="30"/>
  <c r="N7" i="30"/>
  <c r="R6" i="30"/>
  <c r="Q6" i="30"/>
  <c r="P6" i="30"/>
  <c r="O6" i="30"/>
  <c r="N6" i="30"/>
  <c r="R5" i="30"/>
  <c r="Q5" i="30"/>
  <c r="P5" i="30"/>
  <c r="O5" i="30"/>
  <c r="N5" i="30"/>
  <c r="R4" i="30"/>
  <c r="Q4" i="30"/>
  <c r="P4" i="30"/>
  <c r="O4" i="30"/>
  <c r="N4" i="30"/>
  <c r="R3" i="30"/>
  <c r="Q3" i="30"/>
  <c r="P3" i="30"/>
  <c r="O3" i="30"/>
  <c r="N3" i="30"/>
  <c r="R2" i="30"/>
  <c r="Q2" i="30"/>
  <c r="P2" i="30"/>
  <c r="O2" i="30"/>
  <c r="N2" i="30"/>
  <c r="P28" i="29"/>
  <c r="O28" i="29"/>
  <c r="N28" i="29"/>
  <c r="P27" i="29"/>
  <c r="O27" i="29"/>
  <c r="N27" i="29"/>
  <c r="P26" i="29"/>
  <c r="O26" i="29"/>
  <c r="N26" i="29"/>
  <c r="P25" i="29"/>
  <c r="O25" i="29"/>
  <c r="N25" i="29"/>
  <c r="P24" i="29"/>
  <c r="O24" i="29"/>
  <c r="N24" i="29"/>
  <c r="R22" i="29"/>
  <c r="Q22" i="29"/>
  <c r="P22" i="29"/>
  <c r="O22" i="29"/>
  <c r="R21" i="29"/>
  <c r="Q21" i="29"/>
  <c r="P21" i="29"/>
  <c r="O21" i="29"/>
  <c r="N21" i="29"/>
  <c r="R20" i="29"/>
  <c r="Q20" i="29"/>
  <c r="P20" i="29"/>
  <c r="O20" i="29"/>
  <c r="N20" i="29"/>
  <c r="R19" i="29"/>
  <c r="Q19" i="29"/>
  <c r="P19" i="29"/>
  <c r="O19" i="29"/>
  <c r="N19" i="29"/>
  <c r="R18" i="29"/>
  <c r="Q18" i="29"/>
  <c r="P18" i="29"/>
  <c r="O18" i="29"/>
  <c r="N18" i="29"/>
  <c r="R17" i="29"/>
  <c r="Q17" i="29"/>
  <c r="P17" i="29"/>
  <c r="O17" i="29"/>
  <c r="N17" i="29"/>
  <c r="R16" i="29"/>
  <c r="Q16" i="29"/>
  <c r="P16" i="29"/>
  <c r="O16" i="29"/>
  <c r="N16" i="29"/>
  <c r="R15" i="29"/>
  <c r="Q15" i="29"/>
  <c r="P15" i="29"/>
  <c r="O15" i="29"/>
  <c r="N15" i="29"/>
  <c r="R14" i="29"/>
  <c r="Q14" i="29"/>
  <c r="P14" i="29"/>
  <c r="O14" i="29"/>
  <c r="N14" i="29"/>
  <c r="R13" i="29"/>
  <c r="Q13" i="29"/>
  <c r="P13" i="29"/>
  <c r="O13" i="29"/>
  <c r="N13" i="29"/>
  <c r="R12" i="29"/>
  <c r="Q12" i="29"/>
  <c r="P12" i="29"/>
  <c r="O12" i="29"/>
  <c r="N12" i="29"/>
  <c r="R11" i="29"/>
  <c r="Q11" i="29"/>
  <c r="P11" i="29"/>
  <c r="O11" i="29"/>
  <c r="N11" i="29"/>
  <c r="R10" i="29"/>
  <c r="Q10" i="29"/>
  <c r="P10" i="29"/>
  <c r="O10" i="29"/>
  <c r="N10" i="29"/>
  <c r="R9" i="29"/>
  <c r="Q9" i="29"/>
  <c r="P9" i="29"/>
  <c r="O9" i="29"/>
  <c r="N9" i="29"/>
  <c r="R8" i="29"/>
  <c r="Q8" i="29"/>
  <c r="P8" i="29"/>
  <c r="O8" i="29"/>
  <c r="N8" i="29"/>
  <c r="R7" i="29"/>
  <c r="Q7" i="29"/>
  <c r="P7" i="29"/>
  <c r="O7" i="29"/>
  <c r="N7" i="29"/>
  <c r="R6" i="29"/>
  <c r="Q6" i="29"/>
  <c r="P6" i="29"/>
  <c r="O6" i="29"/>
  <c r="N6" i="29"/>
  <c r="R5" i="29"/>
  <c r="Q5" i="29"/>
  <c r="P5" i="29"/>
  <c r="O5" i="29"/>
  <c r="N5" i="29"/>
  <c r="R4" i="29"/>
  <c r="Q4" i="29"/>
  <c r="P4" i="29"/>
  <c r="O4" i="29"/>
  <c r="N4" i="29"/>
  <c r="R3" i="29"/>
  <c r="Q3" i="29"/>
  <c r="P3" i="29"/>
  <c r="O3" i="29"/>
  <c r="N3" i="29"/>
  <c r="R2" i="29"/>
  <c r="Q2" i="29"/>
  <c r="P2" i="29"/>
  <c r="O2" i="29"/>
  <c r="N2" i="29"/>
  <c r="P28" i="28"/>
  <c r="O28" i="28"/>
  <c r="N28" i="28"/>
  <c r="P27" i="28"/>
  <c r="O27" i="28"/>
  <c r="N27" i="28"/>
  <c r="P26" i="28"/>
  <c r="O26" i="28"/>
  <c r="N26" i="28"/>
  <c r="P25" i="28"/>
  <c r="O25" i="28"/>
  <c r="N25" i="28"/>
  <c r="P24" i="28"/>
  <c r="O24" i="28"/>
  <c r="N24" i="28"/>
  <c r="R22" i="28"/>
  <c r="Q22" i="28"/>
  <c r="P22" i="28"/>
  <c r="O22" i="28"/>
  <c r="R21" i="28"/>
  <c r="Q21" i="28"/>
  <c r="P21" i="28"/>
  <c r="O21" i="28"/>
  <c r="N21" i="28"/>
  <c r="R20" i="28"/>
  <c r="Q20" i="28"/>
  <c r="P20" i="28"/>
  <c r="O20" i="28"/>
  <c r="N20" i="28"/>
  <c r="R19" i="28"/>
  <c r="Q19" i="28"/>
  <c r="P19" i="28"/>
  <c r="O19" i="28"/>
  <c r="N19" i="28"/>
  <c r="R18" i="28"/>
  <c r="Q18" i="28"/>
  <c r="P18" i="28"/>
  <c r="O18" i="28"/>
  <c r="N18" i="28"/>
  <c r="R17" i="28"/>
  <c r="Q17" i="28"/>
  <c r="P17" i="28"/>
  <c r="O17" i="28"/>
  <c r="N17" i="28"/>
  <c r="R16" i="28"/>
  <c r="Q16" i="28"/>
  <c r="P16" i="28"/>
  <c r="O16" i="28"/>
  <c r="N16" i="28"/>
  <c r="R15" i="28"/>
  <c r="Q15" i="28"/>
  <c r="P15" i="28"/>
  <c r="O15" i="28"/>
  <c r="N15" i="28"/>
  <c r="R14" i="28"/>
  <c r="Q14" i="28"/>
  <c r="P14" i="28"/>
  <c r="O14" i="28"/>
  <c r="N14" i="28"/>
  <c r="R13" i="28"/>
  <c r="Q13" i="28"/>
  <c r="P13" i="28"/>
  <c r="O13" i="28"/>
  <c r="N13" i="28"/>
  <c r="R12" i="28"/>
  <c r="Q12" i="28"/>
  <c r="P12" i="28"/>
  <c r="O12" i="28"/>
  <c r="N12" i="28"/>
  <c r="R11" i="28"/>
  <c r="Q11" i="28"/>
  <c r="P11" i="28"/>
  <c r="O11" i="28"/>
  <c r="N11" i="28"/>
  <c r="R10" i="28"/>
  <c r="Q10" i="28"/>
  <c r="P10" i="28"/>
  <c r="O10" i="28"/>
  <c r="N10" i="28"/>
  <c r="R9" i="28"/>
  <c r="Q9" i="28"/>
  <c r="P9" i="28"/>
  <c r="O9" i="28"/>
  <c r="N9" i="28"/>
  <c r="R8" i="28"/>
  <c r="Q8" i="28"/>
  <c r="P8" i="28"/>
  <c r="O8" i="28"/>
  <c r="N8" i="28"/>
  <c r="R7" i="28"/>
  <c r="Q7" i="28"/>
  <c r="P7" i="28"/>
  <c r="O7" i="28"/>
  <c r="N7" i="28"/>
  <c r="R6" i="28"/>
  <c r="Q6" i="28"/>
  <c r="P6" i="28"/>
  <c r="O6" i="28"/>
  <c r="N6" i="28"/>
  <c r="R5" i="28"/>
  <c r="Q5" i="28"/>
  <c r="P5" i="28"/>
  <c r="O5" i="28"/>
  <c r="N5" i="28"/>
  <c r="R4" i="28"/>
  <c r="Q4" i="28"/>
  <c r="P4" i="28"/>
  <c r="O4" i="28"/>
  <c r="N4" i="28"/>
  <c r="R3" i="28"/>
  <c r="Q3" i="28"/>
  <c r="P3" i="28"/>
  <c r="O3" i="28"/>
  <c r="N3" i="28"/>
  <c r="R2" i="28"/>
  <c r="Q2" i="28"/>
  <c r="P2" i="28"/>
  <c r="O2" i="28"/>
  <c r="N2" i="28"/>
  <c r="P28" i="27"/>
  <c r="O28" i="27"/>
  <c r="N28" i="27"/>
  <c r="P27" i="27"/>
  <c r="O27" i="27"/>
  <c r="N27" i="27"/>
  <c r="P26" i="27"/>
  <c r="O26" i="27"/>
  <c r="N26" i="27"/>
  <c r="P25" i="27"/>
  <c r="O25" i="27"/>
  <c r="N25" i="27"/>
  <c r="P24" i="27"/>
  <c r="O24" i="27"/>
  <c r="N24" i="27"/>
  <c r="R22" i="27"/>
  <c r="Q22" i="27"/>
  <c r="P22" i="27"/>
  <c r="O22" i="27"/>
  <c r="R21" i="27"/>
  <c r="Q21" i="27"/>
  <c r="P21" i="27"/>
  <c r="O21" i="27"/>
  <c r="N21" i="27"/>
  <c r="R20" i="27"/>
  <c r="Q20" i="27"/>
  <c r="P20" i="27"/>
  <c r="O20" i="27"/>
  <c r="N20" i="27"/>
  <c r="R19" i="27"/>
  <c r="Q19" i="27"/>
  <c r="P19" i="27"/>
  <c r="O19" i="27"/>
  <c r="N19" i="27"/>
  <c r="R18" i="27"/>
  <c r="Q18" i="27"/>
  <c r="P18" i="27"/>
  <c r="O18" i="27"/>
  <c r="N18" i="27"/>
  <c r="R17" i="27"/>
  <c r="Q17" i="27"/>
  <c r="P17" i="27"/>
  <c r="O17" i="27"/>
  <c r="N17" i="27"/>
  <c r="R16" i="27"/>
  <c r="Q16" i="27"/>
  <c r="P16" i="27"/>
  <c r="O16" i="27"/>
  <c r="N16" i="27"/>
  <c r="R15" i="27"/>
  <c r="Q15" i="27"/>
  <c r="P15" i="27"/>
  <c r="O15" i="27"/>
  <c r="N15" i="27"/>
  <c r="R14" i="27"/>
  <c r="Q14" i="27"/>
  <c r="P14" i="27"/>
  <c r="O14" i="27"/>
  <c r="N14" i="27"/>
  <c r="R13" i="27"/>
  <c r="Q13" i="27"/>
  <c r="P13" i="27"/>
  <c r="O13" i="27"/>
  <c r="N13" i="27"/>
  <c r="R12" i="27"/>
  <c r="Q12" i="27"/>
  <c r="P12" i="27"/>
  <c r="O12" i="27"/>
  <c r="N12" i="27"/>
  <c r="R11" i="27"/>
  <c r="Q11" i="27"/>
  <c r="P11" i="27"/>
  <c r="O11" i="27"/>
  <c r="N11" i="27"/>
  <c r="R10" i="27"/>
  <c r="Q10" i="27"/>
  <c r="P10" i="27"/>
  <c r="O10" i="27"/>
  <c r="N10" i="27"/>
  <c r="R9" i="27"/>
  <c r="Q9" i="27"/>
  <c r="P9" i="27"/>
  <c r="O9" i="27"/>
  <c r="N9" i="27"/>
  <c r="R8" i="27"/>
  <c r="Q8" i="27"/>
  <c r="P8" i="27"/>
  <c r="O8" i="27"/>
  <c r="N8" i="27"/>
  <c r="R7" i="27"/>
  <c r="Q7" i="27"/>
  <c r="P7" i="27"/>
  <c r="O7" i="27"/>
  <c r="N7" i="27"/>
  <c r="R6" i="27"/>
  <c r="Q6" i="27"/>
  <c r="P6" i="27"/>
  <c r="O6" i="27"/>
  <c r="N6" i="27"/>
  <c r="R5" i="27"/>
  <c r="Q5" i="27"/>
  <c r="P5" i="27"/>
  <c r="O5" i="27"/>
  <c r="N5" i="27"/>
  <c r="R4" i="27"/>
  <c r="Q4" i="27"/>
  <c r="P4" i="27"/>
  <c r="O4" i="27"/>
  <c r="N4" i="27"/>
  <c r="R3" i="27"/>
  <c r="Q3" i="27"/>
  <c r="P3" i="27"/>
  <c r="O3" i="27"/>
  <c r="N3" i="27"/>
  <c r="R2" i="27"/>
  <c r="Q2" i="27"/>
  <c r="P2" i="27"/>
  <c r="O2" i="27"/>
  <c r="N2" i="27"/>
  <c r="P28" i="26"/>
  <c r="O28" i="26"/>
  <c r="N28" i="26"/>
  <c r="P27" i="26"/>
  <c r="O27" i="26"/>
  <c r="N27" i="26"/>
  <c r="P26" i="26"/>
  <c r="O26" i="26"/>
  <c r="N26" i="26"/>
  <c r="P25" i="26"/>
  <c r="O25" i="26"/>
  <c r="N25" i="26"/>
  <c r="P24" i="26"/>
  <c r="O24" i="26"/>
  <c r="N24" i="26"/>
  <c r="R22" i="26"/>
  <c r="Q22" i="26"/>
  <c r="P22" i="26"/>
  <c r="O22" i="26"/>
  <c r="R21" i="26"/>
  <c r="Q21" i="26"/>
  <c r="P21" i="26"/>
  <c r="O21" i="26"/>
  <c r="N21" i="26"/>
  <c r="R20" i="26"/>
  <c r="Q20" i="26"/>
  <c r="P20" i="26"/>
  <c r="O20" i="26"/>
  <c r="N20" i="26"/>
  <c r="R19" i="26"/>
  <c r="Q19" i="26"/>
  <c r="P19" i="26"/>
  <c r="O19" i="26"/>
  <c r="N19" i="26"/>
  <c r="R18" i="26"/>
  <c r="Q18" i="26"/>
  <c r="P18" i="26"/>
  <c r="O18" i="26"/>
  <c r="N18" i="26"/>
  <c r="R17" i="26"/>
  <c r="Q17" i="26"/>
  <c r="P17" i="26"/>
  <c r="O17" i="26"/>
  <c r="N17" i="26"/>
  <c r="R16" i="26"/>
  <c r="Q16" i="26"/>
  <c r="P16" i="26"/>
  <c r="O16" i="26"/>
  <c r="N16" i="26"/>
  <c r="R15" i="26"/>
  <c r="Q15" i="26"/>
  <c r="P15" i="26"/>
  <c r="O15" i="26"/>
  <c r="N15" i="26"/>
  <c r="R14" i="26"/>
  <c r="Q14" i="26"/>
  <c r="P14" i="26"/>
  <c r="O14" i="26"/>
  <c r="N14" i="26"/>
  <c r="R13" i="26"/>
  <c r="Q13" i="26"/>
  <c r="P13" i="26"/>
  <c r="O13" i="26"/>
  <c r="N13" i="26"/>
  <c r="R12" i="26"/>
  <c r="Q12" i="26"/>
  <c r="P12" i="26"/>
  <c r="O12" i="26"/>
  <c r="N12" i="26"/>
  <c r="R11" i="26"/>
  <c r="Q11" i="26"/>
  <c r="P11" i="26"/>
  <c r="O11" i="26"/>
  <c r="N11" i="26"/>
  <c r="R10" i="26"/>
  <c r="Q10" i="26"/>
  <c r="P10" i="26"/>
  <c r="O10" i="26"/>
  <c r="N10" i="26"/>
  <c r="R9" i="26"/>
  <c r="Q9" i="26"/>
  <c r="P9" i="26"/>
  <c r="O9" i="26"/>
  <c r="N9" i="26"/>
  <c r="R8" i="26"/>
  <c r="Q8" i="26"/>
  <c r="P8" i="26"/>
  <c r="O8" i="26"/>
  <c r="N8" i="26"/>
  <c r="R7" i="26"/>
  <c r="Q7" i="26"/>
  <c r="P7" i="26"/>
  <c r="O7" i="26"/>
  <c r="N7" i="26"/>
  <c r="R6" i="26"/>
  <c r="Q6" i="26"/>
  <c r="P6" i="26"/>
  <c r="O6" i="26"/>
  <c r="N6" i="26"/>
  <c r="R5" i="26"/>
  <c r="Q5" i="26"/>
  <c r="P5" i="26"/>
  <c r="O5" i="26"/>
  <c r="N5" i="26"/>
  <c r="R4" i="26"/>
  <c r="Q4" i="26"/>
  <c r="P4" i="26"/>
  <c r="O4" i="26"/>
  <c r="N4" i="26"/>
  <c r="R3" i="26"/>
  <c r="Q3" i="26"/>
  <c r="P3" i="26"/>
  <c r="O3" i="26"/>
  <c r="N3" i="26"/>
  <c r="R2" i="26"/>
  <c r="Q2" i="26"/>
  <c r="P2" i="26"/>
  <c r="O2" i="26"/>
  <c r="N2" i="26"/>
  <c r="P28" i="25"/>
  <c r="O28" i="25"/>
  <c r="N28" i="25"/>
  <c r="P27" i="25"/>
  <c r="O27" i="25"/>
  <c r="N27" i="25"/>
  <c r="P26" i="25"/>
  <c r="O26" i="25"/>
  <c r="N26" i="25"/>
  <c r="P25" i="25"/>
  <c r="O25" i="25"/>
  <c r="N25" i="25"/>
  <c r="P24" i="25"/>
  <c r="O24" i="25"/>
  <c r="N24" i="25"/>
  <c r="R22" i="25"/>
  <c r="Q22" i="25"/>
  <c r="P22" i="25"/>
  <c r="O22" i="25"/>
  <c r="R21" i="25"/>
  <c r="Q21" i="25"/>
  <c r="P21" i="25"/>
  <c r="O21" i="25"/>
  <c r="N21" i="25"/>
  <c r="R20" i="25"/>
  <c r="Q20" i="25"/>
  <c r="P20" i="25"/>
  <c r="O20" i="25"/>
  <c r="N20" i="25"/>
  <c r="R19" i="25"/>
  <c r="Q19" i="25"/>
  <c r="P19" i="25"/>
  <c r="O19" i="25"/>
  <c r="N19" i="25"/>
  <c r="R18" i="25"/>
  <c r="Q18" i="25"/>
  <c r="P18" i="25"/>
  <c r="O18" i="25"/>
  <c r="N18" i="25"/>
  <c r="R17" i="25"/>
  <c r="Q17" i="25"/>
  <c r="P17" i="25"/>
  <c r="O17" i="25"/>
  <c r="N17" i="25"/>
  <c r="R16" i="25"/>
  <c r="Q16" i="25"/>
  <c r="P16" i="25"/>
  <c r="O16" i="25"/>
  <c r="N16" i="25"/>
  <c r="R15" i="25"/>
  <c r="Q15" i="25"/>
  <c r="P15" i="25"/>
  <c r="O15" i="25"/>
  <c r="N15" i="25"/>
  <c r="R14" i="25"/>
  <c r="Q14" i="25"/>
  <c r="P14" i="25"/>
  <c r="O14" i="25"/>
  <c r="N14" i="25"/>
  <c r="R13" i="25"/>
  <c r="Q13" i="25"/>
  <c r="P13" i="25"/>
  <c r="O13" i="25"/>
  <c r="N13" i="25"/>
  <c r="R12" i="25"/>
  <c r="Q12" i="25"/>
  <c r="P12" i="25"/>
  <c r="O12" i="25"/>
  <c r="N12" i="25"/>
  <c r="R11" i="25"/>
  <c r="Q11" i="25"/>
  <c r="P11" i="25"/>
  <c r="O11" i="25"/>
  <c r="N11" i="25"/>
  <c r="R10" i="25"/>
  <c r="Q10" i="25"/>
  <c r="P10" i="25"/>
  <c r="O10" i="25"/>
  <c r="N10" i="25"/>
  <c r="R9" i="25"/>
  <c r="Q9" i="25"/>
  <c r="P9" i="25"/>
  <c r="O9" i="25"/>
  <c r="N9" i="25"/>
  <c r="R8" i="25"/>
  <c r="Q8" i="25"/>
  <c r="P8" i="25"/>
  <c r="O8" i="25"/>
  <c r="N8" i="25"/>
  <c r="R7" i="25"/>
  <c r="Q7" i="25"/>
  <c r="P7" i="25"/>
  <c r="O7" i="25"/>
  <c r="N7" i="25"/>
  <c r="R6" i="25"/>
  <c r="Q6" i="25"/>
  <c r="P6" i="25"/>
  <c r="O6" i="25"/>
  <c r="N6" i="25"/>
  <c r="R5" i="25"/>
  <c r="Q5" i="25"/>
  <c r="P5" i="25"/>
  <c r="O5" i="25"/>
  <c r="N5" i="25"/>
  <c r="R4" i="25"/>
  <c r="Q4" i="25"/>
  <c r="P4" i="25"/>
  <c r="O4" i="25"/>
  <c r="N4" i="25"/>
  <c r="R3" i="25"/>
  <c r="Q3" i="25"/>
  <c r="P3" i="25"/>
  <c r="O3" i="25"/>
  <c r="N3" i="25"/>
  <c r="R2" i="25"/>
  <c r="Q2" i="25"/>
  <c r="P2" i="25"/>
  <c r="O2" i="25"/>
  <c r="N2" i="25"/>
  <c r="P28" i="24"/>
  <c r="O28" i="24"/>
  <c r="N28" i="24"/>
  <c r="P27" i="24"/>
  <c r="O27" i="24"/>
  <c r="N27" i="24"/>
  <c r="P26" i="24"/>
  <c r="O26" i="24"/>
  <c r="N26" i="24"/>
  <c r="P25" i="24"/>
  <c r="O25" i="24"/>
  <c r="N25" i="24"/>
  <c r="P24" i="24"/>
  <c r="O24" i="24"/>
  <c r="N24" i="24"/>
  <c r="R22" i="24"/>
  <c r="Q22" i="24"/>
  <c r="P22" i="24"/>
  <c r="O22" i="24"/>
  <c r="R21" i="24"/>
  <c r="Q21" i="24"/>
  <c r="P21" i="24"/>
  <c r="O21" i="24"/>
  <c r="N21" i="24"/>
  <c r="R20" i="24"/>
  <c r="Q20" i="24"/>
  <c r="P20" i="24"/>
  <c r="O20" i="24"/>
  <c r="N20" i="24"/>
  <c r="R19" i="24"/>
  <c r="Q19" i="24"/>
  <c r="P19" i="24"/>
  <c r="O19" i="24"/>
  <c r="N19" i="24"/>
  <c r="R18" i="24"/>
  <c r="Q18" i="24"/>
  <c r="P18" i="24"/>
  <c r="O18" i="24"/>
  <c r="N18" i="24"/>
  <c r="R17" i="24"/>
  <c r="Q17" i="24"/>
  <c r="P17" i="24"/>
  <c r="O17" i="24"/>
  <c r="N17" i="24"/>
  <c r="R16" i="24"/>
  <c r="Q16" i="24"/>
  <c r="P16" i="24"/>
  <c r="O16" i="24"/>
  <c r="N16" i="24"/>
  <c r="R15" i="24"/>
  <c r="Q15" i="24"/>
  <c r="P15" i="24"/>
  <c r="O15" i="24"/>
  <c r="N15" i="24"/>
  <c r="R14" i="24"/>
  <c r="Q14" i="24"/>
  <c r="P14" i="24"/>
  <c r="O14" i="24"/>
  <c r="N14" i="24"/>
  <c r="R13" i="24"/>
  <c r="Q13" i="24"/>
  <c r="P13" i="24"/>
  <c r="O13" i="24"/>
  <c r="N13" i="24"/>
  <c r="R12" i="24"/>
  <c r="Q12" i="24"/>
  <c r="P12" i="24"/>
  <c r="O12" i="24"/>
  <c r="N12" i="24"/>
  <c r="R11" i="24"/>
  <c r="Q11" i="24"/>
  <c r="P11" i="24"/>
  <c r="O11" i="24"/>
  <c r="N11" i="24"/>
  <c r="R10" i="24"/>
  <c r="Q10" i="24"/>
  <c r="P10" i="24"/>
  <c r="O10" i="24"/>
  <c r="N10" i="24"/>
  <c r="R9" i="24"/>
  <c r="Q9" i="24"/>
  <c r="P9" i="24"/>
  <c r="O9" i="24"/>
  <c r="N9" i="24"/>
  <c r="R8" i="24"/>
  <c r="Q8" i="24"/>
  <c r="P8" i="24"/>
  <c r="O8" i="24"/>
  <c r="N8" i="24"/>
  <c r="R7" i="24"/>
  <c r="Q7" i="24"/>
  <c r="P7" i="24"/>
  <c r="O7" i="24"/>
  <c r="N7" i="24"/>
  <c r="R6" i="24"/>
  <c r="Q6" i="24"/>
  <c r="P6" i="24"/>
  <c r="O6" i="24"/>
  <c r="N6" i="24"/>
  <c r="R5" i="24"/>
  <c r="Q5" i="24"/>
  <c r="P5" i="24"/>
  <c r="O5" i="24"/>
  <c r="N5" i="24"/>
  <c r="R4" i="24"/>
  <c r="Q4" i="24"/>
  <c r="P4" i="24"/>
  <c r="O4" i="24"/>
  <c r="N4" i="24"/>
  <c r="R3" i="24"/>
  <c r="Q3" i="24"/>
  <c r="P3" i="24"/>
  <c r="O3" i="24"/>
  <c r="N3" i="24"/>
  <c r="R2" i="24"/>
  <c r="Q2" i="24"/>
  <c r="P2" i="24"/>
  <c r="O2" i="24"/>
  <c r="N2" i="24"/>
  <c r="P28" i="23"/>
  <c r="O28" i="23"/>
  <c r="N28" i="23"/>
  <c r="P27" i="23"/>
  <c r="O27" i="23"/>
  <c r="N27" i="23"/>
  <c r="P26" i="23"/>
  <c r="O26" i="23"/>
  <c r="N26" i="23"/>
  <c r="P25" i="23"/>
  <c r="O25" i="23"/>
  <c r="N25" i="23"/>
  <c r="P24" i="23"/>
  <c r="O24" i="23"/>
  <c r="N24" i="23"/>
  <c r="R22" i="23"/>
  <c r="Q22" i="23"/>
  <c r="P22" i="23"/>
  <c r="O22" i="23"/>
  <c r="R21" i="23"/>
  <c r="Q21" i="23"/>
  <c r="P21" i="23"/>
  <c r="O21" i="23"/>
  <c r="N21" i="23"/>
  <c r="R20" i="23"/>
  <c r="Q20" i="23"/>
  <c r="P20" i="23"/>
  <c r="O20" i="23"/>
  <c r="N20" i="23"/>
  <c r="R19" i="23"/>
  <c r="Q19" i="23"/>
  <c r="P19" i="23"/>
  <c r="O19" i="23"/>
  <c r="N19" i="23"/>
  <c r="R18" i="23"/>
  <c r="Q18" i="23"/>
  <c r="P18" i="23"/>
  <c r="O18" i="23"/>
  <c r="N18" i="23"/>
  <c r="R17" i="23"/>
  <c r="Q17" i="23"/>
  <c r="P17" i="23"/>
  <c r="O17" i="23"/>
  <c r="N17" i="23"/>
  <c r="R16" i="23"/>
  <c r="Q16" i="23"/>
  <c r="P16" i="23"/>
  <c r="O16" i="23"/>
  <c r="N16" i="23"/>
  <c r="R15" i="23"/>
  <c r="Q15" i="23"/>
  <c r="P15" i="23"/>
  <c r="O15" i="23"/>
  <c r="N15" i="23"/>
  <c r="R14" i="23"/>
  <c r="Q14" i="23"/>
  <c r="P14" i="23"/>
  <c r="O14" i="23"/>
  <c r="N14" i="23"/>
  <c r="R13" i="23"/>
  <c r="Q13" i="23"/>
  <c r="P13" i="23"/>
  <c r="O13" i="23"/>
  <c r="N13" i="23"/>
  <c r="R12" i="23"/>
  <c r="Q12" i="23"/>
  <c r="P12" i="23"/>
  <c r="O12" i="23"/>
  <c r="N12" i="23"/>
  <c r="R11" i="23"/>
  <c r="Q11" i="23"/>
  <c r="P11" i="23"/>
  <c r="O11" i="23"/>
  <c r="N11" i="23"/>
  <c r="R10" i="23"/>
  <c r="Q10" i="23"/>
  <c r="P10" i="23"/>
  <c r="O10" i="23"/>
  <c r="N10" i="23"/>
  <c r="R9" i="23"/>
  <c r="Q9" i="23"/>
  <c r="P9" i="23"/>
  <c r="O9" i="23"/>
  <c r="N9" i="23"/>
  <c r="R8" i="23"/>
  <c r="Q8" i="23"/>
  <c r="P8" i="23"/>
  <c r="O8" i="23"/>
  <c r="N8" i="23"/>
  <c r="R7" i="23"/>
  <c r="Q7" i="23"/>
  <c r="P7" i="23"/>
  <c r="O7" i="23"/>
  <c r="N7" i="23"/>
  <c r="R6" i="23"/>
  <c r="Q6" i="23"/>
  <c r="P6" i="23"/>
  <c r="O6" i="23"/>
  <c r="N6" i="23"/>
  <c r="R5" i="23"/>
  <c r="Q5" i="23"/>
  <c r="P5" i="23"/>
  <c r="O5" i="23"/>
  <c r="N5" i="23"/>
  <c r="R4" i="23"/>
  <c r="Q4" i="23"/>
  <c r="P4" i="23"/>
  <c r="O4" i="23"/>
  <c r="N4" i="23"/>
  <c r="R3" i="23"/>
  <c r="Q3" i="23"/>
  <c r="P3" i="23"/>
  <c r="O3" i="23"/>
  <c r="N3" i="23"/>
  <c r="R2" i="23"/>
  <c r="Q2" i="23"/>
  <c r="P2" i="23"/>
  <c r="O2" i="23"/>
  <c r="N2" i="23"/>
  <c r="P28" i="22"/>
  <c r="O28" i="22"/>
  <c r="N28" i="22"/>
  <c r="P27" i="22"/>
  <c r="O27" i="22"/>
  <c r="N27" i="22"/>
  <c r="P26" i="22"/>
  <c r="O26" i="22"/>
  <c r="N26" i="22"/>
  <c r="P25" i="22"/>
  <c r="O25" i="22"/>
  <c r="N25" i="22"/>
  <c r="P24" i="22"/>
  <c r="O24" i="22"/>
  <c r="N24" i="22"/>
  <c r="R22" i="22"/>
  <c r="Q22" i="22"/>
  <c r="P22" i="22"/>
  <c r="O22" i="22"/>
  <c r="R21" i="22"/>
  <c r="Q21" i="22"/>
  <c r="P21" i="22"/>
  <c r="O21" i="22"/>
  <c r="N21" i="22"/>
  <c r="R20" i="22"/>
  <c r="Q20" i="22"/>
  <c r="P20" i="22"/>
  <c r="O20" i="22"/>
  <c r="N20" i="22"/>
  <c r="R19" i="22"/>
  <c r="Q19" i="22"/>
  <c r="P19" i="22"/>
  <c r="O19" i="22"/>
  <c r="N19" i="22"/>
  <c r="R18" i="22"/>
  <c r="Q18" i="22"/>
  <c r="P18" i="22"/>
  <c r="O18" i="22"/>
  <c r="N18" i="22"/>
  <c r="R17" i="22"/>
  <c r="Q17" i="22"/>
  <c r="P17" i="22"/>
  <c r="O17" i="22"/>
  <c r="N17" i="22"/>
  <c r="R16" i="22"/>
  <c r="Q16" i="22"/>
  <c r="P16" i="22"/>
  <c r="O16" i="22"/>
  <c r="N16" i="22"/>
  <c r="R15" i="22"/>
  <c r="Q15" i="22"/>
  <c r="P15" i="22"/>
  <c r="O15" i="22"/>
  <c r="N15" i="22"/>
  <c r="R14" i="22"/>
  <c r="Q14" i="22"/>
  <c r="P14" i="22"/>
  <c r="O14" i="22"/>
  <c r="N14" i="22"/>
  <c r="R13" i="22"/>
  <c r="Q13" i="22"/>
  <c r="P13" i="22"/>
  <c r="O13" i="22"/>
  <c r="N13" i="22"/>
  <c r="R12" i="22"/>
  <c r="Q12" i="22"/>
  <c r="P12" i="22"/>
  <c r="O12" i="22"/>
  <c r="N12" i="22"/>
  <c r="R11" i="22"/>
  <c r="Q11" i="22"/>
  <c r="P11" i="22"/>
  <c r="O11" i="22"/>
  <c r="N11" i="22"/>
  <c r="R10" i="22"/>
  <c r="Q10" i="22"/>
  <c r="P10" i="22"/>
  <c r="O10" i="22"/>
  <c r="N10" i="22"/>
  <c r="R9" i="22"/>
  <c r="Q9" i="22"/>
  <c r="P9" i="22"/>
  <c r="O9" i="22"/>
  <c r="N9" i="22"/>
  <c r="R8" i="22"/>
  <c r="Q8" i="22"/>
  <c r="P8" i="22"/>
  <c r="O8" i="22"/>
  <c r="N8" i="22"/>
  <c r="R7" i="22"/>
  <c r="Q7" i="22"/>
  <c r="P7" i="22"/>
  <c r="O7" i="22"/>
  <c r="N7" i="22"/>
  <c r="R6" i="22"/>
  <c r="Q6" i="22"/>
  <c r="P6" i="22"/>
  <c r="O6" i="22"/>
  <c r="N6" i="22"/>
  <c r="R5" i="22"/>
  <c r="Q5" i="22"/>
  <c r="P5" i="22"/>
  <c r="O5" i="22"/>
  <c r="N5" i="22"/>
  <c r="R4" i="22"/>
  <c r="Q4" i="22"/>
  <c r="P4" i="22"/>
  <c r="O4" i="22"/>
  <c r="N4" i="22"/>
  <c r="R3" i="22"/>
  <c r="Q3" i="22"/>
  <c r="P3" i="22"/>
  <c r="O3" i="22"/>
  <c r="N3" i="22"/>
  <c r="R2" i="22"/>
  <c r="Q2" i="22"/>
  <c r="P2" i="22"/>
  <c r="O2" i="22"/>
  <c r="N2" i="22"/>
  <c r="P28" i="21"/>
  <c r="O28" i="21"/>
  <c r="N28" i="21"/>
  <c r="P27" i="21"/>
  <c r="O27" i="21"/>
  <c r="N27" i="21"/>
  <c r="P26" i="21"/>
  <c r="O26" i="21"/>
  <c r="N26" i="21"/>
  <c r="P25" i="21"/>
  <c r="O25" i="21"/>
  <c r="N25" i="21"/>
  <c r="P24" i="21"/>
  <c r="O24" i="21"/>
  <c r="N24" i="21"/>
  <c r="R22" i="21"/>
  <c r="Q22" i="21"/>
  <c r="P22" i="21"/>
  <c r="O22" i="21"/>
  <c r="R21" i="21"/>
  <c r="Q21" i="21"/>
  <c r="P21" i="21"/>
  <c r="O21" i="21"/>
  <c r="N21" i="21"/>
  <c r="R20" i="21"/>
  <c r="Q20" i="21"/>
  <c r="P20" i="21"/>
  <c r="O20" i="21"/>
  <c r="N20" i="21"/>
  <c r="R19" i="21"/>
  <c r="Q19" i="21"/>
  <c r="P19" i="21"/>
  <c r="O19" i="21"/>
  <c r="N19" i="21"/>
  <c r="R18" i="21"/>
  <c r="Q18" i="21"/>
  <c r="P18" i="21"/>
  <c r="O18" i="21"/>
  <c r="N18" i="21"/>
  <c r="R17" i="21"/>
  <c r="Q17" i="21"/>
  <c r="P17" i="21"/>
  <c r="O17" i="21"/>
  <c r="N17" i="21"/>
  <c r="R16" i="21"/>
  <c r="Q16" i="21"/>
  <c r="P16" i="21"/>
  <c r="O16" i="21"/>
  <c r="N16" i="21"/>
  <c r="R15" i="21"/>
  <c r="Q15" i="21"/>
  <c r="P15" i="21"/>
  <c r="O15" i="21"/>
  <c r="N15" i="21"/>
  <c r="R14" i="21"/>
  <c r="Q14" i="21"/>
  <c r="P14" i="21"/>
  <c r="O14" i="21"/>
  <c r="N14" i="21"/>
  <c r="R13" i="21"/>
  <c r="Q13" i="21"/>
  <c r="P13" i="21"/>
  <c r="O13" i="21"/>
  <c r="N13" i="21"/>
  <c r="R12" i="21"/>
  <c r="Q12" i="21"/>
  <c r="P12" i="21"/>
  <c r="O12" i="21"/>
  <c r="N12" i="21"/>
  <c r="R11" i="21"/>
  <c r="Q11" i="21"/>
  <c r="P11" i="21"/>
  <c r="O11" i="21"/>
  <c r="N11" i="21"/>
  <c r="R10" i="21"/>
  <c r="Q10" i="21"/>
  <c r="P10" i="21"/>
  <c r="O10" i="21"/>
  <c r="N10" i="21"/>
  <c r="R9" i="21"/>
  <c r="Q9" i="21"/>
  <c r="P9" i="21"/>
  <c r="O9" i="21"/>
  <c r="N9" i="21"/>
  <c r="R8" i="21"/>
  <c r="Q8" i="21"/>
  <c r="P8" i="21"/>
  <c r="O8" i="21"/>
  <c r="N8" i="21"/>
  <c r="R7" i="21"/>
  <c r="Q7" i="21"/>
  <c r="P7" i="21"/>
  <c r="O7" i="21"/>
  <c r="N7" i="21"/>
  <c r="R6" i="21"/>
  <c r="Q6" i="21"/>
  <c r="P6" i="21"/>
  <c r="O6" i="21"/>
  <c r="N6" i="21"/>
  <c r="R5" i="21"/>
  <c r="Q5" i="21"/>
  <c r="P5" i="21"/>
  <c r="O5" i="21"/>
  <c r="N5" i="21"/>
  <c r="R4" i="21"/>
  <c r="Q4" i="21"/>
  <c r="P4" i="21"/>
  <c r="O4" i="21"/>
  <c r="N4" i="21"/>
  <c r="R3" i="21"/>
  <c r="Q3" i="21"/>
  <c r="P3" i="21"/>
  <c r="O3" i="21"/>
  <c r="N3" i="21"/>
  <c r="R2" i="21"/>
  <c r="Q2" i="21"/>
  <c r="P2" i="21"/>
  <c r="O2" i="21"/>
  <c r="N2" i="21"/>
  <c r="P28" i="20"/>
  <c r="O28" i="20"/>
  <c r="N28" i="20"/>
  <c r="P27" i="20"/>
  <c r="O27" i="20"/>
  <c r="N27" i="20"/>
  <c r="P26" i="20"/>
  <c r="O26" i="20"/>
  <c r="N26" i="20"/>
  <c r="P25" i="20"/>
  <c r="O25" i="20"/>
  <c r="N25" i="20"/>
  <c r="P24" i="20"/>
  <c r="O24" i="20"/>
  <c r="N24" i="20"/>
  <c r="R22" i="20"/>
  <c r="Q22" i="20"/>
  <c r="P22" i="20"/>
  <c r="O22" i="20"/>
  <c r="R21" i="20"/>
  <c r="Q21" i="20"/>
  <c r="P21" i="20"/>
  <c r="O21" i="20"/>
  <c r="N21" i="20"/>
  <c r="R20" i="20"/>
  <c r="Q20" i="20"/>
  <c r="P20" i="20"/>
  <c r="O20" i="20"/>
  <c r="N20" i="20"/>
  <c r="R19" i="20"/>
  <c r="Q19" i="20"/>
  <c r="P19" i="20"/>
  <c r="O19" i="20"/>
  <c r="N19" i="20"/>
  <c r="R18" i="20"/>
  <c r="Q18" i="20"/>
  <c r="P18" i="20"/>
  <c r="O18" i="20"/>
  <c r="N18" i="20"/>
  <c r="R17" i="20"/>
  <c r="Q17" i="20"/>
  <c r="P17" i="20"/>
  <c r="O17" i="20"/>
  <c r="N17" i="20"/>
  <c r="R16" i="20"/>
  <c r="Q16" i="20"/>
  <c r="P16" i="20"/>
  <c r="O16" i="20"/>
  <c r="N16" i="20"/>
  <c r="R15" i="20"/>
  <c r="Q15" i="20"/>
  <c r="P15" i="20"/>
  <c r="O15" i="20"/>
  <c r="N15" i="20"/>
  <c r="R14" i="20"/>
  <c r="Q14" i="20"/>
  <c r="P14" i="20"/>
  <c r="O14" i="20"/>
  <c r="N14" i="20"/>
  <c r="R13" i="20"/>
  <c r="Q13" i="20"/>
  <c r="P13" i="20"/>
  <c r="O13" i="20"/>
  <c r="N13" i="20"/>
  <c r="R12" i="20"/>
  <c r="Q12" i="20"/>
  <c r="P12" i="20"/>
  <c r="O12" i="20"/>
  <c r="N12" i="20"/>
  <c r="R11" i="20"/>
  <c r="Q11" i="20"/>
  <c r="P11" i="20"/>
  <c r="O11" i="20"/>
  <c r="N11" i="20"/>
  <c r="R10" i="20"/>
  <c r="Q10" i="20"/>
  <c r="P10" i="20"/>
  <c r="O10" i="20"/>
  <c r="N10" i="20"/>
  <c r="R9" i="20"/>
  <c r="Q9" i="20"/>
  <c r="P9" i="20"/>
  <c r="O9" i="20"/>
  <c r="N9" i="20"/>
  <c r="R8" i="20"/>
  <c r="Q8" i="20"/>
  <c r="P8" i="20"/>
  <c r="O8" i="20"/>
  <c r="N8" i="20"/>
  <c r="R7" i="20"/>
  <c r="Q7" i="20"/>
  <c r="P7" i="20"/>
  <c r="O7" i="20"/>
  <c r="N7" i="20"/>
  <c r="R6" i="20"/>
  <c r="Q6" i="20"/>
  <c r="P6" i="20"/>
  <c r="O6" i="20"/>
  <c r="N6" i="20"/>
  <c r="R5" i="20"/>
  <c r="Q5" i="20"/>
  <c r="P5" i="20"/>
  <c r="O5" i="20"/>
  <c r="N5" i="20"/>
  <c r="R4" i="20"/>
  <c r="Q4" i="20"/>
  <c r="P4" i="20"/>
  <c r="O4" i="20"/>
  <c r="N4" i="20"/>
  <c r="R3" i="20"/>
  <c r="Q3" i="20"/>
  <c r="P3" i="20"/>
  <c r="O3" i="20"/>
  <c r="N3" i="20"/>
  <c r="R2" i="20"/>
  <c r="Q2" i="20"/>
  <c r="P2" i="20"/>
  <c r="O2" i="20"/>
  <c r="N2" i="20"/>
  <c r="P28" i="19"/>
  <c r="O28" i="19"/>
  <c r="N28" i="19"/>
  <c r="P27" i="19"/>
  <c r="O27" i="19"/>
  <c r="N27" i="19"/>
  <c r="P26" i="19"/>
  <c r="O26" i="19"/>
  <c r="N26" i="19"/>
  <c r="P25" i="19"/>
  <c r="O25" i="19"/>
  <c r="N25" i="19"/>
  <c r="P24" i="19"/>
  <c r="O24" i="19"/>
  <c r="N24" i="19"/>
  <c r="R22" i="19"/>
  <c r="Q22" i="19"/>
  <c r="P22" i="19"/>
  <c r="O22" i="19"/>
  <c r="R21" i="19"/>
  <c r="Q21" i="19"/>
  <c r="P21" i="19"/>
  <c r="O21" i="19"/>
  <c r="N21" i="19"/>
  <c r="R20" i="19"/>
  <c r="Q20" i="19"/>
  <c r="P20" i="19"/>
  <c r="O20" i="19"/>
  <c r="N20" i="19"/>
  <c r="R19" i="19"/>
  <c r="Q19" i="19"/>
  <c r="P19" i="19"/>
  <c r="O19" i="19"/>
  <c r="N19" i="19"/>
  <c r="R18" i="19"/>
  <c r="Q18" i="19"/>
  <c r="P18" i="19"/>
  <c r="O18" i="19"/>
  <c r="N18" i="19"/>
  <c r="R17" i="19"/>
  <c r="Q17" i="19"/>
  <c r="P17" i="19"/>
  <c r="O17" i="19"/>
  <c r="N17" i="19"/>
  <c r="R16" i="19"/>
  <c r="Q16" i="19"/>
  <c r="P16" i="19"/>
  <c r="O16" i="19"/>
  <c r="N16" i="19"/>
  <c r="R15" i="19"/>
  <c r="Q15" i="19"/>
  <c r="P15" i="19"/>
  <c r="O15" i="19"/>
  <c r="N15" i="19"/>
  <c r="R14" i="19"/>
  <c r="Q14" i="19"/>
  <c r="P14" i="19"/>
  <c r="O14" i="19"/>
  <c r="N14" i="19"/>
  <c r="R13" i="19"/>
  <c r="Q13" i="19"/>
  <c r="P13" i="19"/>
  <c r="O13" i="19"/>
  <c r="N13" i="19"/>
  <c r="R12" i="19"/>
  <c r="Q12" i="19"/>
  <c r="P12" i="19"/>
  <c r="O12" i="19"/>
  <c r="N12" i="19"/>
  <c r="R11" i="19"/>
  <c r="Q11" i="19"/>
  <c r="P11" i="19"/>
  <c r="O11" i="19"/>
  <c r="N11" i="19"/>
  <c r="R10" i="19"/>
  <c r="Q10" i="19"/>
  <c r="P10" i="19"/>
  <c r="O10" i="19"/>
  <c r="N10" i="19"/>
  <c r="R9" i="19"/>
  <c r="Q9" i="19"/>
  <c r="P9" i="19"/>
  <c r="O9" i="19"/>
  <c r="N9" i="19"/>
  <c r="R8" i="19"/>
  <c r="Q8" i="19"/>
  <c r="P8" i="19"/>
  <c r="O8" i="19"/>
  <c r="N8" i="19"/>
  <c r="R7" i="19"/>
  <c r="Q7" i="19"/>
  <c r="P7" i="19"/>
  <c r="O7" i="19"/>
  <c r="N7" i="19"/>
  <c r="R6" i="19"/>
  <c r="Q6" i="19"/>
  <c r="P6" i="19"/>
  <c r="O6" i="19"/>
  <c r="N6" i="19"/>
  <c r="R5" i="19"/>
  <c r="Q5" i="19"/>
  <c r="P5" i="19"/>
  <c r="O5" i="19"/>
  <c r="N5" i="19"/>
  <c r="R4" i="19"/>
  <c r="Q4" i="19"/>
  <c r="P4" i="19"/>
  <c r="O4" i="19"/>
  <c r="N4" i="19"/>
  <c r="R3" i="19"/>
  <c r="Q3" i="19"/>
  <c r="P3" i="19"/>
  <c r="O3" i="19"/>
  <c r="N3" i="19"/>
  <c r="R2" i="19"/>
  <c r="Q2" i="19"/>
  <c r="P2" i="19"/>
  <c r="O2" i="19"/>
  <c r="N2" i="19"/>
  <c r="N25" i="17"/>
  <c r="O25" i="17"/>
  <c r="P25" i="17"/>
  <c r="N26" i="17"/>
  <c r="O26" i="17"/>
  <c r="P26" i="17"/>
  <c r="N27" i="17"/>
  <c r="O27" i="17"/>
  <c r="P27" i="17"/>
  <c r="N28" i="17"/>
  <c r="O28" i="17"/>
  <c r="P28" i="17"/>
  <c r="P24" i="17"/>
  <c r="O24" i="17"/>
  <c r="N24" i="17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" i="17"/>
  <c r="J28" i="17"/>
  <c r="J27" i="17"/>
  <c r="D28" i="17"/>
  <c r="D27" i="17"/>
  <c r="J28" i="19"/>
  <c r="J27" i="19"/>
  <c r="D28" i="19"/>
  <c r="D27" i="19"/>
  <c r="J28" i="20"/>
  <c r="J27" i="20"/>
  <c r="D28" i="20"/>
  <c r="D27" i="20"/>
  <c r="J28" i="21"/>
  <c r="J27" i="21"/>
  <c r="D28" i="21"/>
  <c r="D27" i="21"/>
  <c r="J28" i="22"/>
  <c r="J27" i="22"/>
  <c r="D28" i="22"/>
  <c r="D27" i="22"/>
  <c r="J28" i="23"/>
  <c r="J27" i="23"/>
  <c r="D28" i="23"/>
  <c r="D27" i="23"/>
  <c r="J28" i="24"/>
  <c r="J27" i="24"/>
  <c r="D28" i="24"/>
  <c r="D27" i="24"/>
  <c r="J28" i="25"/>
  <c r="J27" i="25"/>
  <c r="D28" i="25"/>
  <c r="D27" i="25"/>
  <c r="J28" i="26"/>
  <c r="J27" i="26"/>
  <c r="D28" i="26"/>
  <c r="D27" i="26"/>
  <c r="J28" i="27"/>
  <c r="J27" i="27"/>
  <c r="D28" i="27"/>
  <c r="D27" i="27"/>
  <c r="J28" i="28"/>
  <c r="J27" i="28"/>
  <c r="D28" i="28"/>
  <c r="D27" i="28"/>
  <c r="J28" i="29"/>
  <c r="J27" i="29"/>
  <c r="D28" i="29"/>
  <c r="D27" i="29"/>
  <c r="J28" i="30"/>
  <c r="J27" i="30"/>
  <c r="D28" i="30"/>
  <c r="D27" i="30"/>
  <c r="D28" i="31"/>
  <c r="D27" i="31"/>
  <c r="J28" i="31"/>
  <c r="J27" i="31"/>
  <c r="J26" i="31"/>
  <c r="J25" i="31"/>
  <c r="J24" i="31"/>
  <c r="J22" i="31"/>
  <c r="J21" i="31"/>
  <c r="J20" i="31"/>
  <c r="J19" i="31"/>
  <c r="J18" i="31"/>
  <c r="J17" i="31"/>
  <c r="J16" i="31"/>
  <c r="J15" i="31"/>
  <c r="J14" i="31"/>
  <c r="J13" i="31"/>
  <c r="J12" i="31"/>
  <c r="K13" i="31" s="1"/>
  <c r="J11" i="31"/>
  <c r="J10" i="31"/>
  <c r="J9" i="31"/>
  <c r="K9" i="31" s="1"/>
  <c r="J8" i="31"/>
  <c r="K8" i="31" s="1"/>
  <c r="J7" i="31"/>
  <c r="K7" i="31" s="1"/>
  <c r="J6" i="31"/>
  <c r="K6" i="31" s="1"/>
  <c r="K5" i="31"/>
  <c r="J5" i="31"/>
  <c r="K4" i="31"/>
  <c r="J4" i="31"/>
  <c r="J3" i="31"/>
  <c r="K3" i="31" s="1"/>
  <c r="J2" i="31"/>
  <c r="K2" i="31" s="1"/>
  <c r="D26" i="31"/>
  <c r="D25" i="31"/>
  <c r="D24" i="31"/>
  <c r="D22" i="31"/>
  <c r="D21" i="31"/>
  <c r="D20" i="31"/>
  <c r="D19" i="31"/>
  <c r="E19" i="31" s="1"/>
  <c r="D18" i="31"/>
  <c r="D17" i="31"/>
  <c r="D16" i="31"/>
  <c r="E16" i="31" s="1"/>
  <c r="D15" i="31"/>
  <c r="D14" i="31"/>
  <c r="D13" i="31"/>
  <c r="D12" i="31"/>
  <c r="D11" i="31"/>
  <c r="D10" i="31"/>
  <c r="D9" i="31"/>
  <c r="D8" i="31"/>
  <c r="E8" i="31" s="1"/>
  <c r="D7" i="31"/>
  <c r="D6" i="31"/>
  <c r="D5" i="31"/>
  <c r="E5" i="31" s="1"/>
  <c r="D4" i="31"/>
  <c r="D3" i="31"/>
  <c r="E4" i="31" s="1"/>
  <c r="D2" i="31"/>
  <c r="E2" i="31" s="1"/>
  <c r="J26" i="30"/>
  <c r="J25" i="30"/>
  <c r="J24" i="30"/>
  <c r="J22" i="30"/>
  <c r="K22" i="30" s="1"/>
  <c r="J21" i="30"/>
  <c r="J20" i="30"/>
  <c r="K20" i="30" s="1"/>
  <c r="J19" i="30"/>
  <c r="K19" i="30" s="1"/>
  <c r="J18" i="30"/>
  <c r="J17" i="30"/>
  <c r="J16" i="30"/>
  <c r="J15" i="30"/>
  <c r="J14" i="30"/>
  <c r="J13" i="30"/>
  <c r="J12" i="30"/>
  <c r="K12" i="30" s="1"/>
  <c r="J11" i="30"/>
  <c r="K11" i="30" s="1"/>
  <c r="J10" i="30"/>
  <c r="J9" i="30"/>
  <c r="J8" i="30"/>
  <c r="K8" i="30" s="1"/>
  <c r="J7" i="30"/>
  <c r="J6" i="30"/>
  <c r="J5" i="30"/>
  <c r="K5" i="30" s="1"/>
  <c r="J4" i="30"/>
  <c r="J3" i="30"/>
  <c r="J2" i="30"/>
  <c r="K2" i="30" s="1"/>
  <c r="D26" i="30"/>
  <c r="D25" i="30"/>
  <c r="D24" i="30"/>
  <c r="D22" i="30"/>
  <c r="D21" i="30"/>
  <c r="E21" i="30" s="1"/>
  <c r="D20" i="30"/>
  <c r="D19" i="30"/>
  <c r="D18" i="30"/>
  <c r="E18" i="30" s="1"/>
  <c r="D17" i="30"/>
  <c r="E17" i="30" s="1"/>
  <c r="D16" i="30"/>
  <c r="E16" i="30" s="1"/>
  <c r="D15" i="30"/>
  <c r="D14" i="30"/>
  <c r="D13" i="30"/>
  <c r="D12" i="30"/>
  <c r="E12" i="30" s="1"/>
  <c r="D11" i="30"/>
  <c r="D10" i="30"/>
  <c r="E10" i="30" s="1"/>
  <c r="D9" i="30"/>
  <c r="E9" i="30" s="1"/>
  <c r="D8" i="30"/>
  <c r="E8" i="30" s="1"/>
  <c r="D7" i="30"/>
  <c r="E7" i="30" s="1"/>
  <c r="D6" i="30"/>
  <c r="E6" i="30" s="1"/>
  <c r="D5" i="30"/>
  <c r="E5" i="30" s="1"/>
  <c r="D4" i="30"/>
  <c r="E4" i="30" s="1"/>
  <c r="D3" i="30"/>
  <c r="D2" i="30"/>
  <c r="E2" i="30" s="1"/>
  <c r="J26" i="29"/>
  <c r="J25" i="29"/>
  <c r="J24" i="29"/>
  <c r="J22" i="29"/>
  <c r="K22" i="29" s="1"/>
  <c r="J21" i="29"/>
  <c r="K21" i="29" s="1"/>
  <c r="J20" i="29"/>
  <c r="J19" i="29"/>
  <c r="K19" i="29" s="1"/>
  <c r="J18" i="29"/>
  <c r="J17" i="29"/>
  <c r="J16" i="29"/>
  <c r="K16" i="29" s="1"/>
  <c r="J15" i="29"/>
  <c r="J14" i="29"/>
  <c r="K14" i="29" s="1"/>
  <c r="J13" i="29"/>
  <c r="K13" i="29" s="1"/>
  <c r="J12" i="29"/>
  <c r="J11" i="29"/>
  <c r="K11" i="29" s="1"/>
  <c r="J10" i="29"/>
  <c r="J9" i="29"/>
  <c r="J8" i="29"/>
  <c r="K8" i="29" s="1"/>
  <c r="J7" i="29"/>
  <c r="K7" i="29" s="1"/>
  <c r="J6" i="29"/>
  <c r="K6" i="29" s="1"/>
  <c r="J5" i="29"/>
  <c r="K5" i="29" s="1"/>
  <c r="J4" i="29"/>
  <c r="K4" i="29" s="1"/>
  <c r="J3" i="29"/>
  <c r="K3" i="29" s="1"/>
  <c r="J2" i="29"/>
  <c r="K2" i="29" s="1"/>
  <c r="D26" i="29"/>
  <c r="D25" i="29"/>
  <c r="D24" i="29"/>
  <c r="D22" i="29"/>
  <c r="D21" i="29"/>
  <c r="D20" i="29"/>
  <c r="E20" i="29" s="1"/>
  <c r="D19" i="29"/>
  <c r="D18" i="29"/>
  <c r="D17" i="29"/>
  <c r="D16" i="29"/>
  <c r="E16" i="29" s="1"/>
  <c r="D15" i="29"/>
  <c r="D14" i="29"/>
  <c r="D13" i="29"/>
  <c r="D12" i="29"/>
  <c r="D11" i="29"/>
  <c r="D10" i="29"/>
  <c r="D9" i="29"/>
  <c r="D8" i="29"/>
  <c r="D7" i="29"/>
  <c r="D6" i="29"/>
  <c r="D5" i="29"/>
  <c r="D4" i="29"/>
  <c r="D3" i="29"/>
  <c r="D2" i="29"/>
  <c r="E2" i="29" s="1"/>
  <c r="J26" i="28"/>
  <c r="J25" i="28"/>
  <c r="J24" i="28"/>
  <c r="J22" i="28"/>
  <c r="K22" i="28" s="1"/>
  <c r="J21" i="28"/>
  <c r="K20" i="28"/>
  <c r="J20" i="28"/>
  <c r="J19" i="28"/>
  <c r="K19" i="28" s="1"/>
  <c r="J18" i="28"/>
  <c r="J17" i="28"/>
  <c r="J16" i="28"/>
  <c r="K16" i="28" s="1"/>
  <c r="J15" i="28"/>
  <c r="J14" i="28"/>
  <c r="K14" i="28" s="1"/>
  <c r="J13" i="28"/>
  <c r="K13" i="28" s="1"/>
  <c r="J12" i="28"/>
  <c r="K12" i="28" s="1"/>
  <c r="J11" i="28"/>
  <c r="K11" i="28" s="1"/>
  <c r="J10" i="28"/>
  <c r="J9" i="28"/>
  <c r="J8" i="28"/>
  <c r="K8" i="28" s="1"/>
  <c r="J7" i="28"/>
  <c r="K7" i="28" s="1"/>
  <c r="J6" i="28"/>
  <c r="K6" i="28" s="1"/>
  <c r="J5" i="28"/>
  <c r="K5" i="28" s="1"/>
  <c r="K4" i="28"/>
  <c r="J4" i="28"/>
  <c r="J3" i="28"/>
  <c r="K3" i="28" s="1"/>
  <c r="J2" i="28"/>
  <c r="K2" i="28" s="1"/>
  <c r="D26" i="28"/>
  <c r="D25" i="28"/>
  <c r="D24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E8" i="28" s="1"/>
  <c r="D7" i="28"/>
  <c r="D6" i="28"/>
  <c r="D5" i="28"/>
  <c r="D4" i="28"/>
  <c r="D3" i="28"/>
  <c r="D2" i="28"/>
  <c r="E2" i="28" s="1"/>
  <c r="J26" i="27"/>
  <c r="J25" i="27"/>
  <c r="J24" i="27"/>
  <c r="J22" i="27"/>
  <c r="J21" i="27"/>
  <c r="K21" i="27" s="1"/>
  <c r="J20" i="27"/>
  <c r="K20" i="27" s="1"/>
  <c r="J19" i="27"/>
  <c r="K19" i="27" s="1"/>
  <c r="J18" i="27"/>
  <c r="J17" i="27"/>
  <c r="K17" i="27" s="1"/>
  <c r="J16" i="27"/>
  <c r="K16" i="27" s="1"/>
  <c r="J15" i="27"/>
  <c r="J14" i="27"/>
  <c r="K14" i="27" s="1"/>
  <c r="J13" i="27"/>
  <c r="K12" i="27"/>
  <c r="J12" i="27"/>
  <c r="J11" i="27"/>
  <c r="K11" i="27" s="1"/>
  <c r="J10" i="27"/>
  <c r="J9" i="27"/>
  <c r="J8" i="27"/>
  <c r="K8" i="27" s="1"/>
  <c r="J7" i="27"/>
  <c r="K7" i="27" s="1"/>
  <c r="J6" i="27"/>
  <c r="K6" i="27" s="1"/>
  <c r="J5" i="27"/>
  <c r="K5" i="27" s="1"/>
  <c r="K4" i="27"/>
  <c r="J4" i="27"/>
  <c r="J3" i="27"/>
  <c r="K3" i="27" s="1"/>
  <c r="J2" i="27"/>
  <c r="K2" i="27" s="1"/>
  <c r="D26" i="27"/>
  <c r="D25" i="27"/>
  <c r="D24" i="27"/>
  <c r="D22" i="27"/>
  <c r="D21" i="27"/>
  <c r="E20" i="27"/>
  <c r="D20" i="27"/>
  <c r="D19" i="27"/>
  <c r="D18" i="27"/>
  <c r="E18" i="27" s="1"/>
  <c r="D17" i="27"/>
  <c r="E16" i="27"/>
  <c r="D16" i="27"/>
  <c r="E17" i="27" s="1"/>
  <c r="D15" i="27"/>
  <c r="E15" i="27" s="1"/>
  <c r="D14" i="27"/>
  <c r="E14" i="27" s="1"/>
  <c r="D13" i="27"/>
  <c r="D12" i="27"/>
  <c r="E12" i="27" s="1"/>
  <c r="D11" i="27"/>
  <c r="D10" i="27"/>
  <c r="E10" i="27" s="1"/>
  <c r="D9" i="27"/>
  <c r="D8" i="27"/>
  <c r="E8" i="27" s="1"/>
  <c r="D7" i="27"/>
  <c r="E7" i="27" s="1"/>
  <c r="D6" i="27"/>
  <c r="E6" i="27" s="1"/>
  <c r="D5" i="27"/>
  <c r="E5" i="27" s="1"/>
  <c r="E4" i="27"/>
  <c r="D4" i="27"/>
  <c r="D3" i="27"/>
  <c r="E3" i="27" s="1"/>
  <c r="D2" i="27"/>
  <c r="E2" i="27" s="1"/>
  <c r="J26" i="26"/>
  <c r="J25" i="26"/>
  <c r="J24" i="26"/>
  <c r="J22" i="26"/>
  <c r="K22" i="26" s="1"/>
  <c r="K21" i="26"/>
  <c r="J21" i="26"/>
  <c r="K20" i="26"/>
  <c r="J20" i="26"/>
  <c r="J19" i="26"/>
  <c r="K19" i="26" s="1"/>
  <c r="J18" i="26"/>
  <c r="J17" i="26"/>
  <c r="K17" i="26" s="1"/>
  <c r="J16" i="26"/>
  <c r="J15" i="26"/>
  <c r="K15" i="26" s="1"/>
  <c r="J14" i="26"/>
  <c r="K14" i="26" s="1"/>
  <c r="J13" i="26"/>
  <c r="K13" i="26" s="1"/>
  <c r="J12" i="26"/>
  <c r="K12" i="26" s="1"/>
  <c r="J11" i="26"/>
  <c r="K11" i="26" s="1"/>
  <c r="J10" i="26"/>
  <c r="K9" i="26"/>
  <c r="J9" i="26"/>
  <c r="J8" i="26"/>
  <c r="K8" i="26" s="1"/>
  <c r="J7" i="26"/>
  <c r="K7" i="26" s="1"/>
  <c r="J6" i="26"/>
  <c r="K6" i="26" s="1"/>
  <c r="K5" i="26"/>
  <c r="J5" i="26"/>
  <c r="K4" i="26"/>
  <c r="J4" i="26"/>
  <c r="J3" i="26"/>
  <c r="K3" i="26" s="1"/>
  <c r="J2" i="26"/>
  <c r="K2" i="26" s="1"/>
  <c r="D26" i="26"/>
  <c r="D25" i="26"/>
  <c r="D24" i="26"/>
  <c r="D22" i="26"/>
  <c r="D21" i="26"/>
  <c r="D20" i="26"/>
  <c r="D19" i="26"/>
  <c r="D18" i="26"/>
  <c r="D17" i="26"/>
  <c r="D16" i="26"/>
  <c r="E16" i="26" s="1"/>
  <c r="D15" i="26"/>
  <c r="D14" i="26"/>
  <c r="D13" i="26"/>
  <c r="D12" i="26"/>
  <c r="D11" i="26"/>
  <c r="E11" i="26" s="1"/>
  <c r="D10" i="26"/>
  <c r="D9" i="26"/>
  <c r="E9" i="26" s="1"/>
  <c r="D8" i="26"/>
  <c r="E8" i="26" s="1"/>
  <c r="D7" i="26"/>
  <c r="D6" i="26"/>
  <c r="D5" i="26"/>
  <c r="D4" i="26"/>
  <c r="D3" i="26"/>
  <c r="D2" i="26"/>
  <c r="E2" i="26" s="1"/>
  <c r="J26" i="25"/>
  <c r="J25" i="25"/>
  <c r="J24" i="25"/>
  <c r="J22" i="25"/>
  <c r="K22" i="25" s="1"/>
  <c r="J21" i="25"/>
  <c r="K20" i="25"/>
  <c r="J20" i="25"/>
  <c r="J19" i="25"/>
  <c r="K19" i="25" s="1"/>
  <c r="J18" i="25"/>
  <c r="J17" i="25"/>
  <c r="K17" i="25" s="1"/>
  <c r="J16" i="25"/>
  <c r="J15" i="25"/>
  <c r="K15" i="25" s="1"/>
  <c r="J14" i="25"/>
  <c r="J13" i="25"/>
  <c r="K13" i="25" s="1"/>
  <c r="J12" i="25"/>
  <c r="J11" i="25"/>
  <c r="J10" i="25"/>
  <c r="K10" i="25" s="1"/>
  <c r="J9" i="25"/>
  <c r="J8" i="25"/>
  <c r="K8" i="25" s="1"/>
  <c r="J7" i="25"/>
  <c r="K7" i="25" s="1"/>
  <c r="J6" i="25"/>
  <c r="K6" i="25" s="1"/>
  <c r="J5" i="25"/>
  <c r="K5" i="25" s="1"/>
  <c r="J4" i="25"/>
  <c r="K4" i="25" s="1"/>
  <c r="J3" i="25"/>
  <c r="K3" i="25" s="1"/>
  <c r="J2" i="25"/>
  <c r="K2" i="25" s="1"/>
  <c r="D26" i="25"/>
  <c r="D25" i="25"/>
  <c r="D24" i="25"/>
  <c r="D22" i="25"/>
  <c r="E22" i="25" s="1"/>
  <c r="D21" i="25"/>
  <c r="D20" i="25"/>
  <c r="E20" i="25" s="1"/>
  <c r="D19" i="25"/>
  <c r="D18" i="25"/>
  <c r="E18" i="25" s="1"/>
  <c r="D17" i="25"/>
  <c r="D16" i="25"/>
  <c r="E16" i="25" s="1"/>
  <c r="D15" i="25"/>
  <c r="E15" i="25" s="1"/>
  <c r="D14" i="25"/>
  <c r="D13" i="25"/>
  <c r="E13" i="25" s="1"/>
  <c r="D12" i="25"/>
  <c r="E12" i="25" s="1"/>
  <c r="D11" i="25"/>
  <c r="D10" i="25"/>
  <c r="D9" i="25"/>
  <c r="E9" i="25" s="1"/>
  <c r="E8" i="25"/>
  <c r="D8" i="25"/>
  <c r="D7" i="25"/>
  <c r="E7" i="25" s="1"/>
  <c r="D6" i="25"/>
  <c r="E6" i="25" s="1"/>
  <c r="D5" i="25"/>
  <c r="E5" i="25" s="1"/>
  <c r="E4" i="25"/>
  <c r="D4" i="25"/>
  <c r="D3" i="25"/>
  <c r="E3" i="25" s="1"/>
  <c r="D2" i="25"/>
  <c r="E2" i="25" s="1"/>
  <c r="J26" i="24"/>
  <c r="J25" i="24"/>
  <c r="J24" i="24"/>
  <c r="J22" i="24"/>
  <c r="J21" i="24"/>
  <c r="J20" i="24"/>
  <c r="K20" i="24" s="1"/>
  <c r="J19" i="24"/>
  <c r="J18" i="24"/>
  <c r="K18" i="24" s="1"/>
  <c r="J17" i="24"/>
  <c r="J16" i="24"/>
  <c r="K16" i="24" s="1"/>
  <c r="J15" i="24"/>
  <c r="K15" i="24" s="1"/>
  <c r="J14" i="24"/>
  <c r="J13" i="24"/>
  <c r="K13" i="24" s="1"/>
  <c r="J12" i="24"/>
  <c r="K12" i="24" s="1"/>
  <c r="J11" i="24"/>
  <c r="K11" i="24" s="1"/>
  <c r="J10" i="24"/>
  <c r="J9" i="24"/>
  <c r="K9" i="24" s="1"/>
  <c r="J8" i="24"/>
  <c r="K8" i="24" s="1"/>
  <c r="J7" i="24"/>
  <c r="K7" i="24" s="1"/>
  <c r="J6" i="24"/>
  <c r="K6" i="24" s="1"/>
  <c r="J5" i="24"/>
  <c r="K5" i="24" s="1"/>
  <c r="K4" i="24"/>
  <c r="J4" i="24"/>
  <c r="J3" i="24"/>
  <c r="K3" i="24" s="1"/>
  <c r="J2" i="24"/>
  <c r="K2" i="24" s="1"/>
  <c r="D26" i="24"/>
  <c r="D25" i="24"/>
  <c r="D24" i="24"/>
  <c r="D22" i="24"/>
  <c r="E22" i="24" s="1"/>
  <c r="D21" i="24"/>
  <c r="E21" i="24" s="1"/>
  <c r="D20" i="24"/>
  <c r="E20" i="24" s="1"/>
  <c r="D19" i="24"/>
  <c r="E19" i="24" s="1"/>
  <c r="D18" i="24"/>
  <c r="D17" i="24"/>
  <c r="E17" i="24" s="1"/>
  <c r="D16" i="24"/>
  <c r="E16" i="24" s="1"/>
  <c r="D15" i="24"/>
  <c r="E15" i="24" s="1"/>
  <c r="D14" i="24"/>
  <c r="D13" i="24"/>
  <c r="D12" i="24"/>
  <c r="E12" i="24" s="1"/>
  <c r="D11" i="24"/>
  <c r="E11" i="24" s="1"/>
  <c r="D10" i="24"/>
  <c r="D9" i="24"/>
  <c r="E9" i="24" s="1"/>
  <c r="E8" i="24"/>
  <c r="D8" i="24"/>
  <c r="D7" i="24"/>
  <c r="E7" i="24" s="1"/>
  <c r="D6" i="24"/>
  <c r="E6" i="24" s="1"/>
  <c r="D5" i="24"/>
  <c r="E5" i="24" s="1"/>
  <c r="E4" i="24"/>
  <c r="D4" i="24"/>
  <c r="D3" i="24"/>
  <c r="E3" i="24" s="1"/>
  <c r="D2" i="24"/>
  <c r="E2" i="24" s="1"/>
  <c r="J26" i="23"/>
  <c r="J25" i="23"/>
  <c r="J24" i="23"/>
  <c r="J22" i="23"/>
  <c r="K22" i="23" s="1"/>
  <c r="J21" i="23"/>
  <c r="K21" i="23" s="1"/>
  <c r="J20" i="23"/>
  <c r="K20" i="23" s="1"/>
  <c r="J19" i="23"/>
  <c r="K19" i="23" s="1"/>
  <c r="J18" i="23"/>
  <c r="J17" i="23"/>
  <c r="J16" i="23"/>
  <c r="K16" i="23" s="1"/>
  <c r="J15" i="23"/>
  <c r="K15" i="23" s="1"/>
  <c r="J14" i="23"/>
  <c r="J13" i="23"/>
  <c r="K12" i="23"/>
  <c r="J12" i="23"/>
  <c r="J11" i="23"/>
  <c r="K11" i="23" s="1"/>
  <c r="J10" i="23"/>
  <c r="J9" i="23"/>
  <c r="K9" i="23" s="1"/>
  <c r="K8" i="23"/>
  <c r="J8" i="23"/>
  <c r="J7" i="23"/>
  <c r="K7" i="23" s="1"/>
  <c r="J6" i="23"/>
  <c r="K6" i="23" s="1"/>
  <c r="J5" i="23"/>
  <c r="K5" i="23" s="1"/>
  <c r="K4" i="23"/>
  <c r="J4" i="23"/>
  <c r="J3" i="23"/>
  <c r="K3" i="23" s="1"/>
  <c r="J2" i="23"/>
  <c r="K2" i="23" s="1"/>
  <c r="D26" i="23"/>
  <c r="D25" i="23"/>
  <c r="D24" i="23"/>
  <c r="D22" i="23"/>
  <c r="D21" i="23"/>
  <c r="D20" i="23"/>
  <c r="D19" i="23"/>
  <c r="E19" i="23" s="1"/>
  <c r="D18" i="23"/>
  <c r="E18" i="23" s="1"/>
  <c r="D17" i="23"/>
  <c r="D16" i="23"/>
  <c r="D15" i="23"/>
  <c r="D14" i="23"/>
  <c r="D13" i="23"/>
  <c r="D12" i="23"/>
  <c r="D11" i="23"/>
  <c r="D10" i="23"/>
  <c r="D9" i="23"/>
  <c r="D8" i="23"/>
  <c r="D7" i="23"/>
  <c r="E7" i="23" s="1"/>
  <c r="D6" i="23"/>
  <c r="D5" i="23"/>
  <c r="D4" i="23"/>
  <c r="D3" i="23"/>
  <c r="D2" i="23"/>
  <c r="E2" i="23" s="1"/>
  <c r="J26" i="22"/>
  <c r="J25" i="22"/>
  <c r="J24" i="22"/>
  <c r="J22" i="22"/>
  <c r="J21" i="22"/>
  <c r="K21" i="22" s="1"/>
  <c r="J20" i="22"/>
  <c r="K20" i="22" s="1"/>
  <c r="J19" i="22"/>
  <c r="J18" i="22"/>
  <c r="J17" i="22"/>
  <c r="K17" i="22" s="1"/>
  <c r="J16" i="22"/>
  <c r="K16" i="22" s="1"/>
  <c r="J15" i="22"/>
  <c r="K15" i="22" s="1"/>
  <c r="J14" i="22"/>
  <c r="J13" i="22"/>
  <c r="J12" i="22"/>
  <c r="K12" i="22" s="1"/>
  <c r="J11" i="22"/>
  <c r="K11" i="22" s="1"/>
  <c r="J10" i="22"/>
  <c r="J9" i="22"/>
  <c r="K9" i="22" s="1"/>
  <c r="J8" i="22"/>
  <c r="K8" i="22" s="1"/>
  <c r="J7" i="22"/>
  <c r="K7" i="22" s="1"/>
  <c r="J6" i="22"/>
  <c r="K6" i="22" s="1"/>
  <c r="J5" i="22"/>
  <c r="K5" i="22" s="1"/>
  <c r="K4" i="22"/>
  <c r="J4" i="22"/>
  <c r="J3" i="22"/>
  <c r="K3" i="22" s="1"/>
  <c r="J2" i="22"/>
  <c r="K2" i="22" s="1"/>
  <c r="D26" i="22"/>
  <c r="D25" i="22"/>
  <c r="D24" i="22"/>
  <c r="D22" i="22"/>
  <c r="D21" i="22"/>
  <c r="D20" i="22"/>
  <c r="D19" i="22"/>
  <c r="E19" i="22" s="1"/>
  <c r="D18" i="22"/>
  <c r="E18" i="22" s="1"/>
  <c r="D17" i="22"/>
  <c r="E17" i="22" s="1"/>
  <c r="D16" i="22"/>
  <c r="D15" i="22"/>
  <c r="D14" i="22"/>
  <c r="D13" i="22"/>
  <c r="D12" i="22"/>
  <c r="D11" i="22"/>
  <c r="E11" i="22" s="1"/>
  <c r="D10" i="22"/>
  <c r="D9" i="22"/>
  <c r="D8" i="22"/>
  <c r="D7" i="22"/>
  <c r="D6" i="22"/>
  <c r="D5" i="22"/>
  <c r="D4" i="22"/>
  <c r="D3" i="22"/>
  <c r="D2" i="22"/>
  <c r="E2" i="22" s="1"/>
  <c r="J26" i="21"/>
  <c r="J25" i="21"/>
  <c r="J24" i="21"/>
  <c r="J22" i="21"/>
  <c r="K22" i="21" s="1"/>
  <c r="J21" i="21"/>
  <c r="K21" i="21" s="1"/>
  <c r="J20" i="21"/>
  <c r="J19" i="21"/>
  <c r="J18" i="21"/>
  <c r="J17" i="21"/>
  <c r="K17" i="21" s="1"/>
  <c r="J16" i="21"/>
  <c r="K16" i="21" s="1"/>
  <c r="J15" i="21"/>
  <c r="J14" i="21"/>
  <c r="J13" i="21"/>
  <c r="K13" i="21" s="1"/>
  <c r="J12" i="21"/>
  <c r="K12" i="21" s="1"/>
  <c r="J11" i="21"/>
  <c r="J10" i="21"/>
  <c r="K10" i="21" s="1"/>
  <c r="K9" i="21"/>
  <c r="J9" i="21"/>
  <c r="J8" i="21"/>
  <c r="K8" i="21" s="1"/>
  <c r="J7" i="21"/>
  <c r="K7" i="21" s="1"/>
  <c r="J6" i="21"/>
  <c r="K6" i="21" s="1"/>
  <c r="J5" i="21"/>
  <c r="K5" i="21" s="1"/>
  <c r="J4" i="21"/>
  <c r="K4" i="21" s="1"/>
  <c r="J3" i="21"/>
  <c r="K3" i="21" s="1"/>
  <c r="J2" i="21"/>
  <c r="K2" i="21" s="1"/>
  <c r="D26" i="21"/>
  <c r="D25" i="21"/>
  <c r="D24" i="21"/>
  <c r="D22" i="21"/>
  <c r="D21" i="21"/>
  <c r="D20" i="21"/>
  <c r="D19" i="21"/>
  <c r="D18" i="21"/>
  <c r="E18" i="21" s="1"/>
  <c r="D17" i="21"/>
  <c r="D16" i="21"/>
  <c r="E16" i="21" s="1"/>
  <c r="D15" i="21"/>
  <c r="D14" i="21"/>
  <c r="D13" i="21"/>
  <c r="D12" i="21"/>
  <c r="E12" i="21" s="1"/>
  <c r="D11" i="21"/>
  <c r="D10" i="21"/>
  <c r="D9" i="21"/>
  <c r="D8" i="21"/>
  <c r="E8" i="21" s="1"/>
  <c r="D7" i="21"/>
  <c r="D6" i="21"/>
  <c r="D5" i="21"/>
  <c r="D4" i="21"/>
  <c r="D3" i="21"/>
  <c r="D2" i="21"/>
  <c r="E2" i="21" s="1"/>
  <c r="J26" i="20"/>
  <c r="J25" i="20"/>
  <c r="J24" i="20"/>
  <c r="J22" i="20"/>
  <c r="J21" i="20"/>
  <c r="K21" i="20" s="1"/>
  <c r="J20" i="20"/>
  <c r="J19" i="20"/>
  <c r="K19" i="20" s="1"/>
  <c r="J18" i="20"/>
  <c r="J17" i="20"/>
  <c r="K17" i="20" s="1"/>
  <c r="J16" i="20"/>
  <c r="K16" i="20" s="1"/>
  <c r="J15" i="20"/>
  <c r="J14" i="20"/>
  <c r="J13" i="20"/>
  <c r="K13" i="20" s="1"/>
  <c r="J12" i="20"/>
  <c r="J11" i="20"/>
  <c r="J10" i="20"/>
  <c r="J9" i="20"/>
  <c r="K9" i="20" s="1"/>
  <c r="J8" i="20"/>
  <c r="J7" i="20"/>
  <c r="J6" i="20"/>
  <c r="K6" i="20" s="1"/>
  <c r="K5" i="20"/>
  <c r="J5" i="20"/>
  <c r="J4" i="20"/>
  <c r="J3" i="20"/>
  <c r="J2" i="20"/>
  <c r="K2" i="20" s="1"/>
  <c r="D26" i="20"/>
  <c r="D25" i="20"/>
  <c r="D24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E2" i="20" s="1"/>
  <c r="J26" i="19"/>
  <c r="J25" i="19"/>
  <c r="J24" i="19"/>
  <c r="J22" i="19"/>
  <c r="K22" i="19" s="1"/>
  <c r="J21" i="19"/>
  <c r="J20" i="19"/>
  <c r="K20" i="19" s="1"/>
  <c r="J19" i="19"/>
  <c r="J18" i="19"/>
  <c r="J17" i="19"/>
  <c r="K17" i="19" s="1"/>
  <c r="K16" i="19"/>
  <c r="J16" i="19"/>
  <c r="J15" i="19"/>
  <c r="K15" i="19" s="1"/>
  <c r="J14" i="19"/>
  <c r="J13" i="19"/>
  <c r="J12" i="19"/>
  <c r="K12" i="19" s="1"/>
  <c r="J11" i="19"/>
  <c r="J10" i="19"/>
  <c r="K10" i="19" s="1"/>
  <c r="J9" i="19"/>
  <c r="K9" i="19" s="1"/>
  <c r="J8" i="19"/>
  <c r="K8" i="19" s="1"/>
  <c r="J7" i="19"/>
  <c r="K7" i="19" s="1"/>
  <c r="J6" i="19"/>
  <c r="K6" i="19" s="1"/>
  <c r="J5" i="19"/>
  <c r="K5" i="19" s="1"/>
  <c r="J4" i="19"/>
  <c r="K4" i="19" s="1"/>
  <c r="J3" i="19"/>
  <c r="K3" i="19" s="1"/>
  <c r="J2" i="19"/>
  <c r="K2" i="19" s="1"/>
  <c r="E7" i="19"/>
  <c r="E6" i="19"/>
  <c r="E5" i="19"/>
  <c r="E4" i="19"/>
  <c r="E3" i="19"/>
  <c r="E2" i="19"/>
  <c r="D26" i="19"/>
  <c r="D25" i="19"/>
  <c r="D24" i="19"/>
  <c r="D22" i="19"/>
  <c r="E22" i="19" s="1"/>
  <c r="D21" i="19"/>
  <c r="E21" i="19" s="1"/>
  <c r="D20" i="19"/>
  <c r="E20" i="19" s="1"/>
  <c r="D19" i="19"/>
  <c r="E19" i="19" s="1"/>
  <c r="D18" i="19"/>
  <c r="E18" i="19" s="1"/>
  <c r="D17" i="19"/>
  <c r="E17" i="19" s="1"/>
  <c r="D16" i="19"/>
  <c r="E16" i="19" s="1"/>
  <c r="D15" i="19"/>
  <c r="E15" i="19" s="1"/>
  <c r="D14" i="19"/>
  <c r="E14" i="19" s="1"/>
  <c r="D13" i="19"/>
  <c r="E13" i="19" s="1"/>
  <c r="D12" i="19"/>
  <c r="E12" i="19" s="1"/>
  <c r="D11" i="19"/>
  <c r="E11" i="19" s="1"/>
  <c r="D10" i="19"/>
  <c r="E10" i="19" s="1"/>
  <c r="D9" i="19"/>
  <c r="E9" i="19" s="1"/>
  <c r="D8" i="19"/>
  <c r="E8" i="19" s="1"/>
  <c r="D7" i="19"/>
  <c r="D6" i="19"/>
  <c r="D5" i="19"/>
  <c r="D4" i="19"/>
  <c r="D3" i="19"/>
  <c r="D2" i="19"/>
  <c r="J26" i="17"/>
  <c r="J25" i="17"/>
  <c r="J24" i="17"/>
  <c r="D26" i="17"/>
  <c r="D25" i="17"/>
  <c r="D24" i="17"/>
  <c r="J2" i="17"/>
  <c r="K2" i="17" s="1"/>
  <c r="J22" i="17"/>
  <c r="Q22" i="17" s="1"/>
  <c r="J21" i="17"/>
  <c r="J20" i="17"/>
  <c r="J19" i="17"/>
  <c r="K19" i="17" s="1"/>
  <c r="J18" i="17"/>
  <c r="K18" i="17" s="1"/>
  <c r="J17" i="17"/>
  <c r="J16" i="17"/>
  <c r="Q16" i="17" s="1"/>
  <c r="J15" i="17"/>
  <c r="Q15" i="17" s="1"/>
  <c r="J14" i="17"/>
  <c r="Q14" i="17" s="1"/>
  <c r="J13" i="17"/>
  <c r="Q13" i="17" s="1"/>
  <c r="J12" i="17"/>
  <c r="K13" i="17" s="1"/>
  <c r="J11" i="17"/>
  <c r="K11" i="17" s="1"/>
  <c r="J10" i="17"/>
  <c r="Q10" i="17" s="1"/>
  <c r="J9" i="17"/>
  <c r="J8" i="17"/>
  <c r="Q8" i="17" s="1"/>
  <c r="J7" i="17"/>
  <c r="Q7" i="17" s="1"/>
  <c r="J6" i="17"/>
  <c r="K6" i="17" s="1"/>
  <c r="J5" i="17"/>
  <c r="Q5" i="17" s="1"/>
  <c r="J4" i="17"/>
  <c r="Q4" i="17" s="1"/>
  <c r="J3" i="17"/>
  <c r="Q3" i="17" s="1"/>
  <c r="D3" i="17"/>
  <c r="O3" i="17" s="1"/>
  <c r="D4" i="17"/>
  <c r="O4" i="17" s="1"/>
  <c r="D5" i="17"/>
  <c r="O5" i="17" s="1"/>
  <c r="D6" i="17"/>
  <c r="O6" i="17" s="1"/>
  <c r="D7" i="17"/>
  <c r="O7" i="17" s="1"/>
  <c r="D8" i="17"/>
  <c r="D9" i="17"/>
  <c r="O9" i="17" s="1"/>
  <c r="D10" i="17"/>
  <c r="O10" i="17" s="1"/>
  <c r="D11" i="17"/>
  <c r="O11" i="17" s="1"/>
  <c r="D12" i="17"/>
  <c r="O12" i="17" s="1"/>
  <c r="D13" i="17"/>
  <c r="O13" i="17" s="1"/>
  <c r="D14" i="17"/>
  <c r="O14" i="17" s="1"/>
  <c r="D15" i="17"/>
  <c r="O15" i="17" s="1"/>
  <c r="D16" i="17"/>
  <c r="O16" i="17" s="1"/>
  <c r="D17" i="17"/>
  <c r="O17" i="17" s="1"/>
  <c r="D18" i="17"/>
  <c r="O18" i="17" s="1"/>
  <c r="D19" i="17"/>
  <c r="O19" i="17" s="1"/>
  <c r="D20" i="17"/>
  <c r="O20" i="17" s="1"/>
  <c r="D21" i="17"/>
  <c r="O21" i="17" s="1"/>
  <c r="D22" i="17"/>
  <c r="O22" i="17" s="1"/>
  <c r="D2" i="17"/>
  <c r="E2" i="17" s="1"/>
  <c r="B577" i="17"/>
  <c r="B386" i="17"/>
  <c r="B68" i="17"/>
  <c r="C31" i="16"/>
  <c r="C27" i="16"/>
  <c r="C25" i="16"/>
  <c r="C20" i="15"/>
  <c r="D20" i="15"/>
  <c r="E20" i="15"/>
  <c r="C19" i="15"/>
  <c r="D19" i="15"/>
  <c r="E19" i="15"/>
  <c r="C18" i="15"/>
  <c r="D18" i="15"/>
  <c r="E18" i="15"/>
  <c r="C17" i="15"/>
  <c r="D17" i="15"/>
  <c r="E17" i="15"/>
  <c r="C16" i="15"/>
  <c r="D16" i="15"/>
  <c r="E16" i="15"/>
  <c r="C15" i="15"/>
  <c r="D15" i="15"/>
  <c r="E15" i="15"/>
  <c r="B20" i="15"/>
  <c r="B19" i="15"/>
  <c r="B18" i="15"/>
  <c r="B17" i="15"/>
  <c r="B16" i="15"/>
  <c r="B15" i="15"/>
  <c r="L20" i="14"/>
  <c r="L14" i="14"/>
  <c r="L13" i="14"/>
  <c r="L15" i="14"/>
  <c r="C9" i="14"/>
  <c r="L11" i="14"/>
  <c r="L10" i="14"/>
  <c r="L4" i="14"/>
  <c r="L2" i="14"/>
  <c r="L8" i="14"/>
  <c r="C8" i="14"/>
  <c r="C5" i="14"/>
  <c r="C3" i="14"/>
  <c r="C4" i="14"/>
  <c r="C2" i="14"/>
  <c r="D29" i="10"/>
  <c r="D30" i="10"/>
  <c r="D26" i="10"/>
  <c r="D28" i="10"/>
  <c r="D25" i="10"/>
  <c r="D23" i="10"/>
  <c r="D22" i="10"/>
  <c r="H22" i="10"/>
  <c r="H23" i="10"/>
  <c r="H25" i="10"/>
  <c r="H26" i="10"/>
  <c r="H27" i="10"/>
  <c r="H28" i="10"/>
  <c r="H29" i="10"/>
  <c r="H30" i="10"/>
  <c r="D27" i="10"/>
  <c r="H17" i="10"/>
  <c r="H18" i="10"/>
  <c r="H19" i="10"/>
  <c r="H24" i="10"/>
  <c r="D24" i="10"/>
  <c r="B23" i="10"/>
  <c r="B24" i="10"/>
  <c r="B25" i="10"/>
  <c r="B26" i="10"/>
  <c r="B27" i="10"/>
  <c r="B28" i="10"/>
  <c r="B29" i="10"/>
  <c r="B30" i="10"/>
  <c r="B22" i="10"/>
  <c r="C18" i="13"/>
  <c r="C20" i="13"/>
  <c r="C19" i="13"/>
  <c r="C16" i="13"/>
  <c r="C15" i="13"/>
  <c r="C17" i="13"/>
  <c r="C6" i="13"/>
  <c r="C5" i="13"/>
  <c r="C4" i="13"/>
  <c r="C2" i="13"/>
  <c r="C3" i="13"/>
  <c r="D18" i="10"/>
  <c r="H11" i="10"/>
  <c r="H12" i="10"/>
  <c r="H13" i="10"/>
  <c r="H14" i="10"/>
  <c r="H15" i="10"/>
  <c r="H16" i="10"/>
  <c r="D19" i="10"/>
  <c r="H10" i="10"/>
  <c r="D10" i="10"/>
  <c r="B19" i="10"/>
  <c r="B18" i="10"/>
  <c r="B15" i="10"/>
  <c r="B14" i="10"/>
  <c r="B13" i="10"/>
  <c r="B12" i="10"/>
  <c r="B11" i="10"/>
  <c r="H3" i="10"/>
  <c r="D3" i="10"/>
  <c r="B3" i="10"/>
  <c r="H5" i="10"/>
  <c r="D5" i="10"/>
  <c r="B5" i="10"/>
  <c r="H2" i="10"/>
  <c r="D2" i="10"/>
  <c r="H6" i="10"/>
  <c r="D6" i="10"/>
  <c r="B2" i="10"/>
  <c r="B6" i="10"/>
  <c r="H4" i="10"/>
  <c r="D4" i="10"/>
  <c r="B9" i="10"/>
  <c r="B10" i="10"/>
  <c r="H9" i="10"/>
  <c r="D9" i="10"/>
  <c r="H8" i="10"/>
  <c r="H7" i="10"/>
  <c r="D8" i="10"/>
  <c r="B4" i="10"/>
  <c r="C14" i="12"/>
  <c r="D7" i="10"/>
  <c r="C12" i="12"/>
  <c r="C16" i="12"/>
  <c r="C15" i="12"/>
  <c r="C13" i="12"/>
  <c r="C5" i="12"/>
  <c r="C6" i="12"/>
  <c r="C3" i="12"/>
  <c r="C4" i="12"/>
  <c r="C8" i="12"/>
  <c r="C11" i="12"/>
  <c r="C10" i="12"/>
  <c r="C9" i="12"/>
  <c r="C7" i="12"/>
  <c r="C2" i="12"/>
  <c r="G18" i="11"/>
  <c r="H18" i="11"/>
  <c r="I18" i="11"/>
  <c r="G19" i="11"/>
  <c r="H19" i="11"/>
  <c r="I19" i="11"/>
  <c r="G20" i="11"/>
  <c r="H20" i="11"/>
  <c r="I20" i="11"/>
  <c r="F20" i="11"/>
  <c r="F19" i="11"/>
  <c r="F18" i="11"/>
  <c r="F10" i="11"/>
  <c r="F7" i="11"/>
  <c r="F4" i="11"/>
  <c r="G20" i="9"/>
  <c r="H20" i="9"/>
  <c r="I20" i="9"/>
  <c r="G19" i="9"/>
  <c r="H19" i="9"/>
  <c r="I19" i="9"/>
  <c r="F20" i="9"/>
  <c r="F19" i="9"/>
  <c r="G18" i="9"/>
  <c r="H18" i="9"/>
  <c r="I18" i="9"/>
  <c r="F18" i="9"/>
  <c r="F6" i="9"/>
  <c r="F5" i="9"/>
  <c r="F3" i="9"/>
  <c r="F6" i="11"/>
  <c r="F9" i="11"/>
  <c r="F3" i="11"/>
  <c r="F2" i="11"/>
  <c r="F8" i="11"/>
  <c r="F11" i="11"/>
  <c r="F8" i="9"/>
  <c r="F2" i="9"/>
  <c r="F11" i="9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1353" i="2"/>
  <c r="F14" i="11"/>
  <c r="F13" i="11"/>
  <c r="F16" i="11"/>
  <c r="F12" i="11"/>
  <c r="F5" i="11"/>
  <c r="F15" i="11"/>
  <c r="F16" i="9"/>
  <c r="F4" i="9"/>
  <c r="F12" i="9"/>
  <c r="F29" i="9"/>
  <c r="F28" i="9"/>
  <c r="F27" i="9"/>
  <c r="F9" i="9"/>
  <c r="F13" i="9"/>
  <c r="F7" i="9"/>
  <c r="F14" i="9"/>
  <c r="F10" i="9"/>
  <c r="F15" i="9"/>
  <c r="J2282" i="8"/>
  <c r="J2283" i="8"/>
  <c r="J2284" i="8"/>
  <c r="J2285" i="8"/>
  <c r="J2286" i="8"/>
  <c r="J2287" i="8"/>
  <c r="J2288" i="8"/>
  <c r="J2289" i="8"/>
  <c r="J2290" i="8"/>
  <c r="J2291" i="8"/>
  <c r="J2292" i="8"/>
  <c r="J2293" i="8"/>
  <c r="J2294" i="8"/>
  <c r="J2295" i="8"/>
  <c r="J2296" i="8"/>
  <c r="J2297" i="8"/>
  <c r="J2298" i="8"/>
  <c r="J2299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J1911" i="8"/>
  <c r="J1912" i="8"/>
  <c r="J1913" i="8"/>
  <c r="J1914" i="8"/>
  <c r="J1915" i="8"/>
  <c r="J1916" i="8"/>
  <c r="J1917" i="8"/>
  <c r="J1918" i="8"/>
  <c r="J1919" i="8"/>
  <c r="J1920" i="8"/>
  <c r="J1921" i="8"/>
  <c r="J1922" i="8"/>
  <c r="J1923" i="8"/>
  <c r="J1924" i="8"/>
  <c r="J1925" i="8"/>
  <c r="J1926" i="8"/>
  <c r="J1927" i="8"/>
  <c r="J1928" i="8"/>
  <c r="J1929" i="8"/>
  <c r="J1930" i="8"/>
  <c r="J1931" i="8"/>
  <c r="J1932" i="8"/>
  <c r="J1933" i="8"/>
  <c r="J1934" i="8"/>
  <c r="J1935" i="8"/>
  <c r="J1936" i="8"/>
  <c r="J1937" i="8"/>
  <c r="J1938" i="8"/>
  <c r="J1939" i="8"/>
  <c r="J1940" i="8"/>
  <c r="J1941" i="8"/>
  <c r="J1942" i="8"/>
  <c r="J1943" i="8"/>
  <c r="J1944" i="8"/>
  <c r="J1945" i="8"/>
  <c r="J1946" i="8"/>
  <c r="J1947" i="8"/>
  <c r="J1948" i="8"/>
  <c r="J1949" i="8"/>
  <c r="J1950" i="8"/>
  <c r="J1951" i="8"/>
  <c r="J1952" i="8"/>
  <c r="J1953" i="8"/>
  <c r="J1954" i="8"/>
  <c r="J1955" i="8"/>
  <c r="J1956" i="8"/>
  <c r="J1957" i="8"/>
  <c r="J1958" i="8"/>
  <c r="J1959" i="8"/>
  <c r="J1960" i="8"/>
  <c r="J1961" i="8"/>
  <c r="J1962" i="8"/>
  <c r="J1963" i="8"/>
  <c r="J1964" i="8"/>
  <c r="J1965" i="8"/>
  <c r="J1966" i="8"/>
  <c r="J1967" i="8"/>
  <c r="J1968" i="8"/>
  <c r="J1969" i="8"/>
  <c r="J1970" i="8"/>
  <c r="J1971" i="8"/>
  <c r="J1972" i="8"/>
  <c r="J1973" i="8"/>
  <c r="J1974" i="8"/>
  <c r="J1975" i="8"/>
  <c r="J1976" i="8"/>
  <c r="J1977" i="8"/>
  <c r="J1978" i="8"/>
  <c r="J1979" i="8"/>
  <c r="J1980" i="8"/>
  <c r="J1981" i="8"/>
  <c r="J1982" i="8"/>
  <c r="J1983" i="8"/>
  <c r="J1984" i="8"/>
  <c r="J1985" i="8"/>
  <c r="J1986" i="8"/>
  <c r="J1987" i="8"/>
  <c r="J1988" i="8"/>
  <c r="J1989" i="8"/>
  <c r="J1990" i="8"/>
  <c r="J1991" i="8"/>
  <c r="J1992" i="8"/>
  <c r="J1993" i="8"/>
  <c r="J1994" i="8"/>
  <c r="J1995" i="8"/>
  <c r="J1996" i="8"/>
  <c r="J1997" i="8"/>
  <c r="J1998" i="8"/>
  <c r="J1999" i="8"/>
  <c r="J2000" i="8"/>
  <c r="J2001" i="8"/>
  <c r="J2002" i="8"/>
  <c r="J2003" i="8"/>
  <c r="J2004" i="8"/>
  <c r="J2005" i="8"/>
  <c r="J2006" i="8"/>
  <c r="J2007" i="8"/>
  <c r="J2008" i="8"/>
  <c r="J2009" i="8"/>
  <c r="J2010" i="8"/>
  <c r="J2011" i="8"/>
  <c r="J2012" i="8"/>
  <c r="J2013" i="8"/>
  <c r="J2014" i="8"/>
  <c r="J2015" i="8"/>
  <c r="J2016" i="8"/>
  <c r="J2017" i="8"/>
  <c r="J2018" i="8"/>
  <c r="J2019" i="8"/>
  <c r="J2020" i="8"/>
  <c r="J2021" i="8"/>
  <c r="J2022" i="8"/>
  <c r="J2023" i="8"/>
  <c r="J2024" i="8"/>
  <c r="J2025" i="8"/>
  <c r="J2026" i="8"/>
  <c r="J2027" i="8"/>
  <c r="J2028" i="8"/>
  <c r="J2029" i="8"/>
  <c r="J2030" i="8"/>
  <c r="J2031" i="8"/>
  <c r="J2032" i="8"/>
  <c r="J2033" i="8"/>
  <c r="J2034" i="8"/>
  <c r="J2035" i="8"/>
  <c r="J2036" i="8"/>
  <c r="J2037" i="8"/>
  <c r="J2038" i="8"/>
  <c r="J2039" i="8"/>
  <c r="J2040" i="8"/>
  <c r="J2041" i="8"/>
  <c r="J2042" i="8"/>
  <c r="J2043" i="8"/>
  <c r="J2044" i="8"/>
  <c r="J2045" i="8"/>
  <c r="J2046" i="8"/>
  <c r="J2047" i="8"/>
  <c r="J2048" i="8"/>
  <c r="J2049" i="8"/>
  <c r="J2050" i="8"/>
  <c r="J2051" i="8"/>
  <c r="J2052" i="8"/>
  <c r="J2053" i="8"/>
  <c r="J2054" i="8"/>
  <c r="J2055" i="8"/>
  <c r="J2056" i="8"/>
  <c r="J2057" i="8"/>
  <c r="J2058" i="8"/>
  <c r="J2059" i="8"/>
  <c r="J2060" i="8"/>
  <c r="J2061" i="8"/>
  <c r="J2062" i="8"/>
  <c r="J2063" i="8"/>
  <c r="J2064" i="8"/>
  <c r="J2065" i="8"/>
  <c r="J2066" i="8"/>
  <c r="J2067" i="8"/>
  <c r="J2068" i="8"/>
  <c r="J2069" i="8"/>
  <c r="J2070" i="8"/>
  <c r="J2071" i="8"/>
  <c r="J2072" i="8"/>
  <c r="J2073" i="8"/>
  <c r="J2074" i="8"/>
  <c r="J2075" i="8"/>
  <c r="J2076" i="8"/>
  <c r="J2077" i="8"/>
  <c r="J2078" i="8"/>
  <c r="J2079" i="8"/>
  <c r="J2080" i="8"/>
  <c r="J2081" i="8"/>
  <c r="J2082" i="8"/>
  <c r="J2083" i="8"/>
  <c r="J2084" i="8"/>
  <c r="J2085" i="8"/>
  <c r="J2086" i="8"/>
  <c r="J2087" i="8"/>
  <c r="J2088" i="8"/>
  <c r="J2089" i="8"/>
  <c r="J2090" i="8"/>
  <c r="J2091" i="8"/>
  <c r="J2092" i="8"/>
  <c r="J2093" i="8"/>
  <c r="J2094" i="8"/>
  <c r="J2095" i="8"/>
  <c r="J2096" i="8"/>
  <c r="J2097" i="8"/>
  <c r="J2098" i="8"/>
  <c r="J2099" i="8"/>
  <c r="J2100" i="8"/>
  <c r="J2101" i="8"/>
  <c r="J2102" i="8"/>
  <c r="J2103" i="8"/>
  <c r="J2104" i="8"/>
  <c r="J2105" i="8"/>
  <c r="J2106" i="8"/>
  <c r="J2107" i="8"/>
  <c r="J2108" i="8"/>
  <c r="J2109" i="8"/>
  <c r="J2110" i="8"/>
  <c r="J2111" i="8"/>
  <c r="J2112" i="8"/>
  <c r="J2113" i="8"/>
  <c r="J2114" i="8"/>
  <c r="J2115" i="8"/>
  <c r="J2116" i="8"/>
  <c r="J2117" i="8"/>
  <c r="J2118" i="8"/>
  <c r="J2119" i="8"/>
  <c r="J2120" i="8"/>
  <c r="J2121" i="8"/>
  <c r="J2122" i="8"/>
  <c r="J2123" i="8"/>
  <c r="J2124" i="8"/>
  <c r="J2125" i="8"/>
  <c r="J2126" i="8"/>
  <c r="J2127" i="8"/>
  <c r="J2128" i="8"/>
  <c r="J2129" i="8"/>
  <c r="J2130" i="8"/>
  <c r="J2131" i="8"/>
  <c r="J2132" i="8"/>
  <c r="J2133" i="8"/>
  <c r="J2134" i="8"/>
  <c r="J2135" i="8"/>
  <c r="J2136" i="8"/>
  <c r="J2137" i="8"/>
  <c r="J2138" i="8"/>
  <c r="J2139" i="8"/>
  <c r="J2140" i="8"/>
  <c r="J2141" i="8"/>
  <c r="J2142" i="8"/>
  <c r="J2143" i="8"/>
  <c r="J2144" i="8"/>
  <c r="J2145" i="8"/>
  <c r="J2146" i="8"/>
  <c r="J2147" i="8"/>
  <c r="J2148" i="8"/>
  <c r="J2149" i="8"/>
  <c r="J2150" i="8"/>
  <c r="J2151" i="8"/>
  <c r="J2152" i="8"/>
  <c r="J2153" i="8"/>
  <c r="J2154" i="8"/>
  <c r="J2155" i="8"/>
  <c r="J2156" i="8"/>
  <c r="J2157" i="8"/>
  <c r="J2158" i="8"/>
  <c r="J2159" i="8"/>
  <c r="J2160" i="8"/>
  <c r="J2161" i="8"/>
  <c r="J2162" i="8"/>
  <c r="J2163" i="8"/>
  <c r="J2164" i="8"/>
  <c r="J2165" i="8"/>
  <c r="J2166" i="8"/>
  <c r="J2167" i="8"/>
  <c r="J2168" i="8"/>
  <c r="J2169" i="8"/>
  <c r="J2170" i="8"/>
  <c r="J2171" i="8"/>
  <c r="J2172" i="8"/>
  <c r="J2173" i="8"/>
  <c r="J2174" i="8"/>
  <c r="J2175" i="8"/>
  <c r="J2176" i="8"/>
  <c r="J2177" i="8"/>
  <c r="J2178" i="8"/>
  <c r="J2179" i="8"/>
  <c r="J2180" i="8"/>
  <c r="J2181" i="8"/>
  <c r="J2182" i="8"/>
  <c r="J2183" i="8"/>
  <c r="J2184" i="8"/>
  <c r="J2185" i="8"/>
  <c r="J2186" i="8"/>
  <c r="J2187" i="8"/>
  <c r="J2188" i="8"/>
  <c r="J2189" i="8"/>
  <c r="J2190" i="8"/>
  <c r="J2191" i="8"/>
  <c r="J2192" i="8"/>
  <c r="J2193" i="8"/>
  <c r="J2194" i="8"/>
  <c r="J2195" i="8"/>
  <c r="J2196" i="8"/>
  <c r="J2197" i="8"/>
  <c r="J2198" i="8"/>
  <c r="J2199" i="8"/>
  <c r="J2200" i="8"/>
  <c r="J2201" i="8"/>
  <c r="J2202" i="8"/>
  <c r="J2203" i="8"/>
  <c r="J2204" i="8"/>
  <c r="J2205" i="8"/>
  <c r="J2206" i="8"/>
  <c r="J2207" i="8"/>
  <c r="J2208" i="8"/>
  <c r="J2209" i="8"/>
  <c r="J2210" i="8"/>
  <c r="J2211" i="8"/>
  <c r="J2212" i="8"/>
  <c r="J2213" i="8"/>
  <c r="J2214" i="8"/>
  <c r="J2215" i="8"/>
  <c r="J2216" i="8"/>
  <c r="J2217" i="8"/>
  <c r="J2218" i="8"/>
  <c r="J2219" i="8"/>
  <c r="J2220" i="8"/>
  <c r="J2221" i="8"/>
  <c r="J2222" i="8"/>
  <c r="J2223" i="8"/>
  <c r="J2224" i="8"/>
  <c r="J2225" i="8"/>
  <c r="J2226" i="8"/>
  <c r="J2227" i="8"/>
  <c r="J2228" i="8"/>
  <c r="J2229" i="8"/>
  <c r="J2230" i="8"/>
  <c r="J2231" i="8"/>
  <c r="J2232" i="8"/>
  <c r="J2233" i="8"/>
  <c r="J2234" i="8"/>
  <c r="J2235" i="8"/>
  <c r="J2236" i="8"/>
  <c r="J2237" i="8"/>
  <c r="J2238" i="8"/>
  <c r="J2239" i="8"/>
  <c r="J2240" i="8"/>
  <c r="J2241" i="8"/>
  <c r="J2242" i="8"/>
  <c r="J2243" i="8"/>
  <c r="J2244" i="8"/>
  <c r="J2245" i="8"/>
  <c r="J2246" i="8"/>
  <c r="J2247" i="8"/>
  <c r="J2248" i="8"/>
  <c r="J2249" i="8"/>
  <c r="J2250" i="8"/>
  <c r="J2251" i="8"/>
  <c r="J2252" i="8"/>
  <c r="J2253" i="8"/>
  <c r="J2254" i="8"/>
  <c r="J2255" i="8"/>
  <c r="J2256" i="8"/>
  <c r="J2257" i="8"/>
  <c r="J2258" i="8"/>
  <c r="J2259" i="8"/>
  <c r="J2260" i="8"/>
  <c r="J2261" i="8"/>
  <c r="J2262" i="8"/>
  <c r="J2263" i="8"/>
  <c r="J2264" i="8"/>
  <c r="J2265" i="8"/>
  <c r="J2266" i="8"/>
  <c r="J2267" i="8"/>
  <c r="J2268" i="8"/>
  <c r="J2269" i="8"/>
  <c r="J2270" i="8"/>
  <c r="J2271" i="8"/>
  <c r="J2272" i="8"/>
  <c r="J2273" i="8"/>
  <c r="J2274" i="8"/>
  <c r="J2275" i="8"/>
  <c r="J2276" i="8"/>
  <c r="J2277" i="8"/>
  <c r="J2278" i="8"/>
  <c r="J2279" i="8"/>
  <c r="J2280" i="8"/>
  <c r="J2281" i="8"/>
  <c r="J2" i="8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2" i="2"/>
  <c r="K9" i="17" l="1"/>
  <c r="K17" i="17"/>
  <c r="K3" i="17"/>
  <c r="Q18" i="17"/>
  <c r="K5" i="17"/>
  <c r="Q17" i="17"/>
  <c r="Q9" i="17"/>
  <c r="K4" i="17"/>
  <c r="K20" i="17"/>
  <c r="Q2" i="17"/>
  <c r="E9" i="17"/>
  <c r="K22" i="17"/>
  <c r="Q6" i="17"/>
  <c r="O8" i="17"/>
  <c r="Q21" i="17"/>
  <c r="K7" i="17"/>
  <c r="O2" i="17"/>
  <c r="Q20" i="17"/>
  <c r="Q12" i="17"/>
  <c r="K8" i="17"/>
  <c r="Q19" i="17"/>
  <c r="Q11" i="17"/>
  <c r="K14" i="17"/>
  <c r="K15" i="17"/>
  <c r="K16" i="17"/>
  <c r="K10" i="17"/>
  <c r="K21" i="17"/>
  <c r="K18" i="19"/>
  <c r="K19" i="19"/>
  <c r="K13" i="19"/>
  <c r="K11" i="19"/>
  <c r="K14" i="19"/>
  <c r="K21" i="19"/>
  <c r="K12" i="20"/>
  <c r="K18" i="20"/>
  <c r="K11" i="21"/>
  <c r="K18" i="21"/>
  <c r="K19" i="21"/>
  <c r="K20" i="21"/>
  <c r="K14" i="21"/>
  <c r="K15" i="21"/>
  <c r="E17" i="21"/>
  <c r="E11" i="21"/>
  <c r="E21" i="21"/>
  <c r="K18" i="22"/>
  <c r="K19" i="22"/>
  <c r="K13" i="22"/>
  <c r="K14" i="22"/>
  <c r="K22" i="22"/>
  <c r="K10" i="22"/>
  <c r="E12" i="22"/>
  <c r="E20" i="22"/>
  <c r="K13" i="23"/>
  <c r="K14" i="23"/>
  <c r="K10" i="23"/>
  <c r="K17" i="23"/>
  <c r="K18" i="23"/>
  <c r="E14" i="23"/>
  <c r="E11" i="23"/>
  <c r="E12" i="23"/>
  <c r="E20" i="23"/>
  <c r="K14" i="24"/>
  <c r="K21" i="24"/>
  <c r="K22" i="24"/>
  <c r="K10" i="24"/>
  <c r="K17" i="24"/>
  <c r="K19" i="24"/>
  <c r="E10" i="24"/>
  <c r="E18" i="24"/>
  <c r="E13" i="24"/>
  <c r="E14" i="24"/>
  <c r="K14" i="25"/>
  <c r="K21" i="25"/>
  <c r="K16" i="25"/>
  <c r="K9" i="25"/>
  <c r="K18" i="25"/>
  <c r="K11" i="25"/>
  <c r="K12" i="25"/>
  <c r="E14" i="25"/>
  <c r="E21" i="25"/>
  <c r="E10" i="25"/>
  <c r="E11" i="25"/>
  <c r="E17" i="25"/>
  <c r="E19" i="25"/>
  <c r="K10" i="26"/>
  <c r="K16" i="26"/>
  <c r="K18" i="26"/>
  <c r="E12" i="26"/>
  <c r="E20" i="26"/>
  <c r="E15" i="26"/>
  <c r="E18" i="26"/>
  <c r="K13" i="27"/>
  <c r="K15" i="27"/>
  <c r="K9" i="27"/>
  <c r="K22" i="27"/>
  <c r="K10" i="27"/>
  <c r="K18" i="27"/>
  <c r="E9" i="27"/>
  <c r="E22" i="27"/>
  <c r="E11" i="27"/>
  <c r="E19" i="27"/>
  <c r="E13" i="27"/>
  <c r="E21" i="27"/>
  <c r="K15" i="28"/>
  <c r="K21" i="28"/>
  <c r="K9" i="28"/>
  <c r="K10" i="28"/>
  <c r="K17" i="28"/>
  <c r="K18" i="28"/>
  <c r="E16" i="28"/>
  <c r="E18" i="28"/>
  <c r="E20" i="28"/>
  <c r="K9" i="29"/>
  <c r="K17" i="29"/>
  <c r="K10" i="29"/>
  <c r="K18" i="29"/>
  <c r="K12" i="29"/>
  <c r="K20" i="29"/>
  <c r="K15" i="29"/>
  <c r="E10" i="29"/>
  <c r="E18" i="29"/>
  <c r="K21" i="30"/>
  <c r="K16" i="30"/>
  <c r="K15" i="30"/>
  <c r="K9" i="30"/>
  <c r="K17" i="30"/>
  <c r="E13" i="30"/>
  <c r="E20" i="30"/>
  <c r="E9" i="31"/>
  <c r="E17" i="31"/>
  <c r="E12" i="31"/>
  <c r="E20" i="31"/>
  <c r="E13" i="31"/>
  <c r="E21" i="31"/>
  <c r="E14" i="31"/>
  <c r="K20" i="31"/>
  <c r="K10" i="31"/>
  <c r="K21" i="31"/>
  <c r="K15" i="31"/>
  <c r="K22" i="31"/>
  <c r="K16" i="31"/>
  <c r="K17" i="31"/>
  <c r="K19" i="31"/>
  <c r="K11" i="31"/>
  <c r="K12" i="31"/>
  <c r="K18" i="31"/>
  <c r="K14" i="31"/>
  <c r="E15" i="31"/>
  <c r="E11" i="31"/>
  <c r="E6" i="31"/>
  <c r="E22" i="31"/>
  <c r="E10" i="31"/>
  <c r="E7" i="31"/>
  <c r="E18" i="31"/>
  <c r="E3" i="31"/>
  <c r="K7" i="30"/>
  <c r="K13" i="30"/>
  <c r="K6" i="30"/>
  <c r="K14" i="30"/>
  <c r="K4" i="30"/>
  <c r="K10" i="30"/>
  <c r="K18" i="30"/>
  <c r="K3" i="30"/>
  <c r="E19" i="30"/>
  <c r="E14" i="30"/>
  <c r="E15" i="30"/>
  <c r="E11" i="30"/>
  <c r="E22" i="30"/>
  <c r="E3" i="30"/>
  <c r="E12" i="29"/>
  <c r="E6" i="29"/>
  <c r="E15" i="29"/>
  <c r="E8" i="29"/>
  <c r="E9" i="29"/>
  <c r="E17" i="29"/>
  <c r="E11" i="29"/>
  <c r="E19" i="29"/>
  <c r="E5" i="29"/>
  <c r="E13" i="29"/>
  <c r="E21" i="29"/>
  <c r="E14" i="29"/>
  <c r="E22" i="29"/>
  <c r="E7" i="29"/>
  <c r="E4" i="29"/>
  <c r="E3" i="29"/>
  <c r="E11" i="28"/>
  <c r="E5" i="28"/>
  <c r="E13" i="28"/>
  <c r="E19" i="28"/>
  <c r="E12" i="28"/>
  <c r="E6" i="28"/>
  <c r="E14" i="28"/>
  <c r="E22" i="28"/>
  <c r="E15" i="28"/>
  <c r="E21" i="28"/>
  <c r="E7" i="28"/>
  <c r="E9" i="28"/>
  <c r="E4" i="28"/>
  <c r="E10" i="28"/>
  <c r="E17" i="28"/>
  <c r="E3" i="28"/>
  <c r="E5" i="26"/>
  <c r="E19" i="26"/>
  <c r="E6" i="26"/>
  <c r="E21" i="26"/>
  <c r="E17" i="26"/>
  <c r="E7" i="26"/>
  <c r="E13" i="26"/>
  <c r="E14" i="26"/>
  <c r="E22" i="26"/>
  <c r="E4" i="26"/>
  <c r="E10" i="26"/>
  <c r="E3" i="26"/>
  <c r="E5" i="23"/>
  <c r="E13" i="23"/>
  <c r="E21" i="23"/>
  <c r="E16" i="23"/>
  <c r="E3" i="23"/>
  <c r="E6" i="23"/>
  <c r="E15" i="23"/>
  <c r="E8" i="23"/>
  <c r="E9" i="23"/>
  <c r="E22" i="23"/>
  <c r="E10" i="23"/>
  <c r="E17" i="23"/>
  <c r="E4" i="23"/>
  <c r="E14" i="22"/>
  <c r="E21" i="22"/>
  <c r="E6" i="22"/>
  <c r="E8" i="22"/>
  <c r="E5" i="22"/>
  <c r="E16" i="22"/>
  <c r="E4" i="22"/>
  <c r="E7" i="22"/>
  <c r="E13" i="22"/>
  <c r="E15" i="22"/>
  <c r="E9" i="22"/>
  <c r="E22" i="22"/>
  <c r="E10" i="22"/>
  <c r="E3" i="22"/>
  <c r="E19" i="21"/>
  <c r="E5" i="21"/>
  <c r="E20" i="21"/>
  <c r="E13" i="21"/>
  <c r="E15" i="21"/>
  <c r="E7" i="21"/>
  <c r="E14" i="21"/>
  <c r="E9" i="21"/>
  <c r="E22" i="21"/>
  <c r="E10" i="21"/>
  <c r="E6" i="21"/>
  <c r="E4" i="21"/>
  <c r="E3" i="21"/>
  <c r="K20" i="20"/>
  <c r="K15" i="20"/>
  <c r="K8" i="20"/>
  <c r="K22" i="20"/>
  <c r="K7" i="20"/>
  <c r="K14" i="20"/>
  <c r="K10" i="20"/>
  <c r="K11" i="20"/>
  <c r="K4" i="20"/>
  <c r="K3" i="20"/>
  <c r="E16" i="20"/>
  <c r="E10" i="20"/>
  <c r="E8" i="20"/>
  <c r="E17" i="20"/>
  <c r="E21" i="20"/>
  <c r="E3" i="20"/>
  <c r="E11" i="20"/>
  <c r="E6" i="20"/>
  <c r="E19" i="20"/>
  <c r="E5" i="20"/>
  <c r="E13" i="20"/>
  <c r="E9" i="20"/>
  <c r="E7" i="20"/>
  <c r="E14" i="20"/>
  <c r="E15" i="20"/>
  <c r="E22" i="20"/>
  <c r="E4" i="20"/>
  <c r="E12" i="20"/>
  <c r="E18" i="20"/>
  <c r="E20" i="20"/>
  <c r="K12" i="17"/>
  <c r="E15" i="17"/>
  <c r="E21" i="17"/>
  <c r="E18" i="17"/>
  <c r="E17" i="17"/>
  <c r="E22" i="17"/>
  <c r="E16" i="17"/>
  <c r="E14" i="17"/>
  <c r="E13" i="17"/>
  <c r="E19" i="17"/>
  <c r="E20" i="17"/>
  <c r="E8" i="17"/>
  <c r="E4" i="17"/>
  <c r="E11" i="17"/>
  <c r="E12" i="17"/>
  <c r="E7" i="17"/>
  <c r="E6" i="17"/>
  <c r="E5" i="17"/>
  <c r="E3" i="17"/>
  <c r="E10" i="17"/>
</calcChain>
</file>

<file path=xl/sharedStrings.xml><?xml version="1.0" encoding="utf-8"?>
<sst xmlns="http://schemas.openxmlformats.org/spreadsheetml/2006/main" count="39493" uniqueCount="340">
  <si>
    <t>Tournament</t>
  </si>
  <si>
    <t>Clause</t>
  </si>
  <si>
    <t>BitFlip</t>
  </si>
  <si>
    <t>MaxSat</t>
  </si>
  <si>
    <t>Weighted</t>
  </si>
  <si>
    <t>Amplified</t>
  </si>
  <si>
    <t>Guided</t>
  </si>
  <si>
    <t>NBit</t>
  </si>
  <si>
    <t>Uniform</t>
  </si>
  <si>
    <t>Roulette</t>
  </si>
  <si>
    <t>Rank</t>
  </si>
  <si>
    <t>selection</t>
  </si>
  <si>
    <t>cross</t>
  </si>
  <si>
    <t>mutation</t>
  </si>
  <si>
    <t>fitness</t>
  </si>
  <si>
    <t>solved</t>
  </si>
  <si>
    <t>uf50-01.cnf</t>
  </si>
  <si>
    <t>uf50-010.cnf</t>
  </si>
  <si>
    <t>uf50-0100.cnf</t>
  </si>
  <si>
    <t>uf50-01000.cnf</t>
  </si>
  <si>
    <t>uf50-0101.cnf</t>
  </si>
  <si>
    <t>uf50-0102.cnf</t>
  </si>
  <si>
    <t>uf50-0103.cnf</t>
  </si>
  <si>
    <t>uf50-0104.cnf</t>
  </si>
  <si>
    <t>uf50-0105.cnf</t>
  </si>
  <si>
    <t>uf50-0106.cnf</t>
  </si>
  <si>
    <t>uf50-0107.cnf</t>
  </si>
  <si>
    <t>uf50-0108.cnf</t>
  </si>
  <si>
    <t>uf50-0109.cnf</t>
  </si>
  <si>
    <t>uf50-011.cnf</t>
  </si>
  <si>
    <t>uf50-0110.cnf</t>
  </si>
  <si>
    <t>uf50-0111.cnf</t>
  </si>
  <si>
    <t>uf50-0112.cnf</t>
  </si>
  <si>
    <t>uf50-0113.cnf</t>
  </si>
  <si>
    <t>uf50-0114.cnf</t>
  </si>
  <si>
    <t>uf50-0115.cnf</t>
  </si>
  <si>
    <t>uf50-0116.cnf</t>
  </si>
  <si>
    <t>uf50-0117.cnf</t>
  </si>
  <si>
    <t>uf50-0118.cnf</t>
  </si>
  <si>
    <t>uf50-0119.cnf</t>
  </si>
  <si>
    <t>time_ms</t>
  </si>
  <si>
    <t>gen</t>
  </si>
  <si>
    <t>restarts</t>
  </si>
  <si>
    <t>file_name</t>
  </si>
  <si>
    <t>uf50-012.cnf</t>
  </si>
  <si>
    <t>sql</t>
  </si>
  <si>
    <t>Tabu</t>
  </si>
  <si>
    <t>HillClimbing</t>
  </si>
  <si>
    <t>SimulatedAnnealing</t>
  </si>
  <si>
    <t>VariableNeighborhood</t>
  </si>
  <si>
    <t>uf50-0120.cnf</t>
  </si>
  <si>
    <t>uf50-0121.cnf</t>
  </si>
  <si>
    <t>uf50-0122.cnf</t>
  </si>
  <si>
    <t>uf50-0123.cnf</t>
  </si>
  <si>
    <t>uf50-0124.cnf</t>
  </si>
  <si>
    <t>uf50-0125.cnf</t>
  </si>
  <si>
    <t>uf50-0126.cnf</t>
  </si>
  <si>
    <t>uf50-0127.cnf</t>
  </si>
  <si>
    <t>uf50-0128.cnf</t>
  </si>
  <si>
    <t>uf50-0129.cnf</t>
  </si>
  <si>
    <t>uf50-013.cnf</t>
  </si>
  <si>
    <t>uf50-0130.cnf</t>
  </si>
  <si>
    <t>uf50-0131.cnf</t>
  </si>
  <si>
    <t>uf50-0132.cnf</t>
  </si>
  <si>
    <t>uf50-0133.cnf</t>
  </si>
  <si>
    <t>uf50-0134.cnf</t>
  </si>
  <si>
    <t>uf50-0135.cnf</t>
  </si>
  <si>
    <t>uf50-0136.cnf</t>
  </si>
  <si>
    <t>uf50-0137.cnf</t>
  </si>
  <si>
    <t>uf50-0138.cnf</t>
  </si>
  <si>
    <t>uf50-0139.cnf</t>
  </si>
  <si>
    <t>uf50-014.cnf</t>
  </si>
  <si>
    <t>uf50-0140.cnf</t>
  </si>
  <si>
    <t>uf50-0141.cnf</t>
  </si>
  <si>
    <t>uf50-0142.cnf</t>
  </si>
  <si>
    <t>search</t>
  </si>
  <si>
    <t>None</t>
  </si>
  <si>
    <t>uf100-01.cnf</t>
  </si>
  <si>
    <t>uf100-010.cnf</t>
  </si>
  <si>
    <t>uf100-0100.cnf</t>
  </si>
  <si>
    <t>uf100-01000.cnf</t>
  </si>
  <si>
    <t>uf100-0101.cnf</t>
  </si>
  <si>
    <t>uf100-0102.cnf</t>
  </si>
  <si>
    <t>uf100-0103.cnf</t>
  </si>
  <si>
    <t>file</t>
  </si>
  <si>
    <t>pop</t>
  </si>
  <si>
    <t>gens</t>
  </si>
  <si>
    <t>uf100-0104.cnf</t>
  </si>
  <si>
    <t>uf100-0105.cnf</t>
  </si>
  <si>
    <t>uf100-0106.cnf</t>
  </si>
  <si>
    <t>uf100-0107.cnf</t>
  </si>
  <si>
    <t>uf100-0108.cnf</t>
  </si>
  <si>
    <t>uf100-0109.cnf</t>
  </si>
  <si>
    <t>uf100-011.cnf</t>
  </si>
  <si>
    <t>uf100-0110.cnf</t>
  </si>
  <si>
    <t>uf100-0111.cnf</t>
  </si>
  <si>
    <t>uf100-0112.cnf</t>
  </si>
  <si>
    <t>uf100-0113.cnf</t>
  </si>
  <si>
    <t>uf100-0114.cnf</t>
  </si>
  <si>
    <t>uf100-0115.cnf</t>
  </si>
  <si>
    <t>uf100-0116.cnf</t>
  </si>
  <si>
    <t>uf100-0117.cnf</t>
  </si>
  <si>
    <t>uf100-0118.cnf</t>
  </si>
  <si>
    <t>uf100-0119.cnf</t>
  </si>
  <si>
    <t>uf100-012.cnf</t>
  </si>
  <si>
    <t>uf100-0120.cnf</t>
  </si>
  <si>
    <t>uf100-0121.cnf</t>
  </si>
  <si>
    <t>uf100-0122.cnf</t>
  </si>
  <si>
    <t>uf100-0123.cnf</t>
  </si>
  <si>
    <t>uf100-0124.cnf</t>
  </si>
  <si>
    <t>uf100-0125.cnf</t>
  </si>
  <si>
    <t>uf100-0126.cnf</t>
  </si>
  <si>
    <t>uf100-0127.cnf</t>
  </si>
  <si>
    <t>uf100-0128.cnf</t>
  </si>
  <si>
    <t>uf100-0129.cnf</t>
  </si>
  <si>
    <t>uf100-013.cnf</t>
  </si>
  <si>
    <t>uf100-0130.cnf</t>
  </si>
  <si>
    <t>uf100-0131.cnf</t>
  </si>
  <si>
    <t>uf100-0132.cnf</t>
  </si>
  <si>
    <t>uf100-0133.cnf</t>
  </si>
  <si>
    <t>uf100-0134.cnf</t>
  </si>
  <si>
    <t>uf100-0135.cnf</t>
  </si>
  <si>
    <t>uf100-0136.cnf</t>
  </si>
  <si>
    <t>uf100-0137.cnf</t>
  </si>
  <si>
    <t>uf100-0138.cnf</t>
  </si>
  <si>
    <t>uf100-0139.cnf</t>
  </si>
  <si>
    <t>uf100-014.cnf</t>
  </si>
  <si>
    <t>uf100-0140.cnf</t>
  </si>
  <si>
    <t>uf100-0141.cnf</t>
  </si>
  <si>
    <t>uf100-0142.cnf</t>
  </si>
  <si>
    <t>flat30-1.cnf</t>
  </si>
  <si>
    <t>1Bit</t>
  </si>
  <si>
    <t>2Bit</t>
  </si>
  <si>
    <t>1Point</t>
  </si>
  <si>
    <t>2Point</t>
  </si>
  <si>
    <t>flat30-10.cnf</t>
  </si>
  <si>
    <t>flat30-100.cnf</t>
  </si>
  <si>
    <t>flat30-11.cnf</t>
  </si>
  <si>
    <t>flat30-12.cnf</t>
  </si>
  <si>
    <t>flat30-13.cnf</t>
  </si>
  <si>
    <t>flat30-14.cnf</t>
  </si>
  <si>
    <t>flat30-15.cnf</t>
  </si>
  <si>
    <t>flat30-16.cnf</t>
  </si>
  <si>
    <t>flat30-17.cnf</t>
  </si>
  <si>
    <t>flat30-18.cnf</t>
  </si>
  <si>
    <t>flat30-19.cnf</t>
  </si>
  <si>
    <t>flat30-2.cnf</t>
  </si>
  <si>
    <t>flat30-20.cnf</t>
  </si>
  <si>
    <t>flat30-21.cnf</t>
  </si>
  <si>
    <t>flat30-22.cnf</t>
  </si>
  <si>
    <t>Min Time: 0.186s. Max Time: 35.782s. Min Generations: 50. Max Generations: 10000. Min Restarts: 0. Max Restarts: 67</t>
  </si>
  <si>
    <t>Min Time: 0.090s. Max Time: 35.556s. Min Generations: 21. Max Generations: 10000. Min Restarts: 0. Max Restarts: 69</t>
  </si>
  <si>
    <t>generator</t>
  </si>
  <si>
    <t>Random</t>
  </si>
  <si>
    <t>Diversity</t>
  </si>
  <si>
    <t>Min Time: 0.180s. Max Time: 38.245s. Min Generations: 32. Max Generations: 10000. Min Restarts: 0. Max Restarts: 67</t>
  </si>
  <si>
    <t>Min Time: 0.171s. Max Time: 35.312s. Min Generations: 40. Max Generations: 10000. Min Restarts: 0. Max Restarts: 57</t>
  </si>
  <si>
    <t>Min Time: 0.140s. Max Time: 38.956s. Min Generations: 38. Max Generations: 10000. Min Restarts: 0. Max Restarts: 61</t>
  </si>
  <si>
    <t>Min Time: 0.102s. Max Time: 33.602s. Min Generations: 24. Max Generations: 10000. Min Restarts: 0. Max Restarts: 56</t>
  </si>
  <si>
    <t>% solved</t>
  </si>
  <si>
    <t>SAT.GA "C:\KCL\SAT_DIMACS\uf100-430" --selection Roulette --crossover Clause --mutation Guided --fitness Amplified --generator Clause -p 50 -fc 50</t>
  </si>
  <si>
    <t>SAT.GA "C:\KCL\SAT_DIMACS\uf100-430" --selection Roulette --crossover Clause --mutation Guided --fitness Amplified --generator Diversity -p 50 -fc 50</t>
  </si>
  <si>
    <t>Min Time: 0.668s. Max Time: 65.021s. Min Generations: 106. Max Generations: 10000. Min Restarts: 0. Max Restarts: 39</t>
  </si>
  <si>
    <t>Min Time: 0.781s. Max Time: 58.920s. Min Generations: 133. Max Generations: 10000. Min Restarts: 0. Max Restarts: 42</t>
  </si>
  <si>
    <t>Min Time: 0.564s. Max Time: 61.863s. Min Generations: 0. Max Generations: 10000. Min Restarts: 0. Max Restarts: 41</t>
  </si>
  <si>
    <t>SAT.GA "C:\KCL\SAT_DIMACS\uf100-430" --generator Diversity  -fc 50</t>
  </si>
  <si>
    <t>Min Time: 0.139s. Max Time: 37.336s. Min Generations: 34. Max Generations: 10000. Min Restarts: 0. Max Restarts: 60</t>
  </si>
  <si>
    <t>Min Time: 0.070s. Max Time: 34.260s. Min Generations: 18. Max Generations: 10000. Min Restarts: 0. Max Restarts: 69</t>
  </si>
  <si>
    <t>Min Time: 0.337s. Max Time: 36.898s. Min Generations: 95. Max Generations: 10000. Min Restarts: 0. Max Restarts: 63</t>
  </si>
  <si>
    <t>Min Time: 0.214s. Max Time: 37.792s. Min Generations: 65. Max Generations: 10000. Min Restarts: 0. Max Restarts: 54</t>
  </si>
  <si>
    <t>Min Time: 0.322s. Max Time: 35.048s. Min Generations: 93. Max Generations: 10000. Min Restarts: 0. Max Restarts: 58</t>
  </si>
  <si>
    <t>Min Time: 0.273s. Max Time: 38.387s. Min Generations: 69. Max Generations: 10000. Min Restarts: 0. Max Restarts: 54</t>
  </si>
  <si>
    <t>Min Time: 0.294s. Max Time: 35.349s. Min Generations: 87. Max Generations: 10000. Min Restarts: 0. Max Restarts: 45</t>
  </si>
  <si>
    <t>Min Time: 0.302s. Max Time: 36.644s. Min Generations: 70. Max Generations: 10000. Min Restarts: 0. Max Restarts: 51</t>
  </si>
  <si>
    <t>Min Time: 0.959s. Max Time: 37.535s. Min Generations: 267. Max Generations: 10000. Min Restarts: 1. Max Restarts: 45</t>
  </si>
  <si>
    <t>details</t>
  </si>
  <si>
    <t>Summary</t>
  </si>
  <si>
    <t>generations</t>
  </si>
  <si>
    <t>Min Time: 0.179s. Max Time: 38.735s. Min Generations: 45. Max Generations: 10000. Min Restarts: 0. Max Restarts: 56</t>
  </si>
  <si>
    <t>Min Time: 0.105s. Max Time: 40.747s. Min Generations: 22. Max Generations: 10000. Min Restarts: 0. Max Restarts: 55</t>
  </si>
  <si>
    <t>Min Time: 0.180s. Max Time: 39.521s. Min Generations: 37. Max Generations: 10000. Min Restarts: 0. Max Restarts: 53</t>
  </si>
  <si>
    <t>Min Time: 0.391s. Max Time: 40.795s. Min Generations: 93. Max Generations: 10000. Min Restarts: 0. Max Restarts: 48</t>
  </si>
  <si>
    <t>Min Time: 0.413s. Max Time: 42.474s. Min Generations: 101. Max Generations: 10000. Min Restarts: 0. Max Restarts: 45</t>
  </si>
  <si>
    <t>Min Time: 0.404s. Max Time: 38.000s. Min Generations: 107. Max Generations: 10000. Min Restarts: 0. Max Restarts: 47</t>
  </si>
  <si>
    <t>Min Time: 0.232s. Max Time: 37.976s. Min Generations: 61. Max Generations: 10000. Min Restarts: 0. Max Restarts: 53</t>
  </si>
  <si>
    <t>Min Time: 0.244s. Max Time: 38.482s. Min Generations: 53. Max Generations: 10000. Min Restarts: 0. Max Restarts: 53</t>
  </si>
  <si>
    <t>Min Time: 0.295s. Max Time: 35.917s. Min Generations: 82. Max Generations: 10000. Min Restarts: 0. Max Restarts: 55</t>
  </si>
  <si>
    <t>Min Time: 0.197s. Max Time: 37.783s. Min Generations: 45. Max Generations: 10000. Min Restarts: 0. Max Restarts: 61</t>
  </si>
  <si>
    <t>Min Time: 0.130s. Max Time: 35.621s. Min Generations: 32. Max Generations: 10000. Min Restarts: 0. Max Restarts: 67</t>
  </si>
  <si>
    <t>Min Time: 0.210s. Max Time: 37.333s. Min Generations: 50. Max Generations: 10000. Min Restarts: 0. Max Restarts: 62</t>
  </si>
  <si>
    <t>Min Time: 0.258s. Max Time: 38.870s. Min Generations: 61. Max Generations: 10000. Min Restarts: 0. Max Restarts: 53</t>
  </si>
  <si>
    <t>Min Time: 0.290s. Max Time: 37.760s. Min Generations: 82. Max Generations: 10000. Min Restarts: 0. Max Restarts: 55</t>
  </si>
  <si>
    <t>Min Time: 0.253s. Max Time: 39.970s. Min Generations: 53. Max Generations: 10000. Min Restarts: 0. Max Restarts: 53</t>
  </si>
  <si>
    <t>time ms</t>
  </si>
  <si>
    <t>parameter</t>
  </si>
  <si>
    <t>pop size</t>
  </si>
  <si>
    <t>variables</t>
  </si>
  <si>
    <t>operations</t>
  </si>
  <si>
    <t>max gen</t>
  </si>
  <si>
    <t>50 files</t>
  </si>
  <si>
    <t>Elitism</t>
  </si>
  <si>
    <t>Structured</t>
  </si>
  <si>
    <t>12500 max_gen, pop 30, 50 files,random 100</t>
  </si>
  <si>
    <t>50 files, 100 random vars</t>
  </si>
  <si>
    <t>iterations</t>
  </si>
  <si>
    <t>3000 gen max</t>
  </si>
  <si>
    <t>on children</t>
  </si>
  <si>
    <t>threads</t>
  </si>
  <si>
    <t>Simulated Annealing</t>
  </si>
  <si>
    <t>Search</t>
  </si>
  <si>
    <t>1000 files/100 vars/max 20000</t>
  </si>
  <si>
    <t>size</t>
  </si>
  <si>
    <t>success</t>
  </si>
  <si>
    <t>random</t>
  </si>
  <si>
    <t>structured</t>
  </si>
  <si>
    <t>Press any key to exit.</t>
  </si>
  <si>
    <t>Aggregate</t>
  </si>
  <si>
    <t>Threshold</t>
  </si>
  <si>
    <t>1 thread</t>
  </si>
  <si>
    <t>Difference</t>
  </si>
  <si>
    <t>8 threads</t>
  </si>
  <si>
    <t>Time_ms</t>
  </si>
  <si>
    <t>Median</t>
  </si>
  <si>
    <t>Mean</t>
  </si>
  <si>
    <t>St.Dev</t>
  </si>
  <si>
    <t>8 thread</t>
  </si>
  <si>
    <t>Solved 100 of 100.</t>
  </si>
  <si>
    <t>C:\KCL\Code\SAT.GA\bin\Release\net8.0&gt;SAT.GA C:\KCL\SAT_DIMACS\flat30-60 -tc 1 -g 20000 --hide True</t>
  </si>
  <si>
    <t>Running file - C:\KCL\SAT_DIMACS\flat30-60\flat30-1.cnf</t>
  </si>
  <si>
    <t>Running file - C:\KCL\SAT_DIMACS\flat30-60\flat30-10.cnf</t>
  </si>
  <si>
    <t>Running file - C:\KCL\SAT_DIMACS\flat30-60\flat30-100.cnf</t>
  </si>
  <si>
    <t>Running file - C:\KCL\SAT_DIMACS\flat30-60\flat30-11.cnf</t>
  </si>
  <si>
    <t>Running file - C:\KCL\SAT_DIMACS\flat30-60\flat30-12.cnf</t>
  </si>
  <si>
    <t>Running file - C:\KCL\SAT_DIMACS\flat30-60\flat30-13.cnf</t>
  </si>
  <si>
    <t>Running file - C:\KCL\SAT_DIMACS\flat30-60\flat30-14.cnf</t>
  </si>
  <si>
    <t>Running file - C:\KCL\SAT_DIMACS\flat30-60\flat30-15.cnf</t>
  </si>
  <si>
    <t>Running file - C:\KCL\SAT_DIMACS\flat30-60\flat30-16.cnf</t>
  </si>
  <si>
    <t>Running file - C:\KCL\SAT_DIMACS\flat30-60\flat30-17.cnf</t>
  </si>
  <si>
    <t>Running file - C:\KCL\SAT_DIMACS\flat30-60\flat30-18.cnf</t>
  </si>
  <si>
    <t>Running file - C:\KCL\SAT_DIMACS\flat30-60\flat30-19.cnf</t>
  </si>
  <si>
    <t>Running file - C:\KCL\SAT_DIMACS\flat30-60\flat30-2.cnf</t>
  </si>
  <si>
    <t>Running file - C:\KCL\SAT_DIMACS\flat30-60\flat30-20.cnf</t>
  </si>
  <si>
    <t>Running file - C:\KCL\SAT_DIMACS\flat30-60\flat30-21.cnf</t>
  </si>
  <si>
    <t>Running file - C:\KCL\SAT_DIMACS\flat30-60\flat30-22.cnf</t>
  </si>
  <si>
    <t>Running file - C:\KCL\SAT_DIMACS\flat30-60\flat30-23.cnf</t>
  </si>
  <si>
    <t>Running file - C:\KCL\SAT_DIMACS\flat30-60\flat30-24.cnf</t>
  </si>
  <si>
    <t>Running file - C:\KCL\SAT_DIMACS\flat30-60\flat30-25.cnf</t>
  </si>
  <si>
    <t>Running file - C:\KCL\SAT_DIMACS\flat30-60\flat30-26.cnf</t>
  </si>
  <si>
    <t>Running file - C:\KCL\SAT_DIMACS\flat30-60\flat30-27.cnf</t>
  </si>
  <si>
    <t>Running file - C:\KCL\SAT_DIMACS\flat30-60\flat30-28.cnf</t>
  </si>
  <si>
    <t>Running file - C:\KCL\SAT_DIMACS\flat30-60\flat30-29.cnf</t>
  </si>
  <si>
    <t>Running file - C:\KCL\SAT_DIMACS\flat30-60\flat30-3.cnf</t>
  </si>
  <si>
    <t>Running file - C:\KCL\SAT_DIMACS\flat30-60\flat30-30.cnf</t>
  </si>
  <si>
    <t>Running file - C:\KCL\SAT_DIMACS\flat30-60\flat30-31.cnf</t>
  </si>
  <si>
    <t>Running file - C:\KCL\SAT_DIMACS\flat30-60\flat30-32.cnf</t>
  </si>
  <si>
    <t>Running file - C:\KCL\SAT_DIMACS\flat30-60\flat30-33.cnf</t>
  </si>
  <si>
    <t>Running file - C:\KCL\SAT_DIMACS\flat30-60\flat30-34.cnf</t>
  </si>
  <si>
    <t>Running file - C:\KCL\SAT_DIMACS\flat30-60\flat30-35.cnf</t>
  </si>
  <si>
    <t>Running file - C:\KCL\SAT_DIMACS\flat30-60\flat30-36.cnf</t>
  </si>
  <si>
    <t>Running file - C:\KCL\SAT_DIMACS\flat30-60\flat30-37.cnf</t>
  </si>
  <si>
    <t>Running file - C:\KCL\SAT_DIMACS\flat30-60\flat30-38.cnf</t>
  </si>
  <si>
    <t>Running file - C:\KCL\SAT_DIMACS\flat30-60\flat30-39.cnf</t>
  </si>
  <si>
    <t>Running file - C:\KCL\SAT_DIMACS\flat30-60\flat30-4.cnf</t>
  </si>
  <si>
    <t>Running file - C:\KCL\SAT_DIMACS\flat30-60\flat30-40.cnf</t>
  </si>
  <si>
    <t>Running file - C:\KCL\SAT_DIMACS\flat30-60\flat30-41.cnf</t>
  </si>
  <si>
    <t>Running file - C:\KCL\SAT_DIMACS\flat30-60\flat30-42.cnf</t>
  </si>
  <si>
    <t>Running file - C:\KCL\SAT_DIMACS\flat30-60\flat30-43.cnf</t>
  </si>
  <si>
    <t>Running file - C:\KCL\SAT_DIMACS\flat30-60\flat30-44.cnf</t>
  </si>
  <si>
    <t>Running file - C:\KCL\SAT_DIMACS\flat30-60\flat30-45.cnf</t>
  </si>
  <si>
    <t>Running file - C:\KCL\SAT_DIMACS\flat30-60\flat30-46.cnf</t>
  </si>
  <si>
    <t>Running file - C:\KCL\SAT_DIMACS\flat30-60\flat30-47.cnf</t>
  </si>
  <si>
    <t>Running file - C:\KCL\SAT_DIMACS\flat30-60\flat30-48.cnf</t>
  </si>
  <si>
    <t>Running file - C:\KCL\SAT_DIMACS\flat30-60\flat30-49.cnf</t>
  </si>
  <si>
    <t>Running file - C:\KCL\SAT_DIMACS\flat30-60\flat30-5.cnf</t>
  </si>
  <si>
    <t>Running file - C:\KCL\SAT_DIMACS\flat30-60\flat30-50.cnf</t>
  </si>
  <si>
    <t>Running file - C:\KCL\SAT_DIMACS\flat30-60\flat30-51.cnf</t>
  </si>
  <si>
    <t>Running file - C:\KCL\SAT_DIMACS\flat30-60\flat30-52.cnf</t>
  </si>
  <si>
    <t>Running file - C:\KCL\SAT_DIMACS\flat30-60\flat30-53.cnf</t>
  </si>
  <si>
    <t>Running file - C:\KCL\SAT_DIMACS\flat30-60\flat30-54.cnf</t>
  </si>
  <si>
    <t>Running file - C:\KCL\SAT_DIMACS\flat30-60\flat30-55.cnf</t>
  </si>
  <si>
    <t>Running file - C:\KCL\SAT_DIMACS\flat30-60\flat30-56.cnf</t>
  </si>
  <si>
    <t>Running file - C:\KCL\SAT_DIMACS\flat30-60\flat30-57.cnf</t>
  </si>
  <si>
    <t>Running file - C:\KCL\SAT_DIMACS\flat30-60\flat30-58.cnf</t>
  </si>
  <si>
    <t>Running file - C:\KCL\SAT_DIMACS\flat30-60\flat30-59.cnf</t>
  </si>
  <si>
    <t>Running file - C:\KCL\SAT_DIMACS\flat30-60\flat30-6.cnf</t>
  </si>
  <si>
    <t>Running file - C:\KCL\SAT_DIMACS\flat30-60\flat30-60.cnf</t>
  </si>
  <si>
    <t>Running file - C:\KCL\SAT_DIMACS\flat30-60\flat30-61.cnf</t>
  </si>
  <si>
    <t>Running file - C:\KCL\SAT_DIMACS\flat30-60\flat30-62.cnf</t>
  </si>
  <si>
    <t>Running file - C:\KCL\SAT_DIMACS\flat30-60\flat30-63.cnf</t>
  </si>
  <si>
    <t>Running file - C:\KCL\SAT_DIMACS\flat30-60\flat30-64.cnf</t>
  </si>
  <si>
    <t>Running file - C:\KCL\SAT_DIMACS\flat30-60\flat30-65.cnf</t>
  </si>
  <si>
    <t>Running file - C:\KCL\SAT_DIMACS\flat30-60\flat30-66.cnf</t>
  </si>
  <si>
    <t>Running file - C:\KCL\SAT_DIMACS\flat30-60\flat30-67.cnf</t>
  </si>
  <si>
    <t>Running file - C:\KCL\SAT_DIMACS\flat30-60\flat30-68.cnf</t>
  </si>
  <si>
    <t>Running file - C:\KCL\SAT_DIMACS\flat30-60\flat30-69.cnf</t>
  </si>
  <si>
    <t>Running file - C:\KCL\SAT_DIMACS\flat30-60\flat30-7.cnf</t>
  </si>
  <si>
    <t>Running file - C:\KCL\SAT_DIMACS\flat30-60\flat30-70.cnf</t>
  </si>
  <si>
    <t>Running file - C:\KCL\SAT_DIMACS\flat30-60\flat30-71.cnf</t>
  </si>
  <si>
    <t>Running file - C:\KCL\SAT_DIMACS\flat30-60\flat30-72.cnf</t>
  </si>
  <si>
    <t>Running file - C:\KCL\SAT_DIMACS\flat30-60\flat30-73.cnf</t>
  </si>
  <si>
    <t>Running file - C:\KCL\SAT_DIMACS\flat30-60\flat30-74.cnf</t>
  </si>
  <si>
    <t>Running file - C:\KCL\SAT_DIMACS\flat30-60\flat30-75.cnf</t>
  </si>
  <si>
    <t>Running file - C:\KCL\SAT_DIMACS\flat30-60\flat30-76.cnf</t>
  </si>
  <si>
    <t>Running file - C:\KCL\SAT_DIMACS\flat30-60\flat30-77.cnf</t>
  </si>
  <si>
    <t>Running file - C:\KCL\SAT_DIMACS\flat30-60\flat30-78.cnf</t>
  </si>
  <si>
    <t>Running file - C:\KCL\SAT_DIMACS\flat30-60\flat30-79.cnf</t>
  </si>
  <si>
    <t>Running file - C:\KCL\SAT_DIMACS\flat30-60\flat30-8.cnf</t>
  </si>
  <si>
    <t>Running file - C:\KCL\SAT_DIMACS\flat30-60\flat30-80.cnf</t>
  </si>
  <si>
    <t>Running file - C:\KCL\SAT_DIMACS\flat30-60\flat30-81.cnf</t>
  </si>
  <si>
    <t>Running file - C:\KCL\SAT_DIMACS\flat30-60\flat30-82.cnf</t>
  </si>
  <si>
    <t>Running file - C:\KCL\SAT_DIMACS\flat30-60\flat30-83.cnf</t>
  </si>
  <si>
    <t>Running file - C:\KCL\SAT_DIMACS\flat30-60\flat30-84.cnf</t>
  </si>
  <si>
    <t>Running file - C:\KCL\SAT_DIMACS\flat30-60\flat30-85.cnf</t>
  </si>
  <si>
    <t>Running file - C:\KCL\SAT_DIMACS\flat30-60\flat30-86.cnf</t>
  </si>
  <si>
    <t>Running file - C:\KCL\SAT_DIMACS\flat30-60\flat30-87.cnf</t>
  </si>
  <si>
    <t>Running file - C:\KCL\SAT_DIMACS\flat30-60\flat30-88.cnf</t>
  </si>
  <si>
    <t>Running file - C:\KCL\SAT_DIMACS\flat30-60\flat30-89.cnf</t>
  </si>
  <si>
    <t>Running file - C:\KCL\SAT_DIMACS\flat30-60\flat30-9.cnf</t>
  </si>
  <si>
    <t>Running file - C:\KCL\SAT_DIMACS\flat30-60\flat30-90.cnf</t>
  </si>
  <si>
    <t>Running file - C:\KCL\SAT_DIMACS\flat30-60\flat30-91.cnf</t>
  </si>
  <si>
    <t>Running file - C:\KCL\SAT_DIMACS\flat30-60\flat30-92.cnf</t>
  </si>
  <si>
    <t>Running file - C:\KCL\SAT_DIMACS\flat30-60\flat30-93.cnf</t>
  </si>
  <si>
    <t>Running file - C:\KCL\SAT_DIMACS\flat30-60\flat30-94.cnf</t>
  </si>
  <si>
    <t>Running file - C:\KCL\SAT_DIMACS\flat30-60\flat30-95.cnf</t>
  </si>
  <si>
    <t>Running file - C:\KCL\SAT_DIMACS\flat30-60\flat30-96.cnf</t>
  </si>
  <si>
    <t>Running file - C:\KCL\SAT_DIMACS\flat30-60\flat30-97.cnf</t>
  </si>
  <si>
    <t>Running file - C:\KCL\SAT_DIMACS\flat30-60\flat30-98.cnf</t>
  </si>
  <si>
    <t>Running file - C:\KCL\SAT_DIMACS\flat30-60\flat30-99.cnf</t>
  </si>
  <si>
    <t>Average Time: 0.106s. Average Generations: 235.40. Average Restarts: 2.90.</t>
  </si>
  <si>
    <t>Min Time: 0.010s. Max Time: 0.609s. Min Generations: 18. Max Generations: 1681. Min Restarts: 0. Max Restarts: 24</t>
  </si>
  <si>
    <t>Min</t>
  </si>
  <si>
    <t>Max</t>
  </si>
  <si>
    <t>Threshold (ms)</t>
  </si>
  <si>
    <t>1 Thread</t>
  </si>
  <si>
    <t>All</t>
  </si>
  <si>
    <t>1 Thread Bucket</t>
  </si>
  <si>
    <t>8 Thread Bucket</t>
  </si>
  <si>
    <t>8 Thread</t>
  </si>
  <si>
    <t>Size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</si>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</sst>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949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7" fontId="0" fillId="0" borderId="0" xfId="0" applyNumberFormat="1"/>
    <xf numFmtId="9" fontId="0" fillId="0" borderId="0" xfId="1" applyFont="1"/>
    <xf numFmtId="1" fontId="0" fillId="0" borderId="0" xfId="0" applyNumberFormat="1"/>
    <xf numFmtId="9" fontId="0" fillId="0" borderId="0" xfId="0" applyNumberFormat="1"/>
    <xf numFmtId="1" fontId="0" fillId="0" borderId="0" xfId="1" applyNumberFormat="1" applyFont="1"/>
    <xf numFmtId="1" fontId="1" fillId="0" borderId="0" xfId="0" applyNumberFormat="1" applyFont="1"/>
    <xf numFmtId="2" fontId="0" fillId="0" borderId="0" xfId="0" applyNumberFormat="1"/>
    <xf numFmtId="0" fontId="4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5A99-E37F-4EAA-8504-3E72D7DA5DF2}">
  <dimension ref="A1:K8552"/>
  <sheetViews>
    <sheetView tabSelected="1" workbookViewId="0">
      <selection activeCell="F1353" sqref="F1353"/>
    </sheetView>
  </sheetViews>
  <sheetFormatPr defaultRowHeight="14.4" x14ac:dyDescent="0.55000000000000004"/>
  <sheetData>
    <row r="1" spans="1:11" x14ac:dyDescent="0.55000000000000004">
      <c r="A1" s="1" t="s">
        <v>43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41</v>
      </c>
      <c r="H1" s="1" t="s">
        <v>42</v>
      </c>
      <c r="I1" s="1" t="s">
        <v>40</v>
      </c>
      <c r="K1" s="1" t="s">
        <v>45</v>
      </c>
    </row>
    <row r="2" spans="1:11" x14ac:dyDescent="0.55000000000000004">
      <c r="A2" t="s">
        <v>16</v>
      </c>
      <c r="B2" t="s">
        <v>0</v>
      </c>
      <c r="C2" t="s">
        <v>1</v>
      </c>
      <c r="D2" t="s">
        <v>2</v>
      </c>
      <c r="E2" t="s">
        <v>3</v>
      </c>
      <c r="F2" t="b">
        <v>1</v>
      </c>
      <c r="G2">
        <v>620</v>
      </c>
      <c r="H2">
        <v>4</v>
      </c>
      <c r="I2">
        <v>3404</v>
      </c>
      <c r="K2" t="str">
        <f t="shared" ref="K2:K65" si="0">CONCATENATE("SELECT '",A2,"','",B2,"','",C2,"','",D2,"','",E2,"',",IF(F2,1,0),",",G2,",",H2,",",I2," UNION")</f>
        <v>SELECT 'uf50-01.cnf','Tournament','Clause','BitFlip','MaxSat',1,620,4,3404 UNION</v>
      </c>
    </row>
    <row r="3" spans="1:11" x14ac:dyDescent="0.55000000000000004">
      <c r="A3" t="s">
        <v>16</v>
      </c>
      <c r="B3" t="s">
        <v>0</v>
      </c>
      <c r="C3" t="s">
        <v>1</v>
      </c>
      <c r="D3" t="s">
        <v>2</v>
      </c>
      <c r="E3" t="s">
        <v>4</v>
      </c>
      <c r="F3" t="b">
        <v>1</v>
      </c>
      <c r="G3">
        <v>1760</v>
      </c>
      <c r="H3">
        <v>10</v>
      </c>
      <c r="I3">
        <v>8745</v>
      </c>
      <c r="K3" t="str">
        <f t="shared" si="0"/>
        <v>SELECT 'uf50-01.cnf','Tournament','Clause','BitFlip','Weighted',1,1760,10,8745 UNION</v>
      </c>
    </row>
    <row r="4" spans="1:11" x14ac:dyDescent="0.55000000000000004">
      <c r="A4" t="s">
        <v>16</v>
      </c>
      <c r="B4" t="s">
        <v>0</v>
      </c>
      <c r="C4" t="s">
        <v>1</v>
      </c>
      <c r="D4" t="s">
        <v>2</v>
      </c>
      <c r="E4" t="s">
        <v>5</v>
      </c>
      <c r="F4" t="b">
        <v>1</v>
      </c>
      <c r="G4">
        <v>620</v>
      </c>
      <c r="H4">
        <v>4</v>
      </c>
      <c r="I4">
        <v>2912</v>
      </c>
      <c r="K4" t="str">
        <f t="shared" si="0"/>
        <v>SELECT 'uf50-01.cnf','Tournament','Clause','BitFlip','Amplified',1,620,4,2912 UNION</v>
      </c>
    </row>
    <row r="5" spans="1:11" x14ac:dyDescent="0.55000000000000004">
      <c r="A5" t="s">
        <v>16</v>
      </c>
      <c r="B5" t="s">
        <v>0</v>
      </c>
      <c r="C5" t="s">
        <v>1</v>
      </c>
      <c r="D5" t="s">
        <v>6</v>
      </c>
      <c r="E5" t="s">
        <v>3</v>
      </c>
      <c r="F5" t="b">
        <v>1</v>
      </c>
      <c r="G5">
        <v>13</v>
      </c>
      <c r="H5">
        <v>0</v>
      </c>
      <c r="I5">
        <v>83</v>
      </c>
      <c r="K5" t="str">
        <f t="shared" si="0"/>
        <v>SELECT 'uf50-01.cnf','Tournament','Clause','Guided','MaxSat',1,13,0,83 UNION</v>
      </c>
    </row>
    <row r="6" spans="1:11" x14ac:dyDescent="0.55000000000000004">
      <c r="A6" t="s">
        <v>16</v>
      </c>
      <c r="B6" t="s">
        <v>0</v>
      </c>
      <c r="C6" t="s">
        <v>1</v>
      </c>
      <c r="D6" t="s">
        <v>6</v>
      </c>
      <c r="E6" t="s">
        <v>4</v>
      </c>
      <c r="F6" t="b">
        <v>1</v>
      </c>
      <c r="G6">
        <v>19</v>
      </c>
      <c r="H6">
        <v>0</v>
      </c>
      <c r="I6">
        <v>105</v>
      </c>
      <c r="K6" t="str">
        <f t="shared" si="0"/>
        <v>SELECT 'uf50-01.cnf','Tournament','Clause','Guided','Weighted',1,19,0,105 UNION</v>
      </c>
    </row>
    <row r="7" spans="1:11" x14ac:dyDescent="0.55000000000000004">
      <c r="A7" t="s">
        <v>16</v>
      </c>
      <c r="B7" t="s">
        <v>0</v>
      </c>
      <c r="C7" t="s">
        <v>1</v>
      </c>
      <c r="D7" t="s">
        <v>6</v>
      </c>
      <c r="E7" t="s">
        <v>5</v>
      </c>
      <c r="F7" t="b">
        <v>1</v>
      </c>
      <c r="G7">
        <v>13</v>
      </c>
      <c r="H7">
        <v>0</v>
      </c>
      <c r="I7">
        <v>81</v>
      </c>
      <c r="K7" t="str">
        <f t="shared" si="0"/>
        <v>SELECT 'uf50-01.cnf','Tournament','Clause','Guided','Amplified',1,13,0,81 UNION</v>
      </c>
    </row>
    <row r="8" spans="1:11" x14ac:dyDescent="0.55000000000000004">
      <c r="A8" t="s">
        <v>16</v>
      </c>
      <c r="B8" t="s">
        <v>0</v>
      </c>
      <c r="C8" t="s">
        <v>1</v>
      </c>
      <c r="D8" t="s">
        <v>7</v>
      </c>
      <c r="E8" t="s">
        <v>3</v>
      </c>
      <c r="F8" t="b">
        <v>1</v>
      </c>
      <c r="G8">
        <v>807</v>
      </c>
      <c r="H8">
        <v>6</v>
      </c>
      <c r="I8">
        <v>3749</v>
      </c>
      <c r="K8" t="str">
        <f t="shared" si="0"/>
        <v>SELECT 'uf50-01.cnf','Tournament','Clause','NBit','MaxSat',1,807,6,3749 UNION</v>
      </c>
    </row>
    <row r="9" spans="1:11" x14ac:dyDescent="0.55000000000000004">
      <c r="A9" t="s">
        <v>16</v>
      </c>
      <c r="B9" t="s">
        <v>0</v>
      </c>
      <c r="C9" t="s">
        <v>1</v>
      </c>
      <c r="D9" t="s">
        <v>7</v>
      </c>
      <c r="E9" t="s">
        <v>4</v>
      </c>
      <c r="F9" t="b">
        <v>1</v>
      </c>
      <c r="G9">
        <v>521</v>
      </c>
      <c r="H9">
        <v>3</v>
      </c>
      <c r="I9">
        <v>2339</v>
      </c>
      <c r="K9" t="str">
        <f t="shared" si="0"/>
        <v>SELECT 'uf50-01.cnf','Tournament','Clause','NBit','Weighted',1,521,3,2339 UNION</v>
      </c>
    </row>
    <row r="10" spans="1:11" x14ac:dyDescent="0.55000000000000004">
      <c r="A10" t="s">
        <v>16</v>
      </c>
      <c r="B10" t="s">
        <v>0</v>
      </c>
      <c r="C10" t="s">
        <v>1</v>
      </c>
      <c r="D10" t="s">
        <v>7</v>
      </c>
      <c r="E10" t="s">
        <v>5</v>
      </c>
      <c r="F10" t="b">
        <v>1</v>
      </c>
      <c r="G10">
        <v>807</v>
      </c>
      <c r="H10">
        <v>6</v>
      </c>
      <c r="I10">
        <v>3764</v>
      </c>
      <c r="K10" t="str">
        <f t="shared" si="0"/>
        <v>SELECT 'uf50-01.cnf','Tournament','Clause','NBit','Amplified',1,807,6,3764 UNION</v>
      </c>
    </row>
    <row r="11" spans="1:11" x14ac:dyDescent="0.55000000000000004">
      <c r="A11" t="s">
        <v>16</v>
      </c>
      <c r="B11" t="s">
        <v>0</v>
      </c>
      <c r="C11" t="s">
        <v>8</v>
      </c>
      <c r="D11" t="s">
        <v>2</v>
      </c>
      <c r="E11" t="s">
        <v>3</v>
      </c>
      <c r="F11" t="b">
        <v>1</v>
      </c>
      <c r="G11">
        <v>264</v>
      </c>
      <c r="H11">
        <v>2</v>
      </c>
      <c r="I11">
        <v>581</v>
      </c>
      <c r="K11" t="str">
        <f t="shared" si="0"/>
        <v>SELECT 'uf50-01.cnf','Tournament','Uniform','BitFlip','MaxSat',1,264,2,581 UNION</v>
      </c>
    </row>
    <row r="12" spans="1:11" x14ac:dyDescent="0.55000000000000004">
      <c r="A12" t="s">
        <v>16</v>
      </c>
      <c r="B12" t="s">
        <v>0</v>
      </c>
      <c r="C12" t="s">
        <v>8</v>
      </c>
      <c r="D12" t="s">
        <v>2</v>
      </c>
      <c r="E12" t="s">
        <v>4</v>
      </c>
      <c r="F12" t="b">
        <v>1</v>
      </c>
      <c r="G12">
        <v>164</v>
      </c>
      <c r="H12">
        <v>1</v>
      </c>
      <c r="I12">
        <v>333</v>
      </c>
      <c r="K12" t="str">
        <f t="shared" si="0"/>
        <v>SELECT 'uf50-01.cnf','Tournament','Uniform','BitFlip','Weighted',1,164,1,333 UNION</v>
      </c>
    </row>
    <row r="13" spans="1:11" x14ac:dyDescent="0.55000000000000004">
      <c r="A13" t="s">
        <v>16</v>
      </c>
      <c r="B13" t="s">
        <v>0</v>
      </c>
      <c r="C13" t="s">
        <v>8</v>
      </c>
      <c r="D13" t="s">
        <v>2</v>
      </c>
      <c r="E13" t="s">
        <v>5</v>
      </c>
      <c r="F13" t="b">
        <v>1</v>
      </c>
      <c r="G13">
        <v>264</v>
      </c>
      <c r="H13">
        <v>2</v>
      </c>
      <c r="I13">
        <v>570</v>
      </c>
      <c r="K13" t="str">
        <f t="shared" si="0"/>
        <v>SELECT 'uf50-01.cnf','Tournament','Uniform','BitFlip','Amplified',1,264,2,570 UNION</v>
      </c>
    </row>
    <row r="14" spans="1:11" x14ac:dyDescent="0.55000000000000004">
      <c r="A14" t="s">
        <v>16</v>
      </c>
      <c r="B14" t="s">
        <v>0</v>
      </c>
      <c r="C14" t="s">
        <v>8</v>
      </c>
      <c r="D14" t="s">
        <v>6</v>
      </c>
      <c r="E14" t="s">
        <v>3</v>
      </c>
      <c r="F14" t="b">
        <v>1</v>
      </c>
      <c r="G14">
        <v>36</v>
      </c>
      <c r="H14">
        <v>0</v>
      </c>
      <c r="I14">
        <v>126</v>
      </c>
      <c r="K14" t="str">
        <f t="shared" si="0"/>
        <v>SELECT 'uf50-01.cnf','Tournament','Uniform','Guided','MaxSat',1,36,0,126 UNION</v>
      </c>
    </row>
    <row r="15" spans="1:11" x14ac:dyDescent="0.55000000000000004">
      <c r="A15" t="s">
        <v>16</v>
      </c>
      <c r="B15" t="s">
        <v>0</v>
      </c>
      <c r="C15" t="s">
        <v>8</v>
      </c>
      <c r="D15" t="s">
        <v>6</v>
      </c>
      <c r="E15" t="s">
        <v>4</v>
      </c>
      <c r="F15" t="b">
        <v>1</v>
      </c>
      <c r="G15">
        <v>143</v>
      </c>
      <c r="H15">
        <v>1</v>
      </c>
      <c r="I15">
        <v>474</v>
      </c>
      <c r="K15" t="str">
        <f t="shared" si="0"/>
        <v>SELECT 'uf50-01.cnf','Tournament','Uniform','Guided','Weighted',1,143,1,474 UNION</v>
      </c>
    </row>
    <row r="16" spans="1:11" x14ac:dyDescent="0.55000000000000004">
      <c r="A16" t="s">
        <v>16</v>
      </c>
      <c r="B16" t="s">
        <v>0</v>
      </c>
      <c r="C16" t="s">
        <v>8</v>
      </c>
      <c r="D16" t="s">
        <v>6</v>
      </c>
      <c r="E16" t="s">
        <v>5</v>
      </c>
      <c r="F16" t="b">
        <v>1</v>
      </c>
      <c r="G16">
        <v>36</v>
      </c>
      <c r="H16">
        <v>0</v>
      </c>
      <c r="I16">
        <v>143</v>
      </c>
      <c r="K16" t="str">
        <f t="shared" si="0"/>
        <v>SELECT 'uf50-01.cnf','Tournament','Uniform','Guided','Amplified',1,36,0,143 UNION</v>
      </c>
    </row>
    <row r="17" spans="1:11" x14ac:dyDescent="0.55000000000000004">
      <c r="A17" t="s">
        <v>16</v>
      </c>
      <c r="B17" t="s">
        <v>0</v>
      </c>
      <c r="C17" t="s">
        <v>8</v>
      </c>
      <c r="D17" t="s">
        <v>7</v>
      </c>
      <c r="E17" t="s">
        <v>3</v>
      </c>
      <c r="F17" t="b">
        <v>1</v>
      </c>
      <c r="G17">
        <v>8376</v>
      </c>
      <c r="H17">
        <v>68</v>
      </c>
      <c r="I17">
        <v>17334</v>
      </c>
      <c r="K17" t="str">
        <f t="shared" si="0"/>
        <v>SELECT 'uf50-01.cnf','Tournament','Uniform','NBit','MaxSat',1,8376,68,17334 UNION</v>
      </c>
    </row>
    <row r="18" spans="1:11" x14ac:dyDescent="0.55000000000000004">
      <c r="A18" t="s">
        <v>16</v>
      </c>
      <c r="B18" t="s">
        <v>0</v>
      </c>
      <c r="C18" t="s">
        <v>8</v>
      </c>
      <c r="D18" t="s">
        <v>7</v>
      </c>
      <c r="E18" t="s">
        <v>4</v>
      </c>
      <c r="F18" t="b">
        <v>1</v>
      </c>
      <c r="G18">
        <v>4224</v>
      </c>
      <c r="H18">
        <v>33</v>
      </c>
      <c r="I18">
        <v>7823</v>
      </c>
      <c r="K18" t="str">
        <f t="shared" si="0"/>
        <v>SELECT 'uf50-01.cnf','Tournament','Uniform','NBit','Weighted',1,4224,33,7823 UNION</v>
      </c>
    </row>
    <row r="19" spans="1:11" x14ac:dyDescent="0.55000000000000004">
      <c r="A19" t="s">
        <v>16</v>
      </c>
      <c r="B19" t="s">
        <v>0</v>
      </c>
      <c r="C19" t="s">
        <v>8</v>
      </c>
      <c r="D19" t="s">
        <v>7</v>
      </c>
      <c r="E19" t="s">
        <v>5</v>
      </c>
      <c r="F19" t="b">
        <v>1</v>
      </c>
      <c r="G19">
        <v>8376</v>
      </c>
      <c r="H19">
        <v>68</v>
      </c>
      <c r="I19">
        <v>17182</v>
      </c>
      <c r="K19" t="str">
        <f t="shared" si="0"/>
        <v>SELECT 'uf50-01.cnf','Tournament','Uniform','NBit','Amplified',1,8376,68,17182 UNION</v>
      </c>
    </row>
    <row r="20" spans="1:11" x14ac:dyDescent="0.55000000000000004">
      <c r="A20" t="s">
        <v>16</v>
      </c>
      <c r="B20" t="s">
        <v>9</v>
      </c>
      <c r="C20" t="s">
        <v>1</v>
      </c>
      <c r="D20" t="s">
        <v>2</v>
      </c>
      <c r="E20" t="s">
        <v>3</v>
      </c>
      <c r="F20" t="b">
        <v>1</v>
      </c>
      <c r="G20">
        <v>1072</v>
      </c>
      <c r="H20">
        <v>5</v>
      </c>
      <c r="I20">
        <v>5542</v>
      </c>
      <c r="K20" t="str">
        <f t="shared" si="0"/>
        <v>SELECT 'uf50-01.cnf','Roulette','Clause','BitFlip','MaxSat',1,1072,5,5542 UNION</v>
      </c>
    </row>
    <row r="21" spans="1:11" x14ac:dyDescent="0.55000000000000004">
      <c r="A21" t="s">
        <v>16</v>
      </c>
      <c r="B21" t="s">
        <v>9</v>
      </c>
      <c r="C21" t="s">
        <v>1</v>
      </c>
      <c r="D21" t="s">
        <v>2</v>
      </c>
      <c r="E21" t="s">
        <v>4</v>
      </c>
      <c r="F21" t="b">
        <v>1</v>
      </c>
      <c r="G21">
        <v>5721</v>
      </c>
      <c r="H21">
        <v>24</v>
      </c>
      <c r="I21">
        <v>28889</v>
      </c>
      <c r="K21" t="str">
        <f t="shared" si="0"/>
        <v>SELECT 'uf50-01.cnf','Roulette','Clause','BitFlip','Weighted',1,5721,24,28889 UNION</v>
      </c>
    </row>
    <row r="22" spans="1:11" x14ac:dyDescent="0.55000000000000004">
      <c r="A22" t="s">
        <v>16</v>
      </c>
      <c r="B22" t="s">
        <v>9</v>
      </c>
      <c r="C22" t="s">
        <v>1</v>
      </c>
      <c r="D22" t="s">
        <v>2</v>
      </c>
      <c r="E22" t="s">
        <v>5</v>
      </c>
      <c r="F22" t="b">
        <v>1</v>
      </c>
      <c r="G22">
        <v>372</v>
      </c>
      <c r="H22">
        <v>1</v>
      </c>
      <c r="I22">
        <v>2157</v>
      </c>
      <c r="K22" t="str">
        <f t="shared" si="0"/>
        <v>SELECT 'uf50-01.cnf','Roulette','Clause','BitFlip','Amplified',1,372,1,2157 UNION</v>
      </c>
    </row>
    <row r="23" spans="1:11" x14ac:dyDescent="0.55000000000000004">
      <c r="A23" t="s">
        <v>16</v>
      </c>
      <c r="B23" t="s">
        <v>9</v>
      </c>
      <c r="C23" t="s">
        <v>1</v>
      </c>
      <c r="D23" t="s">
        <v>6</v>
      </c>
      <c r="E23" t="s">
        <v>3</v>
      </c>
      <c r="F23" t="b">
        <v>1</v>
      </c>
      <c r="G23">
        <v>502</v>
      </c>
      <c r="H23">
        <v>2</v>
      </c>
      <c r="I23">
        <v>3207</v>
      </c>
      <c r="K23" t="str">
        <f t="shared" si="0"/>
        <v>SELECT 'uf50-01.cnf','Roulette','Clause','Guided','MaxSat',1,502,2,3207 UNION</v>
      </c>
    </row>
    <row r="24" spans="1:11" x14ac:dyDescent="0.55000000000000004">
      <c r="A24" t="s">
        <v>16</v>
      </c>
      <c r="B24" t="s">
        <v>9</v>
      </c>
      <c r="C24" t="s">
        <v>1</v>
      </c>
      <c r="D24" t="s">
        <v>6</v>
      </c>
      <c r="E24" t="s">
        <v>4</v>
      </c>
      <c r="F24" t="b">
        <v>1</v>
      </c>
      <c r="G24">
        <v>964</v>
      </c>
      <c r="H24">
        <v>4</v>
      </c>
      <c r="I24">
        <v>5630</v>
      </c>
      <c r="K24" t="str">
        <f t="shared" si="0"/>
        <v>SELECT 'uf50-01.cnf','Roulette','Clause','Guided','Weighted',1,964,4,5630 UNION</v>
      </c>
    </row>
    <row r="25" spans="1:11" x14ac:dyDescent="0.55000000000000004">
      <c r="A25" t="s">
        <v>16</v>
      </c>
      <c r="B25" t="s">
        <v>9</v>
      </c>
      <c r="C25" t="s">
        <v>1</v>
      </c>
      <c r="D25" t="s">
        <v>6</v>
      </c>
      <c r="E25" t="s">
        <v>5</v>
      </c>
      <c r="F25" t="b">
        <v>1</v>
      </c>
      <c r="G25">
        <v>346</v>
      </c>
      <c r="H25">
        <v>1</v>
      </c>
      <c r="I25">
        <v>2099</v>
      </c>
      <c r="K25" t="str">
        <f t="shared" si="0"/>
        <v>SELECT 'uf50-01.cnf','Roulette','Clause','Guided','Amplified',1,346,1,2099 UNION</v>
      </c>
    </row>
    <row r="26" spans="1:11" x14ac:dyDescent="0.55000000000000004">
      <c r="A26" t="s">
        <v>16</v>
      </c>
      <c r="B26" t="s">
        <v>9</v>
      </c>
      <c r="C26" t="s">
        <v>1</v>
      </c>
      <c r="D26" t="s">
        <v>7</v>
      </c>
      <c r="E26" t="s">
        <v>3</v>
      </c>
      <c r="F26" t="b">
        <v>1</v>
      </c>
      <c r="G26">
        <v>9722</v>
      </c>
      <c r="H26">
        <v>48</v>
      </c>
      <c r="I26">
        <v>50638</v>
      </c>
      <c r="K26" t="str">
        <f t="shared" si="0"/>
        <v>SELECT 'uf50-01.cnf','Roulette','Clause','NBit','MaxSat',1,9722,48,50638 UNION</v>
      </c>
    </row>
    <row r="27" spans="1:11" x14ac:dyDescent="0.55000000000000004">
      <c r="A27" t="s">
        <v>16</v>
      </c>
      <c r="B27" t="s">
        <v>9</v>
      </c>
      <c r="C27" t="s">
        <v>1</v>
      </c>
      <c r="D27" t="s">
        <v>7</v>
      </c>
      <c r="E27" t="s">
        <v>4</v>
      </c>
      <c r="F27" t="b">
        <v>1</v>
      </c>
      <c r="G27">
        <v>9541</v>
      </c>
      <c r="H27">
        <v>42</v>
      </c>
      <c r="I27">
        <v>48491</v>
      </c>
      <c r="K27" t="str">
        <f t="shared" si="0"/>
        <v>SELECT 'uf50-01.cnf','Roulette','Clause','NBit','Weighted',1,9541,42,48491 UNION</v>
      </c>
    </row>
    <row r="28" spans="1:11" x14ac:dyDescent="0.55000000000000004">
      <c r="A28" t="s">
        <v>16</v>
      </c>
      <c r="B28" t="s">
        <v>9</v>
      </c>
      <c r="C28" t="s">
        <v>1</v>
      </c>
      <c r="D28" t="s">
        <v>7</v>
      </c>
      <c r="E28" t="s">
        <v>5</v>
      </c>
      <c r="F28" t="b">
        <v>1</v>
      </c>
      <c r="G28">
        <v>3398</v>
      </c>
      <c r="H28">
        <v>17</v>
      </c>
      <c r="I28">
        <v>17384</v>
      </c>
      <c r="K28" t="str">
        <f t="shared" si="0"/>
        <v>SELECT 'uf50-01.cnf','Roulette','Clause','NBit','Amplified',1,3398,17,17384 UNION</v>
      </c>
    </row>
    <row r="29" spans="1:11" x14ac:dyDescent="0.55000000000000004">
      <c r="A29" t="s">
        <v>16</v>
      </c>
      <c r="B29" t="s">
        <v>9</v>
      </c>
      <c r="C29" t="s">
        <v>8</v>
      </c>
      <c r="D29" t="s">
        <v>2</v>
      </c>
      <c r="E29" t="s">
        <v>3</v>
      </c>
      <c r="F29" t="b">
        <v>1</v>
      </c>
      <c r="G29">
        <v>2845</v>
      </c>
      <c r="H29">
        <v>15</v>
      </c>
      <c r="I29">
        <v>6824</v>
      </c>
      <c r="K29" t="str">
        <f t="shared" si="0"/>
        <v>SELECT 'uf50-01.cnf','Roulette','Uniform','BitFlip','MaxSat',1,2845,15,6824 UNION</v>
      </c>
    </row>
    <row r="30" spans="1:11" x14ac:dyDescent="0.55000000000000004">
      <c r="A30" t="s">
        <v>16</v>
      </c>
      <c r="B30" t="s">
        <v>9</v>
      </c>
      <c r="C30" t="s">
        <v>8</v>
      </c>
      <c r="D30" t="s">
        <v>2</v>
      </c>
      <c r="E30" t="s">
        <v>4</v>
      </c>
      <c r="F30" t="b">
        <v>1</v>
      </c>
      <c r="G30">
        <v>1011</v>
      </c>
      <c r="H30">
        <v>4</v>
      </c>
      <c r="I30">
        <v>2151</v>
      </c>
      <c r="K30" t="str">
        <f t="shared" si="0"/>
        <v>SELECT 'uf50-01.cnf','Roulette','Uniform','BitFlip','Weighted',1,1011,4,2151 UNION</v>
      </c>
    </row>
    <row r="31" spans="1:11" x14ac:dyDescent="0.55000000000000004">
      <c r="A31" t="s">
        <v>16</v>
      </c>
      <c r="B31" t="s">
        <v>9</v>
      </c>
      <c r="C31" t="s">
        <v>8</v>
      </c>
      <c r="D31" t="s">
        <v>2</v>
      </c>
      <c r="E31" t="s">
        <v>5</v>
      </c>
      <c r="F31" t="b">
        <v>1</v>
      </c>
      <c r="G31">
        <v>1590</v>
      </c>
      <c r="H31">
        <v>8</v>
      </c>
      <c r="I31">
        <v>3685</v>
      </c>
      <c r="K31" t="str">
        <f t="shared" si="0"/>
        <v>SELECT 'uf50-01.cnf','Roulette','Uniform','BitFlip','Amplified',1,1590,8,3685 UNION</v>
      </c>
    </row>
    <row r="32" spans="1:11" x14ac:dyDescent="0.55000000000000004">
      <c r="A32" t="s">
        <v>16</v>
      </c>
      <c r="B32" t="s">
        <v>9</v>
      </c>
      <c r="C32" t="s">
        <v>8</v>
      </c>
      <c r="D32" t="s">
        <v>6</v>
      </c>
      <c r="E32" t="s">
        <v>3</v>
      </c>
      <c r="F32" t="b">
        <v>1</v>
      </c>
      <c r="G32">
        <v>204</v>
      </c>
      <c r="H32">
        <v>1</v>
      </c>
      <c r="I32">
        <v>743</v>
      </c>
      <c r="K32" t="str">
        <f t="shared" si="0"/>
        <v>SELECT 'uf50-01.cnf','Roulette','Uniform','Guided','MaxSat',1,204,1,743 UNION</v>
      </c>
    </row>
    <row r="33" spans="1:11" x14ac:dyDescent="0.55000000000000004">
      <c r="A33" t="s">
        <v>16</v>
      </c>
      <c r="B33" t="s">
        <v>9</v>
      </c>
      <c r="C33" t="s">
        <v>8</v>
      </c>
      <c r="D33" t="s">
        <v>6</v>
      </c>
      <c r="E33" t="s">
        <v>4</v>
      </c>
      <c r="F33" t="b">
        <v>1</v>
      </c>
      <c r="G33">
        <v>316</v>
      </c>
      <c r="H33">
        <v>1</v>
      </c>
      <c r="I33">
        <v>1130</v>
      </c>
      <c r="K33" t="str">
        <f t="shared" si="0"/>
        <v>SELECT 'uf50-01.cnf','Roulette','Uniform','Guided','Weighted',1,316,1,1130 UNION</v>
      </c>
    </row>
    <row r="34" spans="1:11" x14ac:dyDescent="0.55000000000000004">
      <c r="A34" t="s">
        <v>16</v>
      </c>
      <c r="B34" t="s">
        <v>9</v>
      </c>
      <c r="C34" t="s">
        <v>8</v>
      </c>
      <c r="D34" t="s">
        <v>6</v>
      </c>
      <c r="E34" t="s">
        <v>5</v>
      </c>
      <c r="F34" t="b">
        <v>1</v>
      </c>
      <c r="G34">
        <v>61</v>
      </c>
      <c r="H34">
        <v>0</v>
      </c>
      <c r="I34">
        <v>238</v>
      </c>
      <c r="K34" t="str">
        <f t="shared" si="0"/>
        <v>SELECT 'uf50-01.cnf','Roulette','Uniform','Guided','Amplified',1,61,0,238 UNION</v>
      </c>
    </row>
    <row r="35" spans="1:11" x14ac:dyDescent="0.55000000000000004">
      <c r="A35" t="s">
        <v>16</v>
      </c>
      <c r="B35" t="s">
        <v>9</v>
      </c>
      <c r="C35" t="s">
        <v>8</v>
      </c>
      <c r="D35" t="s">
        <v>7</v>
      </c>
      <c r="E35" t="s">
        <v>3</v>
      </c>
      <c r="F35" t="b">
        <v>1</v>
      </c>
      <c r="G35">
        <v>6679</v>
      </c>
      <c r="H35">
        <v>39</v>
      </c>
      <c r="I35">
        <v>14287</v>
      </c>
      <c r="K35" t="str">
        <f t="shared" si="0"/>
        <v>SELECT 'uf50-01.cnf','Roulette','Uniform','NBit','MaxSat',1,6679,39,14287 UNION</v>
      </c>
    </row>
    <row r="36" spans="1:11" x14ac:dyDescent="0.55000000000000004">
      <c r="A36" t="s">
        <v>16</v>
      </c>
      <c r="B36" t="s">
        <v>9</v>
      </c>
      <c r="C36" t="s">
        <v>8</v>
      </c>
      <c r="D36" t="s">
        <v>7</v>
      </c>
      <c r="E36" t="s">
        <v>4</v>
      </c>
      <c r="F36" t="b">
        <v>1</v>
      </c>
      <c r="G36">
        <v>9994</v>
      </c>
      <c r="H36">
        <v>52</v>
      </c>
      <c r="I36">
        <v>19976</v>
      </c>
      <c r="K36" t="str">
        <f t="shared" si="0"/>
        <v>SELECT 'uf50-01.cnf','Roulette','Uniform','NBit','Weighted',1,9994,52,19976 UNION</v>
      </c>
    </row>
    <row r="37" spans="1:11" x14ac:dyDescent="0.55000000000000004">
      <c r="A37" t="s">
        <v>16</v>
      </c>
      <c r="B37" t="s">
        <v>9</v>
      </c>
      <c r="C37" t="s">
        <v>8</v>
      </c>
      <c r="D37" t="s">
        <v>7</v>
      </c>
      <c r="E37" t="s">
        <v>5</v>
      </c>
      <c r="F37" t="b">
        <v>1</v>
      </c>
      <c r="G37">
        <v>2481</v>
      </c>
      <c r="H37">
        <v>13</v>
      </c>
      <c r="I37">
        <v>5215</v>
      </c>
      <c r="K37" t="str">
        <f t="shared" si="0"/>
        <v>SELECT 'uf50-01.cnf','Roulette','Uniform','NBit','Amplified',1,2481,13,5215 UNION</v>
      </c>
    </row>
    <row r="38" spans="1:11" x14ac:dyDescent="0.55000000000000004">
      <c r="A38" t="s">
        <v>16</v>
      </c>
      <c r="B38" t="s">
        <v>10</v>
      </c>
      <c r="C38" t="s">
        <v>1</v>
      </c>
      <c r="D38" t="s">
        <v>2</v>
      </c>
      <c r="E38" t="s">
        <v>3</v>
      </c>
      <c r="F38" t="b">
        <v>1</v>
      </c>
      <c r="G38">
        <v>901</v>
      </c>
      <c r="H38">
        <v>5</v>
      </c>
      <c r="I38">
        <v>4418</v>
      </c>
      <c r="K38" t="str">
        <f t="shared" si="0"/>
        <v>SELECT 'uf50-01.cnf','Rank','Clause','BitFlip','MaxSat',1,901,5,4418 UNION</v>
      </c>
    </row>
    <row r="39" spans="1:11" x14ac:dyDescent="0.55000000000000004">
      <c r="A39" t="s">
        <v>16</v>
      </c>
      <c r="B39" t="s">
        <v>10</v>
      </c>
      <c r="C39" t="s">
        <v>1</v>
      </c>
      <c r="D39" t="s">
        <v>2</v>
      </c>
      <c r="E39" t="s">
        <v>4</v>
      </c>
      <c r="F39" t="b">
        <v>1</v>
      </c>
      <c r="G39">
        <v>1107</v>
      </c>
      <c r="H39">
        <v>5</v>
      </c>
      <c r="I39">
        <v>5226</v>
      </c>
      <c r="K39" t="str">
        <f t="shared" si="0"/>
        <v>SELECT 'uf50-01.cnf','Rank','Clause','BitFlip','Weighted',1,1107,5,5226 UNION</v>
      </c>
    </row>
    <row r="40" spans="1:11" x14ac:dyDescent="0.55000000000000004">
      <c r="A40" t="s">
        <v>16</v>
      </c>
      <c r="B40" t="s">
        <v>10</v>
      </c>
      <c r="C40" t="s">
        <v>1</v>
      </c>
      <c r="D40" t="s">
        <v>2</v>
      </c>
      <c r="E40" t="s">
        <v>5</v>
      </c>
      <c r="F40" t="b">
        <v>1</v>
      </c>
      <c r="G40">
        <v>275</v>
      </c>
      <c r="H40">
        <v>1</v>
      </c>
      <c r="I40">
        <v>1369</v>
      </c>
      <c r="K40" t="str">
        <f t="shared" si="0"/>
        <v>SELECT 'uf50-01.cnf','Rank','Clause','BitFlip','Amplified',1,275,1,1369 UNION</v>
      </c>
    </row>
    <row r="41" spans="1:11" x14ac:dyDescent="0.55000000000000004">
      <c r="A41" t="s">
        <v>16</v>
      </c>
      <c r="B41" t="s">
        <v>10</v>
      </c>
      <c r="C41" t="s">
        <v>1</v>
      </c>
      <c r="D41" t="s">
        <v>6</v>
      </c>
      <c r="E41" t="s">
        <v>3</v>
      </c>
      <c r="F41" t="b">
        <v>1</v>
      </c>
      <c r="G41">
        <v>31</v>
      </c>
      <c r="H41">
        <v>0</v>
      </c>
      <c r="I41">
        <v>173</v>
      </c>
      <c r="K41" t="str">
        <f t="shared" si="0"/>
        <v>SELECT 'uf50-01.cnf','Rank','Clause','Guided','MaxSat',1,31,0,173 UNION</v>
      </c>
    </row>
    <row r="42" spans="1:11" x14ac:dyDescent="0.55000000000000004">
      <c r="A42" t="s">
        <v>16</v>
      </c>
      <c r="B42" t="s">
        <v>10</v>
      </c>
      <c r="C42" t="s">
        <v>1</v>
      </c>
      <c r="D42" t="s">
        <v>6</v>
      </c>
      <c r="E42" t="s">
        <v>4</v>
      </c>
      <c r="F42" t="b">
        <v>1</v>
      </c>
      <c r="G42">
        <v>40</v>
      </c>
      <c r="H42">
        <v>0</v>
      </c>
      <c r="I42">
        <v>227</v>
      </c>
      <c r="K42" t="str">
        <f t="shared" si="0"/>
        <v>SELECT 'uf50-01.cnf','Rank','Clause','Guided','Weighted',1,40,0,227 UNION</v>
      </c>
    </row>
    <row r="43" spans="1:11" x14ac:dyDescent="0.55000000000000004">
      <c r="A43" t="s">
        <v>16</v>
      </c>
      <c r="B43" t="s">
        <v>10</v>
      </c>
      <c r="C43" t="s">
        <v>1</v>
      </c>
      <c r="D43" t="s">
        <v>6</v>
      </c>
      <c r="E43" t="s">
        <v>5</v>
      </c>
      <c r="F43" t="b">
        <v>1</v>
      </c>
      <c r="G43">
        <v>100</v>
      </c>
      <c r="H43">
        <v>0</v>
      </c>
      <c r="I43">
        <v>679</v>
      </c>
      <c r="K43" t="str">
        <f t="shared" si="0"/>
        <v>SELECT 'uf50-01.cnf','Rank','Clause','Guided','Amplified',1,100,0,679 UNION</v>
      </c>
    </row>
    <row r="44" spans="1:11" x14ac:dyDescent="0.55000000000000004">
      <c r="A44" t="s">
        <v>16</v>
      </c>
      <c r="B44" t="s">
        <v>10</v>
      </c>
      <c r="C44" t="s">
        <v>1</v>
      </c>
      <c r="D44" t="s">
        <v>7</v>
      </c>
      <c r="E44" t="s">
        <v>3</v>
      </c>
      <c r="F44" t="b">
        <v>1</v>
      </c>
      <c r="G44">
        <v>496</v>
      </c>
      <c r="H44">
        <v>3</v>
      </c>
      <c r="I44">
        <v>2513</v>
      </c>
      <c r="K44" t="str">
        <f t="shared" si="0"/>
        <v>SELECT 'uf50-01.cnf','Rank','Clause','NBit','MaxSat',1,496,3,2513 UNION</v>
      </c>
    </row>
    <row r="45" spans="1:11" x14ac:dyDescent="0.55000000000000004">
      <c r="A45" t="s">
        <v>16</v>
      </c>
      <c r="B45" t="s">
        <v>10</v>
      </c>
      <c r="C45" t="s">
        <v>1</v>
      </c>
      <c r="D45" t="s">
        <v>7</v>
      </c>
      <c r="E45" t="s">
        <v>4</v>
      </c>
      <c r="F45" t="b">
        <v>1</v>
      </c>
      <c r="G45">
        <v>2031</v>
      </c>
      <c r="H45">
        <v>12</v>
      </c>
      <c r="I45">
        <v>9960</v>
      </c>
      <c r="K45" t="str">
        <f t="shared" si="0"/>
        <v>SELECT 'uf50-01.cnf','Rank','Clause','NBit','Weighted',1,2031,12,9960 UNION</v>
      </c>
    </row>
    <row r="46" spans="1:11" x14ac:dyDescent="0.55000000000000004">
      <c r="A46" t="s">
        <v>16</v>
      </c>
      <c r="B46" t="s">
        <v>10</v>
      </c>
      <c r="C46" t="s">
        <v>1</v>
      </c>
      <c r="D46" t="s">
        <v>7</v>
      </c>
      <c r="E46" t="s">
        <v>5</v>
      </c>
      <c r="F46" t="b">
        <v>1</v>
      </c>
      <c r="G46">
        <v>443</v>
      </c>
      <c r="H46">
        <v>3</v>
      </c>
      <c r="I46">
        <v>2160</v>
      </c>
      <c r="K46" t="str">
        <f t="shared" si="0"/>
        <v>SELECT 'uf50-01.cnf','Rank','Clause','NBit','Amplified',1,443,3,2160 UNION</v>
      </c>
    </row>
    <row r="47" spans="1:11" x14ac:dyDescent="0.55000000000000004">
      <c r="A47" t="s">
        <v>16</v>
      </c>
      <c r="B47" t="s">
        <v>10</v>
      </c>
      <c r="C47" t="s">
        <v>8</v>
      </c>
      <c r="D47" t="s">
        <v>2</v>
      </c>
      <c r="E47" t="s">
        <v>3</v>
      </c>
      <c r="F47" t="b">
        <v>1</v>
      </c>
      <c r="G47">
        <v>1261</v>
      </c>
      <c r="H47">
        <v>8</v>
      </c>
      <c r="I47">
        <v>2633</v>
      </c>
      <c r="K47" t="str">
        <f t="shared" si="0"/>
        <v>SELECT 'uf50-01.cnf','Rank','Uniform','BitFlip','MaxSat',1,1261,8,2633 UNION</v>
      </c>
    </row>
    <row r="48" spans="1:11" x14ac:dyDescent="0.55000000000000004">
      <c r="A48" t="s">
        <v>16</v>
      </c>
      <c r="B48" t="s">
        <v>10</v>
      </c>
      <c r="C48" t="s">
        <v>8</v>
      </c>
      <c r="D48" t="s">
        <v>2</v>
      </c>
      <c r="E48" t="s">
        <v>4</v>
      </c>
      <c r="F48" t="b">
        <v>1</v>
      </c>
      <c r="G48">
        <v>126</v>
      </c>
      <c r="H48">
        <v>0</v>
      </c>
      <c r="I48">
        <v>256</v>
      </c>
      <c r="K48" t="str">
        <f t="shared" si="0"/>
        <v>SELECT 'uf50-01.cnf','Rank','Uniform','BitFlip','Weighted',1,126,0,256 UNION</v>
      </c>
    </row>
    <row r="49" spans="1:11" x14ac:dyDescent="0.55000000000000004">
      <c r="A49" t="s">
        <v>16</v>
      </c>
      <c r="B49" t="s">
        <v>10</v>
      </c>
      <c r="C49" t="s">
        <v>8</v>
      </c>
      <c r="D49" t="s">
        <v>2</v>
      </c>
      <c r="E49" t="s">
        <v>5</v>
      </c>
      <c r="F49" t="b">
        <v>1</v>
      </c>
      <c r="G49">
        <v>40</v>
      </c>
      <c r="H49">
        <v>0</v>
      </c>
      <c r="I49">
        <v>86</v>
      </c>
      <c r="K49" t="str">
        <f t="shared" si="0"/>
        <v>SELECT 'uf50-01.cnf','Rank','Uniform','BitFlip','Amplified',1,40,0,86 UNION</v>
      </c>
    </row>
    <row r="50" spans="1:11" x14ac:dyDescent="0.55000000000000004">
      <c r="A50" t="s">
        <v>16</v>
      </c>
      <c r="B50" t="s">
        <v>10</v>
      </c>
      <c r="C50" t="s">
        <v>8</v>
      </c>
      <c r="D50" t="s">
        <v>6</v>
      </c>
      <c r="E50" t="s">
        <v>3</v>
      </c>
      <c r="F50" t="b">
        <v>1</v>
      </c>
      <c r="G50">
        <v>16</v>
      </c>
      <c r="H50">
        <v>0</v>
      </c>
      <c r="I50">
        <v>59</v>
      </c>
      <c r="K50" t="str">
        <f t="shared" si="0"/>
        <v>SELECT 'uf50-01.cnf','Rank','Uniform','Guided','MaxSat',1,16,0,59 UNION</v>
      </c>
    </row>
    <row r="51" spans="1:11" x14ac:dyDescent="0.55000000000000004">
      <c r="A51" t="s">
        <v>16</v>
      </c>
      <c r="B51" t="s">
        <v>10</v>
      </c>
      <c r="C51" t="s">
        <v>8</v>
      </c>
      <c r="D51" t="s">
        <v>6</v>
      </c>
      <c r="E51" t="s">
        <v>4</v>
      </c>
      <c r="F51" t="b">
        <v>1</v>
      </c>
      <c r="G51">
        <v>27</v>
      </c>
      <c r="H51">
        <v>0</v>
      </c>
      <c r="I51">
        <v>104</v>
      </c>
      <c r="K51" t="str">
        <f t="shared" si="0"/>
        <v>SELECT 'uf50-01.cnf','Rank','Uniform','Guided','Weighted',1,27,0,104 UNION</v>
      </c>
    </row>
    <row r="52" spans="1:11" x14ac:dyDescent="0.55000000000000004">
      <c r="A52" t="s">
        <v>16</v>
      </c>
      <c r="B52" t="s">
        <v>10</v>
      </c>
      <c r="C52" t="s">
        <v>8</v>
      </c>
      <c r="D52" t="s">
        <v>6</v>
      </c>
      <c r="E52" t="s">
        <v>5</v>
      </c>
      <c r="F52" t="b">
        <v>1</v>
      </c>
      <c r="G52">
        <v>705</v>
      </c>
      <c r="H52">
        <v>5</v>
      </c>
      <c r="I52">
        <v>2455</v>
      </c>
      <c r="K52" t="str">
        <f t="shared" si="0"/>
        <v>SELECT 'uf50-01.cnf','Rank','Uniform','Guided','Amplified',1,705,5,2455 UNION</v>
      </c>
    </row>
    <row r="53" spans="1:11" x14ac:dyDescent="0.55000000000000004">
      <c r="A53" t="s">
        <v>16</v>
      </c>
      <c r="B53" t="s">
        <v>10</v>
      </c>
      <c r="C53" t="s">
        <v>8</v>
      </c>
      <c r="D53" t="s">
        <v>7</v>
      </c>
      <c r="E53" t="s">
        <v>3</v>
      </c>
      <c r="F53" t="b">
        <v>1</v>
      </c>
      <c r="G53">
        <v>1156</v>
      </c>
      <c r="H53">
        <v>9</v>
      </c>
      <c r="I53">
        <v>2489</v>
      </c>
      <c r="K53" t="str">
        <f t="shared" si="0"/>
        <v>SELECT 'uf50-01.cnf','Rank','Uniform','NBit','MaxSat',1,1156,9,2489 UNION</v>
      </c>
    </row>
    <row r="54" spans="1:11" x14ac:dyDescent="0.55000000000000004">
      <c r="A54" t="s">
        <v>16</v>
      </c>
      <c r="B54" t="s">
        <v>10</v>
      </c>
      <c r="C54" t="s">
        <v>8</v>
      </c>
      <c r="D54" t="s">
        <v>7</v>
      </c>
      <c r="E54" t="s">
        <v>4</v>
      </c>
      <c r="F54" t="b">
        <v>1</v>
      </c>
      <c r="G54">
        <v>4393</v>
      </c>
      <c r="H54">
        <v>33</v>
      </c>
      <c r="I54">
        <v>8197</v>
      </c>
      <c r="K54" t="str">
        <f t="shared" si="0"/>
        <v>SELECT 'uf50-01.cnf','Rank','Uniform','NBit','Weighted',1,4393,33,8197 UNION</v>
      </c>
    </row>
    <row r="55" spans="1:11" x14ac:dyDescent="0.55000000000000004">
      <c r="A55" t="s">
        <v>16</v>
      </c>
      <c r="B55" t="s">
        <v>10</v>
      </c>
      <c r="C55" t="s">
        <v>8</v>
      </c>
      <c r="D55" t="s">
        <v>7</v>
      </c>
      <c r="E55" t="s">
        <v>5</v>
      </c>
      <c r="F55" t="b">
        <v>1</v>
      </c>
      <c r="G55">
        <v>3805</v>
      </c>
      <c r="H55">
        <v>27</v>
      </c>
      <c r="I55">
        <v>7678</v>
      </c>
      <c r="K55" t="str">
        <f t="shared" si="0"/>
        <v>SELECT 'uf50-01.cnf','Rank','Uniform','NBit','Amplified',1,3805,27,7678 UNION</v>
      </c>
    </row>
    <row r="56" spans="1:11" x14ac:dyDescent="0.55000000000000004">
      <c r="A56" t="s">
        <v>17</v>
      </c>
      <c r="B56" t="s">
        <v>0</v>
      </c>
      <c r="C56" t="s">
        <v>1</v>
      </c>
      <c r="D56" t="s">
        <v>2</v>
      </c>
      <c r="E56" t="s">
        <v>3</v>
      </c>
      <c r="F56" t="b">
        <v>1</v>
      </c>
      <c r="G56">
        <v>27</v>
      </c>
      <c r="H56">
        <v>0</v>
      </c>
      <c r="I56">
        <v>162</v>
      </c>
      <c r="K56" t="str">
        <f t="shared" si="0"/>
        <v>SELECT 'uf50-010.cnf','Tournament','Clause','BitFlip','MaxSat',1,27,0,162 UNION</v>
      </c>
    </row>
    <row r="57" spans="1:11" x14ac:dyDescent="0.55000000000000004">
      <c r="A57" t="s">
        <v>17</v>
      </c>
      <c r="B57" t="s">
        <v>0</v>
      </c>
      <c r="C57" t="s">
        <v>1</v>
      </c>
      <c r="D57" t="s">
        <v>2</v>
      </c>
      <c r="E57" t="s">
        <v>4</v>
      </c>
      <c r="F57" t="b">
        <v>1</v>
      </c>
      <c r="G57">
        <v>763</v>
      </c>
      <c r="H57">
        <v>5</v>
      </c>
      <c r="I57">
        <v>3531</v>
      </c>
      <c r="K57" t="str">
        <f t="shared" si="0"/>
        <v>SELECT 'uf50-010.cnf','Tournament','Clause','BitFlip','Weighted',1,763,5,3531 UNION</v>
      </c>
    </row>
    <row r="58" spans="1:11" x14ac:dyDescent="0.55000000000000004">
      <c r="A58" t="s">
        <v>17</v>
      </c>
      <c r="B58" t="s">
        <v>0</v>
      </c>
      <c r="C58" t="s">
        <v>1</v>
      </c>
      <c r="D58" t="s">
        <v>2</v>
      </c>
      <c r="E58" t="s">
        <v>5</v>
      </c>
      <c r="F58" t="b">
        <v>1</v>
      </c>
      <c r="G58">
        <v>27</v>
      </c>
      <c r="H58">
        <v>0</v>
      </c>
      <c r="I58">
        <v>134</v>
      </c>
      <c r="K58" t="str">
        <f t="shared" si="0"/>
        <v>SELECT 'uf50-010.cnf','Tournament','Clause','BitFlip','Amplified',1,27,0,134 UNION</v>
      </c>
    </row>
    <row r="59" spans="1:11" x14ac:dyDescent="0.55000000000000004">
      <c r="A59" t="s">
        <v>17</v>
      </c>
      <c r="B59" t="s">
        <v>0</v>
      </c>
      <c r="C59" t="s">
        <v>1</v>
      </c>
      <c r="D59" t="s">
        <v>6</v>
      </c>
      <c r="E59" t="s">
        <v>3</v>
      </c>
      <c r="F59" t="b">
        <v>1</v>
      </c>
      <c r="G59">
        <v>9</v>
      </c>
      <c r="H59">
        <v>0</v>
      </c>
      <c r="I59">
        <v>50</v>
      </c>
      <c r="K59" t="str">
        <f t="shared" si="0"/>
        <v>SELECT 'uf50-010.cnf','Tournament','Clause','Guided','MaxSat',1,9,0,50 UNION</v>
      </c>
    </row>
    <row r="60" spans="1:11" x14ac:dyDescent="0.55000000000000004">
      <c r="A60" t="s">
        <v>17</v>
      </c>
      <c r="B60" t="s">
        <v>0</v>
      </c>
      <c r="C60" t="s">
        <v>1</v>
      </c>
      <c r="D60" t="s">
        <v>6</v>
      </c>
      <c r="E60" t="s">
        <v>4</v>
      </c>
      <c r="F60" t="b">
        <v>1</v>
      </c>
      <c r="G60">
        <v>9</v>
      </c>
      <c r="H60">
        <v>0</v>
      </c>
      <c r="I60">
        <v>56</v>
      </c>
      <c r="K60" t="str">
        <f t="shared" si="0"/>
        <v>SELECT 'uf50-010.cnf','Tournament','Clause','Guided','Weighted',1,9,0,56 UNION</v>
      </c>
    </row>
    <row r="61" spans="1:11" x14ac:dyDescent="0.55000000000000004">
      <c r="A61" t="s">
        <v>17</v>
      </c>
      <c r="B61" t="s">
        <v>0</v>
      </c>
      <c r="C61" t="s">
        <v>1</v>
      </c>
      <c r="D61" t="s">
        <v>6</v>
      </c>
      <c r="E61" t="s">
        <v>5</v>
      </c>
      <c r="F61" t="b">
        <v>1</v>
      </c>
      <c r="G61">
        <v>9</v>
      </c>
      <c r="H61">
        <v>0</v>
      </c>
      <c r="I61">
        <v>53</v>
      </c>
      <c r="K61" t="str">
        <f t="shared" si="0"/>
        <v>SELECT 'uf50-010.cnf','Tournament','Clause','Guided','Amplified',1,9,0,53 UNION</v>
      </c>
    </row>
    <row r="62" spans="1:11" x14ac:dyDescent="0.55000000000000004">
      <c r="A62" t="s">
        <v>17</v>
      </c>
      <c r="B62" t="s">
        <v>0</v>
      </c>
      <c r="C62" t="s">
        <v>1</v>
      </c>
      <c r="D62" t="s">
        <v>7</v>
      </c>
      <c r="E62" t="s">
        <v>3</v>
      </c>
      <c r="F62" t="b">
        <v>1</v>
      </c>
      <c r="G62">
        <v>17</v>
      </c>
      <c r="H62">
        <v>0</v>
      </c>
      <c r="I62">
        <v>78</v>
      </c>
      <c r="K62" t="str">
        <f t="shared" si="0"/>
        <v>SELECT 'uf50-010.cnf','Tournament','Clause','NBit','MaxSat',1,17,0,78 UNION</v>
      </c>
    </row>
    <row r="63" spans="1:11" x14ac:dyDescent="0.55000000000000004">
      <c r="A63" t="s">
        <v>17</v>
      </c>
      <c r="B63" t="s">
        <v>0</v>
      </c>
      <c r="C63" t="s">
        <v>1</v>
      </c>
      <c r="D63" t="s">
        <v>7</v>
      </c>
      <c r="E63" t="s">
        <v>4</v>
      </c>
      <c r="F63" t="b">
        <v>1</v>
      </c>
      <c r="G63">
        <v>3005</v>
      </c>
      <c r="H63">
        <v>19</v>
      </c>
      <c r="I63">
        <v>13392</v>
      </c>
      <c r="K63" t="str">
        <f t="shared" si="0"/>
        <v>SELECT 'uf50-010.cnf','Tournament','Clause','NBit','Weighted',1,3005,19,13392 UNION</v>
      </c>
    </row>
    <row r="64" spans="1:11" x14ac:dyDescent="0.55000000000000004">
      <c r="A64" t="s">
        <v>17</v>
      </c>
      <c r="B64" t="s">
        <v>0</v>
      </c>
      <c r="C64" t="s">
        <v>1</v>
      </c>
      <c r="D64" t="s">
        <v>7</v>
      </c>
      <c r="E64" t="s">
        <v>5</v>
      </c>
      <c r="F64" t="b">
        <v>1</v>
      </c>
      <c r="G64">
        <v>17</v>
      </c>
      <c r="H64">
        <v>0</v>
      </c>
      <c r="I64">
        <v>89</v>
      </c>
      <c r="K64" t="str">
        <f t="shared" si="0"/>
        <v>SELECT 'uf50-010.cnf','Tournament','Clause','NBit','Amplified',1,17,0,89 UNION</v>
      </c>
    </row>
    <row r="65" spans="1:11" x14ac:dyDescent="0.55000000000000004">
      <c r="A65" t="s">
        <v>17</v>
      </c>
      <c r="B65" t="s">
        <v>0</v>
      </c>
      <c r="C65" t="s">
        <v>8</v>
      </c>
      <c r="D65" t="s">
        <v>2</v>
      </c>
      <c r="E65" t="s">
        <v>3</v>
      </c>
      <c r="F65" t="b">
        <v>1</v>
      </c>
      <c r="G65">
        <v>54</v>
      </c>
      <c r="H65">
        <v>0</v>
      </c>
      <c r="I65">
        <v>121</v>
      </c>
      <c r="K65" t="str">
        <f t="shared" si="0"/>
        <v>SELECT 'uf50-010.cnf','Tournament','Uniform','BitFlip','MaxSat',1,54,0,121 UNION</v>
      </c>
    </row>
    <row r="66" spans="1:11" x14ac:dyDescent="0.55000000000000004">
      <c r="A66" t="s">
        <v>17</v>
      </c>
      <c r="B66" t="s">
        <v>0</v>
      </c>
      <c r="C66" t="s">
        <v>8</v>
      </c>
      <c r="D66" t="s">
        <v>2</v>
      </c>
      <c r="E66" t="s">
        <v>4</v>
      </c>
      <c r="F66" t="b">
        <v>1</v>
      </c>
      <c r="G66">
        <v>225</v>
      </c>
      <c r="H66">
        <v>1</v>
      </c>
      <c r="I66">
        <v>432</v>
      </c>
      <c r="K66" t="str">
        <f t="shared" ref="K66:K129" si="1">CONCATENATE("SELECT '",A66,"','",B66,"','",C66,"','",D66,"','",E66,"',",IF(F66,1,0),",",G66,",",H66,",",I66," UNION")</f>
        <v>SELECT 'uf50-010.cnf','Tournament','Uniform','BitFlip','Weighted',1,225,1,432 UNION</v>
      </c>
    </row>
    <row r="67" spans="1:11" x14ac:dyDescent="0.55000000000000004">
      <c r="A67" t="s">
        <v>17</v>
      </c>
      <c r="B67" t="s">
        <v>0</v>
      </c>
      <c r="C67" t="s">
        <v>8</v>
      </c>
      <c r="D67" t="s">
        <v>2</v>
      </c>
      <c r="E67" t="s">
        <v>5</v>
      </c>
      <c r="F67" t="b">
        <v>1</v>
      </c>
      <c r="G67">
        <v>54</v>
      </c>
      <c r="H67">
        <v>0</v>
      </c>
      <c r="I67">
        <v>114</v>
      </c>
      <c r="K67" t="str">
        <f t="shared" si="1"/>
        <v>SELECT 'uf50-010.cnf','Tournament','Uniform','BitFlip','Amplified',1,54,0,114 UNION</v>
      </c>
    </row>
    <row r="68" spans="1:11" x14ac:dyDescent="0.55000000000000004">
      <c r="A68" t="s">
        <v>17</v>
      </c>
      <c r="B68" t="s">
        <v>0</v>
      </c>
      <c r="C68" t="s">
        <v>8</v>
      </c>
      <c r="D68" t="s">
        <v>6</v>
      </c>
      <c r="E68" t="s">
        <v>3</v>
      </c>
      <c r="F68" t="b">
        <v>1</v>
      </c>
      <c r="G68">
        <v>29</v>
      </c>
      <c r="H68">
        <v>0</v>
      </c>
      <c r="I68">
        <v>109</v>
      </c>
      <c r="K68" t="str">
        <f t="shared" si="1"/>
        <v>SELECT 'uf50-010.cnf','Tournament','Uniform','Guided','MaxSat',1,29,0,109 UNION</v>
      </c>
    </row>
    <row r="69" spans="1:11" x14ac:dyDescent="0.55000000000000004">
      <c r="A69" t="s">
        <v>17</v>
      </c>
      <c r="B69" t="s">
        <v>0</v>
      </c>
      <c r="C69" t="s">
        <v>8</v>
      </c>
      <c r="D69" t="s">
        <v>6</v>
      </c>
      <c r="E69" t="s">
        <v>4</v>
      </c>
      <c r="F69" t="b">
        <v>1</v>
      </c>
      <c r="G69">
        <v>9</v>
      </c>
      <c r="H69">
        <v>0</v>
      </c>
      <c r="I69">
        <v>35</v>
      </c>
      <c r="K69" t="str">
        <f t="shared" si="1"/>
        <v>SELECT 'uf50-010.cnf','Tournament','Uniform','Guided','Weighted',1,9,0,35 UNION</v>
      </c>
    </row>
    <row r="70" spans="1:11" x14ac:dyDescent="0.55000000000000004">
      <c r="A70" t="s">
        <v>17</v>
      </c>
      <c r="B70" t="s">
        <v>0</v>
      </c>
      <c r="C70" t="s">
        <v>8</v>
      </c>
      <c r="D70" t="s">
        <v>6</v>
      </c>
      <c r="E70" t="s">
        <v>5</v>
      </c>
      <c r="F70" t="b">
        <v>1</v>
      </c>
      <c r="G70">
        <v>29</v>
      </c>
      <c r="H70">
        <v>0</v>
      </c>
      <c r="I70">
        <v>103</v>
      </c>
      <c r="K70" t="str">
        <f t="shared" si="1"/>
        <v>SELECT 'uf50-010.cnf','Tournament','Uniform','Guided','Amplified',1,29,0,103 UNION</v>
      </c>
    </row>
    <row r="71" spans="1:11" x14ac:dyDescent="0.55000000000000004">
      <c r="A71" t="s">
        <v>17</v>
      </c>
      <c r="B71" t="s">
        <v>0</v>
      </c>
      <c r="C71" t="s">
        <v>8</v>
      </c>
      <c r="D71" t="s">
        <v>7</v>
      </c>
      <c r="E71" t="s">
        <v>3</v>
      </c>
      <c r="F71" t="b">
        <v>1</v>
      </c>
      <c r="G71">
        <v>1926</v>
      </c>
      <c r="H71">
        <v>16</v>
      </c>
      <c r="I71">
        <v>4010</v>
      </c>
      <c r="K71" t="str">
        <f t="shared" si="1"/>
        <v>SELECT 'uf50-010.cnf','Tournament','Uniform','NBit','MaxSat',1,1926,16,4010 UNION</v>
      </c>
    </row>
    <row r="72" spans="1:11" x14ac:dyDescent="0.55000000000000004">
      <c r="A72" t="s">
        <v>17</v>
      </c>
      <c r="B72" t="s">
        <v>0</v>
      </c>
      <c r="C72" t="s">
        <v>8</v>
      </c>
      <c r="D72" t="s">
        <v>7</v>
      </c>
      <c r="E72" t="s">
        <v>4</v>
      </c>
      <c r="F72" t="b">
        <v>1</v>
      </c>
      <c r="G72">
        <v>848</v>
      </c>
      <c r="H72">
        <v>6</v>
      </c>
      <c r="I72">
        <v>1565</v>
      </c>
      <c r="K72" t="str">
        <f t="shared" si="1"/>
        <v>SELECT 'uf50-010.cnf','Tournament','Uniform','NBit','Weighted',1,848,6,1565 UNION</v>
      </c>
    </row>
    <row r="73" spans="1:11" x14ac:dyDescent="0.55000000000000004">
      <c r="A73" t="s">
        <v>17</v>
      </c>
      <c r="B73" t="s">
        <v>0</v>
      </c>
      <c r="C73" t="s">
        <v>8</v>
      </c>
      <c r="D73" t="s">
        <v>7</v>
      </c>
      <c r="E73" t="s">
        <v>5</v>
      </c>
      <c r="F73" t="b">
        <v>1</v>
      </c>
      <c r="G73">
        <v>1926</v>
      </c>
      <c r="H73">
        <v>16</v>
      </c>
      <c r="I73">
        <v>4107</v>
      </c>
      <c r="K73" t="str">
        <f t="shared" si="1"/>
        <v>SELECT 'uf50-010.cnf','Tournament','Uniform','NBit','Amplified',1,1926,16,4107 UNION</v>
      </c>
    </row>
    <row r="74" spans="1:11" x14ac:dyDescent="0.55000000000000004">
      <c r="A74" t="s">
        <v>17</v>
      </c>
      <c r="B74" t="s">
        <v>9</v>
      </c>
      <c r="C74" t="s">
        <v>1</v>
      </c>
      <c r="D74" t="s">
        <v>2</v>
      </c>
      <c r="E74" t="s">
        <v>3</v>
      </c>
      <c r="F74" t="b">
        <v>1</v>
      </c>
      <c r="G74">
        <v>2276</v>
      </c>
      <c r="H74">
        <v>9</v>
      </c>
      <c r="I74">
        <v>12268</v>
      </c>
      <c r="K74" t="str">
        <f t="shared" si="1"/>
        <v>SELECT 'uf50-010.cnf','Roulette','Clause','BitFlip','MaxSat',1,2276,9,12268 UNION</v>
      </c>
    </row>
    <row r="75" spans="1:11" x14ac:dyDescent="0.55000000000000004">
      <c r="A75" t="s">
        <v>17</v>
      </c>
      <c r="B75" t="s">
        <v>9</v>
      </c>
      <c r="C75" t="s">
        <v>1</v>
      </c>
      <c r="D75" t="s">
        <v>2</v>
      </c>
      <c r="E75" t="s">
        <v>4</v>
      </c>
      <c r="F75" t="b">
        <v>1</v>
      </c>
      <c r="G75">
        <v>108</v>
      </c>
      <c r="H75">
        <v>0</v>
      </c>
      <c r="I75">
        <v>550</v>
      </c>
      <c r="K75" t="str">
        <f t="shared" si="1"/>
        <v>SELECT 'uf50-010.cnf','Roulette','Clause','BitFlip','Weighted',1,108,0,550 UNION</v>
      </c>
    </row>
    <row r="76" spans="1:11" x14ac:dyDescent="0.55000000000000004">
      <c r="A76" t="s">
        <v>17</v>
      </c>
      <c r="B76" t="s">
        <v>9</v>
      </c>
      <c r="C76" t="s">
        <v>1</v>
      </c>
      <c r="D76" t="s">
        <v>2</v>
      </c>
      <c r="E76" t="s">
        <v>5</v>
      </c>
      <c r="F76" t="b">
        <v>1</v>
      </c>
      <c r="G76">
        <v>742</v>
      </c>
      <c r="H76">
        <v>3</v>
      </c>
      <c r="I76">
        <v>3838</v>
      </c>
      <c r="K76" t="str">
        <f t="shared" si="1"/>
        <v>SELECT 'uf50-010.cnf','Roulette','Clause','BitFlip','Amplified',1,742,3,3838 UNION</v>
      </c>
    </row>
    <row r="77" spans="1:11" x14ac:dyDescent="0.55000000000000004">
      <c r="A77" t="s">
        <v>17</v>
      </c>
      <c r="B77" t="s">
        <v>9</v>
      </c>
      <c r="C77" t="s">
        <v>1</v>
      </c>
      <c r="D77" t="s">
        <v>6</v>
      </c>
      <c r="E77" t="s">
        <v>3</v>
      </c>
      <c r="F77" t="b">
        <v>1</v>
      </c>
      <c r="G77">
        <v>92</v>
      </c>
      <c r="H77">
        <v>0</v>
      </c>
      <c r="I77">
        <v>560</v>
      </c>
      <c r="K77" t="str">
        <f t="shared" si="1"/>
        <v>SELECT 'uf50-010.cnf','Roulette','Clause','Guided','MaxSat',1,92,0,560 UNION</v>
      </c>
    </row>
    <row r="78" spans="1:11" x14ac:dyDescent="0.55000000000000004">
      <c r="A78" t="s">
        <v>17</v>
      </c>
      <c r="B78" t="s">
        <v>9</v>
      </c>
      <c r="C78" t="s">
        <v>1</v>
      </c>
      <c r="D78" t="s">
        <v>6</v>
      </c>
      <c r="E78" t="s">
        <v>4</v>
      </c>
      <c r="F78" t="b">
        <v>1</v>
      </c>
      <c r="G78">
        <v>631</v>
      </c>
      <c r="H78">
        <v>2</v>
      </c>
      <c r="I78">
        <v>3707</v>
      </c>
      <c r="K78" t="str">
        <f t="shared" si="1"/>
        <v>SELECT 'uf50-010.cnf','Roulette','Clause','Guided','Weighted',1,631,2,3707 UNION</v>
      </c>
    </row>
    <row r="79" spans="1:11" x14ac:dyDescent="0.55000000000000004">
      <c r="A79" t="s">
        <v>17</v>
      </c>
      <c r="B79" t="s">
        <v>9</v>
      </c>
      <c r="C79" t="s">
        <v>1</v>
      </c>
      <c r="D79" t="s">
        <v>6</v>
      </c>
      <c r="E79" t="s">
        <v>5</v>
      </c>
      <c r="F79" t="b">
        <v>1</v>
      </c>
      <c r="G79">
        <v>28</v>
      </c>
      <c r="H79">
        <v>0</v>
      </c>
      <c r="I79">
        <v>176</v>
      </c>
      <c r="K79" t="str">
        <f t="shared" si="1"/>
        <v>SELECT 'uf50-010.cnf','Roulette','Clause','Guided','Amplified',1,28,0,176 UNION</v>
      </c>
    </row>
    <row r="80" spans="1:11" x14ac:dyDescent="0.55000000000000004">
      <c r="A80" t="s">
        <v>17</v>
      </c>
      <c r="B80" t="s">
        <v>9</v>
      </c>
      <c r="C80" t="s">
        <v>1</v>
      </c>
      <c r="D80" t="s">
        <v>7</v>
      </c>
      <c r="E80" t="s">
        <v>3</v>
      </c>
      <c r="F80" t="b">
        <v>1</v>
      </c>
      <c r="G80">
        <v>703</v>
      </c>
      <c r="H80">
        <v>3</v>
      </c>
      <c r="I80">
        <v>3577</v>
      </c>
      <c r="K80" t="str">
        <f t="shared" si="1"/>
        <v>SELECT 'uf50-010.cnf','Roulette','Clause','NBit','MaxSat',1,703,3,3577 UNION</v>
      </c>
    </row>
    <row r="81" spans="1:11" x14ac:dyDescent="0.55000000000000004">
      <c r="A81" t="s">
        <v>17</v>
      </c>
      <c r="B81" t="s">
        <v>9</v>
      </c>
      <c r="C81" t="s">
        <v>1</v>
      </c>
      <c r="D81" t="s">
        <v>7</v>
      </c>
      <c r="E81" t="s">
        <v>4</v>
      </c>
      <c r="F81" t="b">
        <v>1</v>
      </c>
      <c r="G81">
        <v>6152</v>
      </c>
      <c r="H81">
        <v>26</v>
      </c>
      <c r="I81">
        <v>30981</v>
      </c>
      <c r="K81" t="str">
        <f t="shared" si="1"/>
        <v>SELECT 'uf50-010.cnf','Roulette','Clause','NBit','Weighted',1,6152,26,30981 UNION</v>
      </c>
    </row>
    <row r="82" spans="1:11" x14ac:dyDescent="0.55000000000000004">
      <c r="A82" t="s">
        <v>17</v>
      </c>
      <c r="B82" t="s">
        <v>9</v>
      </c>
      <c r="C82" t="s">
        <v>1</v>
      </c>
      <c r="D82" t="s">
        <v>7</v>
      </c>
      <c r="E82" t="s">
        <v>5</v>
      </c>
      <c r="F82" t="b">
        <v>1</v>
      </c>
      <c r="G82">
        <v>1130</v>
      </c>
      <c r="H82">
        <v>5</v>
      </c>
      <c r="I82">
        <v>5801</v>
      </c>
      <c r="K82" t="str">
        <f t="shared" si="1"/>
        <v>SELECT 'uf50-010.cnf','Roulette','Clause','NBit','Amplified',1,1130,5,5801 UNION</v>
      </c>
    </row>
    <row r="83" spans="1:11" x14ac:dyDescent="0.55000000000000004">
      <c r="A83" t="s">
        <v>17</v>
      </c>
      <c r="B83" t="s">
        <v>9</v>
      </c>
      <c r="C83" t="s">
        <v>8</v>
      </c>
      <c r="D83" t="s">
        <v>2</v>
      </c>
      <c r="E83" t="s">
        <v>3</v>
      </c>
      <c r="F83" t="b">
        <v>1</v>
      </c>
      <c r="G83">
        <v>533</v>
      </c>
      <c r="H83">
        <v>2</v>
      </c>
      <c r="I83">
        <v>1189</v>
      </c>
      <c r="K83" t="str">
        <f t="shared" si="1"/>
        <v>SELECT 'uf50-010.cnf','Roulette','Uniform','BitFlip','MaxSat',1,533,2,1189 UNION</v>
      </c>
    </row>
    <row r="84" spans="1:11" x14ac:dyDescent="0.55000000000000004">
      <c r="A84" t="s">
        <v>17</v>
      </c>
      <c r="B84" t="s">
        <v>9</v>
      </c>
      <c r="C84" t="s">
        <v>8</v>
      </c>
      <c r="D84" t="s">
        <v>2</v>
      </c>
      <c r="E84" t="s">
        <v>4</v>
      </c>
      <c r="F84" t="b">
        <v>1</v>
      </c>
      <c r="G84">
        <v>3218</v>
      </c>
      <c r="H84">
        <v>11</v>
      </c>
      <c r="I84">
        <v>7170</v>
      </c>
      <c r="K84" t="str">
        <f t="shared" si="1"/>
        <v>SELECT 'uf50-010.cnf','Roulette','Uniform','BitFlip','Weighted',1,3218,11,7170 UNION</v>
      </c>
    </row>
    <row r="85" spans="1:11" x14ac:dyDescent="0.55000000000000004">
      <c r="A85" t="s">
        <v>17</v>
      </c>
      <c r="B85" t="s">
        <v>9</v>
      </c>
      <c r="C85" t="s">
        <v>8</v>
      </c>
      <c r="D85" t="s">
        <v>2</v>
      </c>
      <c r="E85" t="s">
        <v>5</v>
      </c>
      <c r="F85" t="b">
        <v>1</v>
      </c>
      <c r="G85">
        <v>140</v>
      </c>
      <c r="H85">
        <v>0</v>
      </c>
      <c r="I85">
        <v>339</v>
      </c>
      <c r="K85" t="str">
        <f t="shared" si="1"/>
        <v>SELECT 'uf50-010.cnf','Roulette','Uniform','BitFlip','Amplified',1,140,0,339 UNION</v>
      </c>
    </row>
    <row r="86" spans="1:11" x14ac:dyDescent="0.55000000000000004">
      <c r="A86" t="s">
        <v>17</v>
      </c>
      <c r="B86" t="s">
        <v>9</v>
      </c>
      <c r="C86" t="s">
        <v>8</v>
      </c>
      <c r="D86" t="s">
        <v>6</v>
      </c>
      <c r="E86" t="s">
        <v>3</v>
      </c>
      <c r="F86" t="b">
        <v>1</v>
      </c>
      <c r="G86">
        <v>44</v>
      </c>
      <c r="H86">
        <v>0</v>
      </c>
      <c r="I86">
        <v>219</v>
      </c>
      <c r="K86" t="str">
        <f t="shared" si="1"/>
        <v>SELECT 'uf50-010.cnf','Roulette','Uniform','Guided','MaxSat',1,44,0,219 UNION</v>
      </c>
    </row>
    <row r="87" spans="1:11" x14ac:dyDescent="0.55000000000000004">
      <c r="A87" t="s">
        <v>17</v>
      </c>
      <c r="B87" t="s">
        <v>9</v>
      </c>
      <c r="C87" t="s">
        <v>8</v>
      </c>
      <c r="D87" t="s">
        <v>6</v>
      </c>
      <c r="E87" t="s">
        <v>4</v>
      </c>
      <c r="F87" t="b">
        <v>1</v>
      </c>
      <c r="G87">
        <v>96</v>
      </c>
      <c r="H87">
        <v>0</v>
      </c>
      <c r="I87">
        <v>332</v>
      </c>
      <c r="K87" t="str">
        <f t="shared" si="1"/>
        <v>SELECT 'uf50-010.cnf','Roulette','Uniform','Guided','Weighted',1,96,0,332 UNION</v>
      </c>
    </row>
    <row r="88" spans="1:11" x14ac:dyDescent="0.55000000000000004">
      <c r="A88" t="s">
        <v>17</v>
      </c>
      <c r="B88" t="s">
        <v>9</v>
      </c>
      <c r="C88" t="s">
        <v>8</v>
      </c>
      <c r="D88" t="s">
        <v>6</v>
      </c>
      <c r="E88" t="s">
        <v>5</v>
      </c>
      <c r="F88" t="b">
        <v>1</v>
      </c>
      <c r="G88">
        <v>52</v>
      </c>
      <c r="H88">
        <v>0</v>
      </c>
      <c r="I88">
        <v>217</v>
      </c>
      <c r="K88" t="str">
        <f t="shared" si="1"/>
        <v>SELECT 'uf50-010.cnf','Roulette','Uniform','Guided','Amplified',1,52,0,217 UNION</v>
      </c>
    </row>
    <row r="89" spans="1:11" x14ac:dyDescent="0.55000000000000004">
      <c r="A89" t="s">
        <v>17</v>
      </c>
      <c r="B89" t="s">
        <v>9</v>
      </c>
      <c r="C89" t="s">
        <v>8</v>
      </c>
      <c r="D89" t="s">
        <v>7</v>
      </c>
      <c r="E89" t="s">
        <v>3</v>
      </c>
      <c r="F89" t="b">
        <v>1</v>
      </c>
      <c r="G89">
        <v>246</v>
      </c>
      <c r="H89">
        <v>1</v>
      </c>
      <c r="I89">
        <v>532</v>
      </c>
      <c r="K89" t="str">
        <f t="shared" si="1"/>
        <v>SELECT 'uf50-010.cnf','Roulette','Uniform','NBit','MaxSat',1,246,1,532 UNION</v>
      </c>
    </row>
    <row r="90" spans="1:11" x14ac:dyDescent="0.55000000000000004">
      <c r="A90" t="s">
        <v>17</v>
      </c>
      <c r="B90" t="s">
        <v>9</v>
      </c>
      <c r="C90" t="s">
        <v>8</v>
      </c>
      <c r="D90" t="s">
        <v>7</v>
      </c>
      <c r="E90" t="s">
        <v>4</v>
      </c>
      <c r="F90" t="b">
        <v>1</v>
      </c>
      <c r="G90">
        <v>1196</v>
      </c>
      <c r="H90">
        <v>6</v>
      </c>
      <c r="I90">
        <v>2325</v>
      </c>
      <c r="K90" t="str">
        <f t="shared" si="1"/>
        <v>SELECT 'uf50-010.cnf','Roulette','Uniform','NBit','Weighted',1,1196,6,2325 UNION</v>
      </c>
    </row>
    <row r="91" spans="1:11" x14ac:dyDescent="0.55000000000000004">
      <c r="A91" t="s">
        <v>17</v>
      </c>
      <c r="B91" t="s">
        <v>9</v>
      </c>
      <c r="C91" t="s">
        <v>8</v>
      </c>
      <c r="D91" t="s">
        <v>7</v>
      </c>
      <c r="E91" t="s">
        <v>5</v>
      </c>
      <c r="F91" t="b">
        <v>1</v>
      </c>
      <c r="G91">
        <v>2185</v>
      </c>
      <c r="H91">
        <v>12</v>
      </c>
      <c r="I91">
        <v>4610</v>
      </c>
      <c r="K91" t="str">
        <f t="shared" si="1"/>
        <v>SELECT 'uf50-010.cnf','Roulette','Uniform','NBit','Amplified',1,2185,12,4610 UNION</v>
      </c>
    </row>
    <row r="92" spans="1:11" x14ac:dyDescent="0.55000000000000004">
      <c r="A92" t="s">
        <v>17</v>
      </c>
      <c r="B92" t="s">
        <v>10</v>
      </c>
      <c r="C92" t="s">
        <v>1</v>
      </c>
      <c r="D92" t="s">
        <v>2</v>
      </c>
      <c r="E92" t="s">
        <v>3</v>
      </c>
      <c r="F92" t="b">
        <v>1</v>
      </c>
      <c r="G92">
        <v>2576</v>
      </c>
      <c r="H92">
        <v>17</v>
      </c>
      <c r="I92">
        <v>12611</v>
      </c>
      <c r="K92" t="str">
        <f t="shared" si="1"/>
        <v>SELECT 'uf50-010.cnf','Rank','Clause','BitFlip','MaxSat',1,2576,17,12611 UNION</v>
      </c>
    </row>
    <row r="93" spans="1:11" x14ac:dyDescent="0.55000000000000004">
      <c r="A93" t="s">
        <v>17</v>
      </c>
      <c r="B93" t="s">
        <v>10</v>
      </c>
      <c r="C93" t="s">
        <v>1</v>
      </c>
      <c r="D93" t="s">
        <v>2</v>
      </c>
      <c r="E93" t="s">
        <v>4</v>
      </c>
      <c r="F93" t="b">
        <v>1</v>
      </c>
      <c r="G93">
        <v>54</v>
      </c>
      <c r="H93">
        <v>0</v>
      </c>
      <c r="I93">
        <v>302</v>
      </c>
      <c r="K93" t="str">
        <f t="shared" si="1"/>
        <v>SELECT 'uf50-010.cnf','Rank','Clause','BitFlip','Weighted',1,54,0,302 UNION</v>
      </c>
    </row>
    <row r="94" spans="1:11" x14ac:dyDescent="0.55000000000000004">
      <c r="A94" t="s">
        <v>17</v>
      </c>
      <c r="B94" t="s">
        <v>10</v>
      </c>
      <c r="C94" t="s">
        <v>1</v>
      </c>
      <c r="D94" t="s">
        <v>2</v>
      </c>
      <c r="E94" t="s">
        <v>5</v>
      </c>
      <c r="F94" t="b">
        <v>1</v>
      </c>
      <c r="G94">
        <v>114</v>
      </c>
      <c r="H94">
        <v>0</v>
      </c>
      <c r="I94">
        <v>624</v>
      </c>
      <c r="K94" t="str">
        <f t="shared" si="1"/>
        <v>SELECT 'uf50-010.cnf','Rank','Clause','BitFlip','Amplified',1,114,0,624 UNION</v>
      </c>
    </row>
    <row r="95" spans="1:11" x14ac:dyDescent="0.55000000000000004">
      <c r="A95" t="s">
        <v>17</v>
      </c>
      <c r="B95" t="s">
        <v>10</v>
      </c>
      <c r="C95" t="s">
        <v>1</v>
      </c>
      <c r="D95" t="s">
        <v>6</v>
      </c>
      <c r="E95" t="s">
        <v>3</v>
      </c>
      <c r="F95" t="b">
        <v>1</v>
      </c>
      <c r="G95">
        <v>33</v>
      </c>
      <c r="H95">
        <v>0</v>
      </c>
      <c r="I95">
        <v>246</v>
      </c>
      <c r="K95" t="str">
        <f t="shared" si="1"/>
        <v>SELECT 'uf50-010.cnf','Rank','Clause','Guided','MaxSat',1,33,0,246 UNION</v>
      </c>
    </row>
    <row r="96" spans="1:11" x14ac:dyDescent="0.55000000000000004">
      <c r="A96" t="s">
        <v>17</v>
      </c>
      <c r="B96" t="s">
        <v>10</v>
      </c>
      <c r="C96" t="s">
        <v>1</v>
      </c>
      <c r="D96" t="s">
        <v>6</v>
      </c>
      <c r="E96" t="s">
        <v>4</v>
      </c>
      <c r="F96" t="b">
        <v>1</v>
      </c>
      <c r="G96">
        <v>19</v>
      </c>
      <c r="H96">
        <v>0</v>
      </c>
      <c r="I96">
        <v>116</v>
      </c>
      <c r="K96" t="str">
        <f t="shared" si="1"/>
        <v>SELECT 'uf50-010.cnf','Rank','Clause','Guided','Weighted',1,19,0,116 UNION</v>
      </c>
    </row>
    <row r="97" spans="1:11" x14ac:dyDescent="0.55000000000000004">
      <c r="A97" t="s">
        <v>17</v>
      </c>
      <c r="B97" t="s">
        <v>10</v>
      </c>
      <c r="C97" t="s">
        <v>1</v>
      </c>
      <c r="D97" t="s">
        <v>6</v>
      </c>
      <c r="E97" t="s">
        <v>5</v>
      </c>
      <c r="F97" t="b">
        <v>1</v>
      </c>
      <c r="G97">
        <v>32</v>
      </c>
      <c r="H97">
        <v>0</v>
      </c>
      <c r="I97">
        <v>205</v>
      </c>
      <c r="K97" t="str">
        <f t="shared" si="1"/>
        <v>SELECT 'uf50-010.cnf','Rank','Clause','Guided','Amplified',1,32,0,205 UNION</v>
      </c>
    </row>
    <row r="98" spans="1:11" x14ac:dyDescent="0.55000000000000004">
      <c r="A98" t="s">
        <v>17</v>
      </c>
      <c r="B98" t="s">
        <v>10</v>
      </c>
      <c r="C98" t="s">
        <v>1</v>
      </c>
      <c r="D98" t="s">
        <v>7</v>
      </c>
      <c r="E98" t="s">
        <v>3</v>
      </c>
      <c r="F98" t="b">
        <v>1</v>
      </c>
      <c r="G98">
        <v>28</v>
      </c>
      <c r="H98">
        <v>0</v>
      </c>
      <c r="I98">
        <v>185</v>
      </c>
      <c r="K98" t="str">
        <f t="shared" si="1"/>
        <v>SELECT 'uf50-010.cnf','Rank','Clause','NBit','MaxSat',1,28,0,185 UNION</v>
      </c>
    </row>
    <row r="99" spans="1:11" x14ac:dyDescent="0.55000000000000004">
      <c r="A99" t="s">
        <v>17</v>
      </c>
      <c r="B99" t="s">
        <v>10</v>
      </c>
      <c r="C99" t="s">
        <v>1</v>
      </c>
      <c r="D99" t="s">
        <v>7</v>
      </c>
      <c r="E99" t="s">
        <v>4</v>
      </c>
      <c r="F99" t="b">
        <v>1</v>
      </c>
      <c r="G99">
        <v>114</v>
      </c>
      <c r="H99">
        <v>0</v>
      </c>
      <c r="I99">
        <v>566</v>
      </c>
      <c r="K99" t="str">
        <f t="shared" si="1"/>
        <v>SELECT 'uf50-010.cnf','Rank','Clause','NBit','Weighted',1,114,0,566 UNION</v>
      </c>
    </row>
    <row r="100" spans="1:11" x14ac:dyDescent="0.55000000000000004">
      <c r="A100" t="s">
        <v>17</v>
      </c>
      <c r="B100" t="s">
        <v>10</v>
      </c>
      <c r="C100" t="s">
        <v>1</v>
      </c>
      <c r="D100" t="s">
        <v>7</v>
      </c>
      <c r="E100" t="s">
        <v>5</v>
      </c>
      <c r="F100" t="b">
        <v>1</v>
      </c>
      <c r="G100">
        <v>705</v>
      </c>
      <c r="H100">
        <v>5</v>
      </c>
      <c r="I100">
        <v>3487</v>
      </c>
      <c r="K100" t="str">
        <f t="shared" si="1"/>
        <v>SELECT 'uf50-010.cnf','Rank','Clause','NBit','Amplified',1,705,5,3487 UNION</v>
      </c>
    </row>
    <row r="101" spans="1:11" x14ac:dyDescent="0.55000000000000004">
      <c r="A101" t="s">
        <v>17</v>
      </c>
      <c r="B101" t="s">
        <v>10</v>
      </c>
      <c r="C101" t="s">
        <v>8</v>
      </c>
      <c r="D101" t="s">
        <v>2</v>
      </c>
      <c r="E101" t="s">
        <v>3</v>
      </c>
      <c r="F101" t="b">
        <v>1</v>
      </c>
      <c r="G101">
        <v>283</v>
      </c>
      <c r="H101">
        <v>2</v>
      </c>
      <c r="I101">
        <v>607</v>
      </c>
      <c r="K101" t="str">
        <f t="shared" si="1"/>
        <v>SELECT 'uf50-010.cnf','Rank','Uniform','BitFlip','MaxSat',1,283,2,607 UNION</v>
      </c>
    </row>
    <row r="102" spans="1:11" x14ac:dyDescent="0.55000000000000004">
      <c r="A102" t="s">
        <v>17</v>
      </c>
      <c r="B102" t="s">
        <v>10</v>
      </c>
      <c r="C102" t="s">
        <v>8</v>
      </c>
      <c r="D102" t="s">
        <v>2</v>
      </c>
      <c r="E102" t="s">
        <v>4</v>
      </c>
      <c r="F102" t="b">
        <v>1</v>
      </c>
      <c r="G102">
        <v>233</v>
      </c>
      <c r="H102">
        <v>1</v>
      </c>
      <c r="I102">
        <v>452</v>
      </c>
      <c r="K102" t="str">
        <f t="shared" si="1"/>
        <v>SELECT 'uf50-010.cnf','Rank','Uniform','BitFlip','Weighted',1,233,1,452 UNION</v>
      </c>
    </row>
    <row r="103" spans="1:11" x14ac:dyDescent="0.55000000000000004">
      <c r="A103" t="s">
        <v>17</v>
      </c>
      <c r="B103" t="s">
        <v>10</v>
      </c>
      <c r="C103" t="s">
        <v>8</v>
      </c>
      <c r="D103" t="s">
        <v>2</v>
      </c>
      <c r="E103" t="s">
        <v>5</v>
      </c>
      <c r="F103" t="b">
        <v>1</v>
      </c>
      <c r="G103">
        <v>49</v>
      </c>
      <c r="H103">
        <v>0</v>
      </c>
      <c r="I103">
        <v>105</v>
      </c>
      <c r="K103" t="str">
        <f t="shared" si="1"/>
        <v>SELECT 'uf50-010.cnf','Rank','Uniform','BitFlip','Amplified',1,49,0,105 UNION</v>
      </c>
    </row>
    <row r="104" spans="1:11" x14ac:dyDescent="0.55000000000000004">
      <c r="A104" t="s">
        <v>17</v>
      </c>
      <c r="B104" t="s">
        <v>10</v>
      </c>
      <c r="C104" t="s">
        <v>8</v>
      </c>
      <c r="D104" t="s">
        <v>6</v>
      </c>
      <c r="E104" t="s">
        <v>3</v>
      </c>
      <c r="F104" t="b">
        <v>1</v>
      </c>
      <c r="G104">
        <v>18</v>
      </c>
      <c r="H104">
        <v>0</v>
      </c>
      <c r="I104">
        <v>73</v>
      </c>
      <c r="K104" t="str">
        <f t="shared" si="1"/>
        <v>SELECT 'uf50-010.cnf','Rank','Uniform','Guided','MaxSat',1,18,0,73 UNION</v>
      </c>
    </row>
    <row r="105" spans="1:11" x14ac:dyDescent="0.55000000000000004">
      <c r="A105" t="s">
        <v>17</v>
      </c>
      <c r="B105" t="s">
        <v>10</v>
      </c>
      <c r="C105" t="s">
        <v>8</v>
      </c>
      <c r="D105" t="s">
        <v>6</v>
      </c>
      <c r="E105" t="s">
        <v>4</v>
      </c>
      <c r="F105" t="b">
        <v>1</v>
      </c>
      <c r="G105">
        <v>20</v>
      </c>
      <c r="H105">
        <v>0</v>
      </c>
      <c r="I105">
        <v>78</v>
      </c>
      <c r="K105" t="str">
        <f t="shared" si="1"/>
        <v>SELECT 'uf50-010.cnf','Rank','Uniform','Guided','Weighted',1,20,0,78 UNION</v>
      </c>
    </row>
    <row r="106" spans="1:11" x14ac:dyDescent="0.55000000000000004">
      <c r="A106" t="s">
        <v>17</v>
      </c>
      <c r="B106" t="s">
        <v>10</v>
      </c>
      <c r="C106" t="s">
        <v>8</v>
      </c>
      <c r="D106" t="s">
        <v>6</v>
      </c>
      <c r="E106" t="s">
        <v>5</v>
      </c>
      <c r="F106" t="b">
        <v>1</v>
      </c>
      <c r="G106">
        <v>33</v>
      </c>
      <c r="H106">
        <v>0</v>
      </c>
      <c r="I106">
        <v>119</v>
      </c>
      <c r="K106" t="str">
        <f t="shared" si="1"/>
        <v>SELECT 'uf50-010.cnf','Rank','Uniform','Guided','Amplified',1,33,0,119 UNION</v>
      </c>
    </row>
    <row r="107" spans="1:11" x14ac:dyDescent="0.55000000000000004">
      <c r="A107" t="s">
        <v>17</v>
      </c>
      <c r="B107" t="s">
        <v>10</v>
      </c>
      <c r="C107" t="s">
        <v>8</v>
      </c>
      <c r="D107" t="s">
        <v>7</v>
      </c>
      <c r="E107" t="s">
        <v>3</v>
      </c>
      <c r="F107" t="b">
        <v>1</v>
      </c>
      <c r="G107">
        <v>4294</v>
      </c>
      <c r="H107">
        <v>32</v>
      </c>
      <c r="I107">
        <v>8750</v>
      </c>
      <c r="K107" t="str">
        <f t="shared" si="1"/>
        <v>SELECT 'uf50-010.cnf','Rank','Uniform','NBit','MaxSat',1,4294,32,8750 UNION</v>
      </c>
    </row>
    <row r="108" spans="1:11" x14ac:dyDescent="0.55000000000000004">
      <c r="A108" t="s">
        <v>17</v>
      </c>
      <c r="B108" t="s">
        <v>10</v>
      </c>
      <c r="C108" t="s">
        <v>8</v>
      </c>
      <c r="D108" t="s">
        <v>7</v>
      </c>
      <c r="E108" t="s">
        <v>4</v>
      </c>
      <c r="F108" t="b">
        <v>1</v>
      </c>
      <c r="G108">
        <v>1916</v>
      </c>
      <c r="H108">
        <v>14</v>
      </c>
      <c r="I108">
        <v>3531</v>
      </c>
      <c r="K108" t="str">
        <f t="shared" si="1"/>
        <v>SELECT 'uf50-010.cnf','Rank','Uniform','NBit','Weighted',1,1916,14,3531 UNION</v>
      </c>
    </row>
    <row r="109" spans="1:11" x14ac:dyDescent="0.55000000000000004">
      <c r="A109" t="s">
        <v>17</v>
      </c>
      <c r="B109" t="s">
        <v>10</v>
      </c>
      <c r="C109" t="s">
        <v>8</v>
      </c>
      <c r="D109" t="s">
        <v>7</v>
      </c>
      <c r="E109" t="s">
        <v>5</v>
      </c>
      <c r="F109" t="b">
        <v>1</v>
      </c>
      <c r="G109">
        <v>2271</v>
      </c>
      <c r="H109">
        <v>18</v>
      </c>
      <c r="I109">
        <v>4669</v>
      </c>
      <c r="K109" t="str">
        <f t="shared" si="1"/>
        <v>SELECT 'uf50-010.cnf','Rank','Uniform','NBit','Amplified',1,2271,18,4669 UNION</v>
      </c>
    </row>
    <row r="110" spans="1:11" x14ac:dyDescent="0.55000000000000004">
      <c r="A110" t="s">
        <v>18</v>
      </c>
      <c r="B110" t="s">
        <v>0</v>
      </c>
      <c r="C110" t="s">
        <v>1</v>
      </c>
      <c r="D110" t="s">
        <v>2</v>
      </c>
      <c r="E110" t="s">
        <v>3</v>
      </c>
      <c r="F110" t="b">
        <v>0</v>
      </c>
      <c r="G110">
        <v>10000</v>
      </c>
      <c r="H110">
        <v>73</v>
      </c>
      <c r="I110">
        <v>47081</v>
      </c>
      <c r="K110" t="str">
        <f t="shared" si="1"/>
        <v>SELECT 'uf50-0100.cnf','Tournament','Clause','BitFlip','MaxSat',0,10000,73,47081 UNION</v>
      </c>
    </row>
    <row r="111" spans="1:11" x14ac:dyDescent="0.55000000000000004">
      <c r="A111" t="s">
        <v>18</v>
      </c>
      <c r="B111" t="s">
        <v>0</v>
      </c>
      <c r="C111" t="s">
        <v>1</v>
      </c>
      <c r="D111" t="s">
        <v>2</v>
      </c>
      <c r="E111" t="s">
        <v>4</v>
      </c>
      <c r="F111" t="b">
        <v>0</v>
      </c>
      <c r="G111">
        <v>10000</v>
      </c>
      <c r="H111">
        <v>64</v>
      </c>
      <c r="I111">
        <v>45456</v>
      </c>
      <c r="K111" t="str">
        <f t="shared" si="1"/>
        <v>SELECT 'uf50-0100.cnf','Tournament','Clause','BitFlip','Weighted',0,10000,64,45456 UNION</v>
      </c>
    </row>
    <row r="112" spans="1:11" x14ac:dyDescent="0.55000000000000004">
      <c r="A112" t="s">
        <v>18</v>
      </c>
      <c r="B112" t="s">
        <v>0</v>
      </c>
      <c r="C112" t="s">
        <v>1</v>
      </c>
      <c r="D112" t="s">
        <v>2</v>
      </c>
      <c r="E112" t="s">
        <v>5</v>
      </c>
      <c r="F112" t="b">
        <v>0</v>
      </c>
      <c r="G112">
        <v>10000</v>
      </c>
      <c r="H112">
        <v>73</v>
      </c>
      <c r="I112">
        <v>46694</v>
      </c>
      <c r="K112" t="str">
        <f t="shared" si="1"/>
        <v>SELECT 'uf50-0100.cnf','Tournament','Clause','BitFlip','Amplified',0,10000,73,46694 UNION</v>
      </c>
    </row>
    <row r="113" spans="1:11" x14ac:dyDescent="0.55000000000000004">
      <c r="A113" t="s">
        <v>18</v>
      </c>
      <c r="B113" t="s">
        <v>0</v>
      </c>
      <c r="C113" t="s">
        <v>1</v>
      </c>
      <c r="D113" t="s">
        <v>6</v>
      </c>
      <c r="E113" t="s">
        <v>3</v>
      </c>
      <c r="F113" t="b">
        <v>1</v>
      </c>
      <c r="G113">
        <v>1136</v>
      </c>
      <c r="H113">
        <v>9</v>
      </c>
      <c r="I113">
        <v>6144</v>
      </c>
      <c r="K113" t="str">
        <f t="shared" si="1"/>
        <v>SELECT 'uf50-0100.cnf','Tournament','Clause','Guided','MaxSat',1,1136,9,6144 UNION</v>
      </c>
    </row>
    <row r="114" spans="1:11" x14ac:dyDescent="0.55000000000000004">
      <c r="A114" t="s">
        <v>18</v>
      </c>
      <c r="B114" t="s">
        <v>0</v>
      </c>
      <c r="C114" t="s">
        <v>1</v>
      </c>
      <c r="D114" t="s">
        <v>6</v>
      </c>
      <c r="E114" t="s">
        <v>4</v>
      </c>
      <c r="F114" t="b">
        <v>1</v>
      </c>
      <c r="G114">
        <v>1535</v>
      </c>
      <c r="H114">
        <v>11</v>
      </c>
      <c r="I114">
        <v>8371</v>
      </c>
      <c r="K114" t="str">
        <f t="shared" si="1"/>
        <v>SELECT 'uf50-0100.cnf','Tournament','Clause','Guided','Weighted',1,1535,11,8371 UNION</v>
      </c>
    </row>
    <row r="115" spans="1:11" x14ac:dyDescent="0.55000000000000004">
      <c r="A115" t="s">
        <v>18</v>
      </c>
      <c r="B115" t="s">
        <v>0</v>
      </c>
      <c r="C115" t="s">
        <v>1</v>
      </c>
      <c r="D115" t="s">
        <v>6</v>
      </c>
      <c r="E115" t="s">
        <v>5</v>
      </c>
      <c r="F115" t="b">
        <v>1</v>
      </c>
      <c r="G115">
        <v>1136</v>
      </c>
      <c r="H115">
        <v>9</v>
      </c>
      <c r="I115">
        <v>6315</v>
      </c>
      <c r="K115" t="str">
        <f t="shared" si="1"/>
        <v>SELECT 'uf50-0100.cnf','Tournament','Clause','Guided','Amplified',1,1136,9,6315 UNION</v>
      </c>
    </row>
    <row r="116" spans="1:11" x14ac:dyDescent="0.55000000000000004">
      <c r="A116" t="s">
        <v>18</v>
      </c>
      <c r="B116" t="s">
        <v>0</v>
      </c>
      <c r="C116" t="s">
        <v>1</v>
      </c>
      <c r="D116" t="s">
        <v>7</v>
      </c>
      <c r="E116" t="s">
        <v>3</v>
      </c>
      <c r="F116" t="b">
        <v>1</v>
      </c>
      <c r="G116">
        <v>7789</v>
      </c>
      <c r="H116">
        <v>60</v>
      </c>
      <c r="I116">
        <v>35977</v>
      </c>
      <c r="K116" t="str">
        <f t="shared" si="1"/>
        <v>SELECT 'uf50-0100.cnf','Tournament','Clause','NBit','MaxSat',1,7789,60,35977 UNION</v>
      </c>
    </row>
    <row r="117" spans="1:11" x14ac:dyDescent="0.55000000000000004">
      <c r="A117" t="s">
        <v>18</v>
      </c>
      <c r="B117" t="s">
        <v>0</v>
      </c>
      <c r="C117" t="s">
        <v>1</v>
      </c>
      <c r="D117" t="s">
        <v>7</v>
      </c>
      <c r="E117" t="s">
        <v>4</v>
      </c>
      <c r="F117" t="b">
        <v>0</v>
      </c>
      <c r="G117">
        <v>10000</v>
      </c>
      <c r="H117">
        <v>65</v>
      </c>
      <c r="I117">
        <v>44648</v>
      </c>
      <c r="K117" t="str">
        <f t="shared" si="1"/>
        <v>SELECT 'uf50-0100.cnf','Tournament','Clause','NBit','Weighted',0,10000,65,44648 UNION</v>
      </c>
    </row>
    <row r="118" spans="1:11" x14ac:dyDescent="0.55000000000000004">
      <c r="A118" t="s">
        <v>18</v>
      </c>
      <c r="B118" t="s">
        <v>0</v>
      </c>
      <c r="C118" t="s">
        <v>1</v>
      </c>
      <c r="D118" t="s">
        <v>7</v>
      </c>
      <c r="E118" t="s">
        <v>5</v>
      </c>
      <c r="F118" t="b">
        <v>1</v>
      </c>
      <c r="G118">
        <v>7789</v>
      </c>
      <c r="H118">
        <v>60</v>
      </c>
      <c r="I118">
        <v>36153</v>
      </c>
      <c r="K118" t="str">
        <f t="shared" si="1"/>
        <v>SELECT 'uf50-0100.cnf','Tournament','Clause','NBit','Amplified',1,7789,60,36153 UNION</v>
      </c>
    </row>
    <row r="119" spans="1:11" x14ac:dyDescent="0.55000000000000004">
      <c r="A119" t="s">
        <v>18</v>
      </c>
      <c r="B119" t="s">
        <v>0</v>
      </c>
      <c r="C119" t="s">
        <v>8</v>
      </c>
      <c r="D119" t="s">
        <v>2</v>
      </c>
      <c r="E119" t="s">
        <v>3</v>
      </c>
      <c r="F119" t="b">
        <v>0</v>
      </c>
      <c r="G119">
        <v>10000</v>
      </c>
      <c r="H119">
        <v>74</v>
      </c>
      <c r="I119">
        <v>21081</v>
      </c>
      <c r="K119" t="str">
        <f t="shared" si="1"/>
        <v>SELECT 'uf50-0100.cnf','Tournament','Uniform','BitFlip','MaxSat',0,10000,74,21081 UNION</v>
      </c>
    </row>
    <row r="120" spans="1:11" x14ac:dyDescent="0.55000000000000004">
      <c r="A120" t="s">
        <v>18</v>
      </c>
      <c r="B120" t="s">
        <v>0</v>
      </c>
      <c r="C120" t="s">
        <v>8</v>
      </c>
      <c r="D120" t="s">
        <v>2</v>
      </c>
      <c r="E120" t="s">
        <v>4</v>
      </c>
      <c r="F120" t="b">
        <v>0</v>
      </c>
      <c r="G120">
        <v>10000</v>
      </c>
      <c r="H120">
        <v>66</v>
      </c>
      <c r="I120">
        <v>19309</v>
      </c>
      <c r="K120" t="str">
        <f t="shared" si="1"/>
        <v>SELECT 'uf50-0100.cnf','Tournament','Uniform','BitFlip','Weighted',0,10000,66,19309 UNION</v>
      </c>
    </row>
    <row r="121" spans="1:11" x14ac:dyDescent="0.55000000000000004">
      <c r="A121" t="s">
        <v>18</v>
      </c>
      <c r="B121" t="s">
        <v>0</v>
      </c>
      <c r="C121" t="s">
        <v>8</v>
      </c>
      <c r="D121" t="s">
        <v>2</v>
      </c>
      <c r="E121" t="s">
        <v>5</v>
      </c>
      <c r="F121" t="b">
        <v>0</v>
      </c>
      <c r="G121">
        <v>10000</v>
      </c>
      <c r="H121">
        <v>74</v>
      </c>
      <c r="I121">
        <v>20652</v>
      </c>
      <c r="K121" t="str">
        <f t="shared" si="1"/>
        <v>SELECT 'uf50-0100.cnf','Tournament','Uniform','BitFlip','Amplified',0,10000,74,20652 UNION</v>
      </c>
    </row>
    <row r="122" spans="1:11" x14ac:dyDescent="0.55000000000000004">
      <c r="A122" t="s">
        <v>18</v>
      </c>
      <c r="B122" t="s">
        <v>0</v>
      </c>
      <c r="C122" t="s">
        <v>8</v>
      </c>
      <c r="D122" t="s">
        <v>6</v>
      </c>
      <c r="E122" t="s">
        <v>3</v>
      </c>
      <c r="F122" t="b">
        <v>1</v>
      </c>
      <c r="G122">
        <v>125</v>
      </c>
      <c r="H122">
        <v>0</v>
      </c>
      <c r="I122">
        <v>435</v>
      </c>
      <c r="K122" t="str">
        <f t="shared" si="1"/>
        <v>SELECT 'uf50-0100.cnf','Tournament','Uniform','Guided','MaxSat',1,125,0,435 UNION</v>
      </c>
    </row>
    <row r="123" spans="1:11" x14ac:dyDescent="0.55000000000000004">
      <c r="A123" t="s">
        <v>18</v>
      </c>
      <c r="B123" t="s">
        <v>0</v>
      </c>
      <c r="C123" t="s">
        <v>8</v>
      </c>
      <c r="D123" t="s">
        <v>6</v>
      </c>
      <c r="E123" t="s">
        <v>4</v>
      </c>
      <c r="F123" t="b">
        <v>1</v>
      </c>
      <c r="G123">
        <v>839</v>
      </c>
      <c r="H123">
        <v>6</v>
      </c>
      <c r="I123">
        <v>2733</v>
      </c>
      <c r="K123" t="str">
        <f t="shared" si="1"/>
        <v>SELECT 'uf50-0100.cnf','Tournament','Uniform','Guided','Weighted',1,839,6,2733 UNION</v>
      </c>
    </row>
    <row r="124" spans="1:11" x14ac:dyDescent="0.55000000000000004">
      <c r="A124" t="s">
        <v>18</v>
      </c>
      <c r="B124" t="s">
        <v>0</v>
      </c>
      <c r="C124" t="s">
        <v>8</v>
      </c>
      <c r="D124" t="s">
        <v>6</v>
      </c>
      <c r="E124" t="s">
        <v>5</v>
      </c>
      <c r="F124" t="b">
        <v>1</v>
      </c>
      <c r="G124">
        <v>125</v>
      </c>
      <c r="H124">
        <v>0</v>
      </c>
      <c r="I124">
        <v>442</v>
      </c>
      <c r="K124" t="str">
        <f t="shared" si="1"/>
        <v>SELECT 'uf50-0100.cnf','Tournament','Uniform','Guided','Amplified',1,125,0,442 UNION</v>
      </c>
    </row>
    <row r="125" spans="1:11" x14ac:dyDescent="0.55000000000000004">
      <c r="A125" t="s">
        <v>18</v>
      </c>
      <c r="B125" t="s">
        <v>0</v>
      </c>
      <c r="C125" t="s">
        <v>8</v>
      </c>
      <c r="D125" t="s">
        <v>7</v>
      </c>
      <c r="E125" t="s">
        <v>3</v>
      </c>
      <c r="F125" t="b">
        <v>0</v>
      </c>
      <c r="G125">
        <v>10000</v>
      </c>
      <c r="H125">
        <v>83</v>
      </c>
      <c r="I125">
        <v>20301</v>
      </c>
      <c r="K125" t="str">
        <f t="shared" si="1"/>
        <v>SELECT 'uf50-0100.cnf','Tournament','Uniform','NBit','MaxSat',0,10000,83,20301 UNION</v>
      </c>
    </row>
    <row r="126" spans="1:11" x14ac:dyDescent="0.55000000000000004">
      <c r="A126" t="s">
        <v>18</v>
      </c>
      <c r="B126" t="s">
        <v>0</v>
      </c>
      <c r="C126" t="s">
        <v>8</v>
      </c>
      <c r="D126" t="s">
        <v>7</v>
      </c>
      <c r="E126" t="s">
        <v>4</v>
      </c>
      <c r="F126" t="b">
        <v>0</v>
      </c>
      <c r="G126">
        <v>10000</v>
      </c>
      <c r="H126">
        <v>81</v>
      </c>
      <c r="I126">
        <v>18422</v>
      </c>
      <c r="K126" t="str">
        <f t="shared" si="1"/>
        <v>SELECT 'uf50-0100.cnf','Tournament','Uniform','NBit','Weighted',0,10000,81,18422 UNION</v>
      </c>
    </row>
    <row r="127" spans="1:11" x14ac:dyDescent="0.55000000000000004">
      <c r="A127" t="s">
        <v>18</v>
      </c>
      <c r="B127" t="s">
        <v>0</v>
      </c>
      <c r="C127" t="s">
        <v>8</v>
      </c>
      <c r="D127" t="s">
        <v>7</v>
      </c>
      <c r="E127" t="s">
        <v>5</v>
      </c>
      <c r="F127" t="b">
        <v>0</v>
      </c>
      <c r="G127">
        <v>10000</v>
      </c>
      <c r="H127">
        <v>83</v>
      </c>
      <c r="I127">
        <v>18953</v>
      </c>
      <c r="K127" t="str">
        <f t="shared" si="1"/>
        <v>SELECT 'uf50-0100.cnf','Tournament','Uniform','NBit','Amplified',0,10000,83,18953 UNION</v>
      </c>
    </row>
    <row r="128" spans="1:11" x14ac:dyDescent="0.55000000000000004">
      <c r="A128" t="s">
        <v>18</v>
      </c>
      <c r="B128" t="s">
        <v>9</v>
      </c>
      <c r="C128" t="s">
        <v>1</v>
      </c>
      <c r="D128" t="s">
        <v>2</v>
      </c>
      <c r="E128" t="s">
        <v>3</v>
      </c>
      <c r="F128" t="b">
        <v>0</v>
      </c>
      <c r="G128">
        <v>10000</v>
      </c>
      <c r="H128">
        <v>47</v>
      </c>
      <c r="I128">
        <v>45517</v>
      </c>
      <c r="K128" t="str">
        <f t="shared" si="1"/>
        <v>SELECT 'uf50-0100.cnf','Roulette','Clause','BitFlip','MaxSat',0,10000,47,45517 UNION</v>
      </c>
    </row>
    <row r="129" spans="1:11" x14ac:dyDescent="0.55000000000000004">
      <c r="A129" t="s">
        <v>18</v>
      </c>
      <c r="B129" t="s">
        <v>9</v>
      </c>
      <c r="C129" t="s">
        <v>1</v>
      </c>
      <c r="D129" t="s">
        <v>2</v>
      </c>
      <c r="E129" t="s">
        <v>4</v>
      </c>
      <c r="F129" t="b">
        <v>0</v>
      </c>
      <c r="G129">
        <v>10000</v>
      </c>
      <c r="H129">
        <v>35</v>
      </c>
      <c r="I129">
        <v>44160</v>
      </c>
      <c r="K129" t="str">
        <f t="shared" si="1"/>
        <v>SELECT 'uf50-0100.cnf','Roulette','Clause','BitFlip','Weighted',0,10000,35,44160 UNION</v>
      </c>
    </row>
    <row r="130" spans="1:11" x14ac:dyDescent="0.55000000000000004">
      <c r="A130" t="s">
        <v>18</v>
      </c>
      <c r="B130" t="s">
        <v>9</v>
      </c>
      <c r="C130" t="s">
        <v>1</v>
      </c>
      <c r="D130" t="s">
        <v>2</v>
      </c>
      <c r="E130" t="s">
        <v>5</v>
      </c>
      <c r="F130" t="b">
        <v>0</v>
      </c>
      <c r="G130">
        <v>10000</v>
      </c>
      <c r="H130">
        <v>47</v>
      </c>
      <c r="I130">
        <v>44813</v>
      </c>
      <c r="K130" t="str">
        <f t="shared" ref="K130:K193" si="2">CONCATENATE("SELECT '",A130,"','",B130,"','",C130,"','",D130,"','",E130,"',",IF(F130,1,0),",",G130,",",H130,",",I130," UNION")</f>
        <v>SELECT 'uf50-0100.cnf','Roulette','Clause','BitFlip','Amplified',0,10000,47,44813 UNION</v>
      </c>
    </row>
    <row r="131" spans="1:11" x14ac:dyDescent="0.55000000000000004">
      <c r="A131" t="s">
        <v>18</v>
      </c>
      <c r="B131" t="s">
        <v>9</v>
      </c>
      <c r="C131" t="s">
        <v>1</v>
      </c>
      <c r="D131" t="s">
        <v>6</v>
      </c>
      <c r="E131" t="s">
        <v>3</v>
      </c>
      <c r="F131" t="b">
        <v>1</v>
      </c>
      <c r="G131">
        <v>1514</v>
      </c>
      <c r="H131">
        <v>8</v>
      </c>
      <c r="I131">
        <v>7896</v>
      </c>
      <c r="K131" t="str">
        <f t="shared" si="2"/>
        <v>SELECT 'uf50-0100.cnf','Roulette','Clause','Guided','MaxSat',1,1514,8,7896 UNION</v>
      </c>
    </row>
    <row r="132" spans="1:11" x14ac:dyDescent="0.55000000000000004">
      <c r="A132" t="s">
        <v>18</v>
      </c>
      <c r="B132" t="s">
        <v>9</v>
      </c>
      <c r="C132" t="s">
        <v>1</v>
      </c>
      <c r="D132" t="s">
        <v>6</v>
      </c>
      <c r="E132" t="s">
        <v>4</v>
      </c>
      <c r="F132" t="b">
        <v>1</v>
      </c>
      <c r="G132">
        <v>153</v>
      </c>
      <c r="H132">
        <v>0</v>
      </c>
      <c r="I132">
        <v>811</v>
      </c>
      <c r="K132" t="str">
        <f t="shared" si="2"/>
        <v>SELECT 'uf50-0100.cnf','Roulette','Clause','Guided','Weighted',1,153,0,811 UNION</v>
      </c>
    </row>
    <row r="133" spans="1:11" x14ac:dyDescent="0.55000000000000004">
      <c r="A133" t="s">
        <v>18</v>
      </c>
      <c r="B133" t="s">
        <v>9</v>
      </c>
      <c r="C133" t="s">
        <v>1</v>
      </c>
      <c r="D133" t="s">
        <v>6</v>
      </c>
      <c r="E133" t="s">
        <v>5</v>
      </c>
      <c r="F133" t="b">
        <v>1</v>
      </c>
      <c r="G133">
        <v>84</v>
      </c>
      <c r="H133">
        <v>0</v>
      </c>
      <c r="I133">
        <v>454</v>
      </c>
      <c r="K133" t="str">
        <f t="shared" si="2"/>
        <v>SELECT 'uf50-0100.cnf','Roulette','Clause','Guided','Amplified',1,84,0,454 UNION</v>
      </c>
    </row>
    <row r="134" spans="1:11" x14ac:dyDescent="0.55000000000000004">
      <c r="A134" t="s">
        <v>18</v>
      </c>
      <c r="B134" t="s">
        <v>9</v>
      </c>
      <c r="C134" t="s">
        <v>1</v>
      </c>
      <c r="D134" t="s">
        <v>7</v>
      </c>
      <c r="E134" t="s">
        <v>3</v>
      </c>
      <c r="F134" t="b">
        <v>0</v>
      </c>
      <c r="G134">
        <v>10000</v>
      </c>
      <c r="H134">
        <v>49</v>
      </c>
      <c r="I134">
        <v>46213</v>
      </c>
      <c r="K134" t="str">
        <f t="shared" si="2"/>
        <v>SELECT 'uf50-0100.cnf','Roulette','Clause','NBit','MaxSat',0,10000,49,46213 UNION</v>
      </c>
    </row>
    <row r="135" spans="1:11" x14ac:dyDescent="0.55000000000000004">
      <c r="A135" t="s">
        <v>18</v>
      </c>
      <c r="B135" t="s">
        <v>9</v>
      </c>
      <c r="C135" t="s">
        <v>1</v>
      </c>
      <c r="D135" t="s">
        <v>7</v>
      </c>
      <c r="E135" t="s">
        <v>4</v>
      </c>
      <c r="F135" t="b">
        <v>0</v>
      </c>
      <c r="G135">
        <v>10000</v>
      </c>
      <c r="H135">
        <v>42</v>
      </c>
      <c r="I135">
        <v>48951</v>
      </c>
      <c r="K135" t="str">
        <f t="shared" si="2"/>
        <v>SELECT 'uf50-0100.cnf','Roulette','Clause','NBit','Weighted',0,10000,42,48951 UNION</v>
      </c>
    </row>
    <row r="136" spans="1:11" x14ac:dyDescent="0.55000000000000004">
      <c r="A136" t="s">
        <v>18</v>
      </c>
      <c r="B136" t="s">
        <v>9</v>
      </c>
      <c r="C136" t="s">
        <v>1</v>
      </c>
      <c r="D136" t="s">
        <v>7</v>
      </c>
      <c r="E136" t="s">
        <v>5</v>
      </c>
      <c r="F136" t="b">
        <v>0</v>
      </c>
      <c r="G136">
        <v>10000</v>
      </c>
      <c r="H136">
        <v>52</v>
      </c>
      <c r="I136">
        <v>49976</v>
      </c>
      <c r="K136" t="str">
        <f t="shared" si="2"/>
        <v>SELECT 'uf50-0100.cnf','Roulette','Clause','NBit','Amplified',0,10000,52,49976 UNION</v>
      </c>
    </row>
    <row r="137" spans="1:11" x14ac:dyDescent="0.55000000000000004">
      <c r="A137" t="s">
        <v>18</v>
      </c>
      <c r="B137" t="s">
        <v>9</v>
      </c>
      <c r="C137" t="s">
        <v>8</v>
      </c>
      <c r="D137" t="s">
        <v>2</v>
      </c>
      <c r="E137" t="s">
        <v>3</v>
      </c>
      <c r="F137" t="b">
        <v>1</v>
      </c>
      <c r="G137">
        <v>2251</v>
      </c>
      <c r="H137">
        <v>9</v>
      </c>
      <c r="I137">
        <v>4773</v>
      </c>
      <c r="K137" t="str">
        <f t="shared" si="2"/>
        <v>SELECT 'uf50-0100.cnf','Roulette','Uniform','BitFlip','MaxSat',1,2251,9,4773 UNION</v>
      </c>
    </row>
    <row r="138" spans="1:11" x14ac:dyDescent="0.55000000000000004">
      <c r="A138" t="s">
        <v>18</v>
      </c>
      <c r="B138" t="s">
        <v>9</v>
      </c>
      <c r="C138" t="s">
        <v>8</v>
      </c>
      <c r="D138" t="s">
        <v>2</v>
      </c>
      <c r="E138" t="s">
        <v>4</v>
      </c>
      <c r="F138" t="b">
        <v>0</v>
      </c>
      <c r="G138">
        <v>10000</v>
      </c>
      <c r="H138">
        <v>44</v>
      </c>
      <c r="I138">
        <v>20257</v>
      </c>
      <c r="K138" t="str">
        <f t="shared" si="2"/>
        <v>SELECT 'uf50-0100.cnf','Roulette','Uniform','BitFlip','Weighted',0,10000,44,20257 UNION</v>
      </c>
    </row>
    <row r="139" spans="1:11" x14ac:dyDescent="0.55000000000000004">
      <c r="A139" t="s">
        <v>18</v>
      </c>
      <c r="B139" t="s">
        <v>9</v>
      </c>
      <c r="C139" t="s">
        <v>8</v>
      </c>
      <c r="D139" t="s">
        <v>2</v>
      </c>
      <c r="E139" t="s">
        <v>5</v>
      </c>
      <c r="F139" t="b">
        <v>0</v>
      </c>
      <c r="G139">
        <v>10000</v>
      </c>
      <c r="H139">
        <v>50</v>
      </c>
      <c r="I139">
        <v>21352</v>
      </c>
      <c r="K139" t="str">
        <f t="shared" si="2"/>
        <v>SELECT 'uf50-0100.cnf','Roulette','Uniform','BitFlip','Amplified',0,10000,50,21352 UNION</v>
      </c>
    </row>
    <row r="140" spans="1:11" x14ac:dyDescent="0.55000000000000004">
      <c r="A140" t="s">
        <v>18</v>
      </c>
      <c r="B140" t="s">
        <v>9</v>
      </c>
      <c r="C140" t="s">
        <v>8</v>
      </c>
      <c r="D140" t="s">
        <v>6</v>
      </c>
      <c r="E140" t="s">
        <v>3</v>
      </c>
      <c r="F140" t="b">
        <v>1</v>
      </c>
      <c r="G140">
        <v>3445</v>
      </c>
      <c r="H140">
        <v>20</v>
      </c>
      <c r="I140">
        <v>12458</v>
      </c>
      <c r="K140" t="str">
        <f t="shared" si="2"/>
        <v>SELECT 'uf50-0100.cnf','Roulette','Uniform','Guided','MaxSat',1,3445,20,12458 UNION</v>
      </c>
    </row>
    <row r="141" spans="1:11" x14ac:dyDescent="0.55000000000000004">
      <c r="A141" t="s">
        <v>18</v>
      </c>
      <c r="B141" t="s">
        <v>9</v>
      </c>
      <c r="C141" t="s">
        <v>8</v>
      </c>
      <c r="D141" t="s">
        <v>6</v>
      </c>
      <c r="E141" t="s">
        <v>4</v>
      </c>
      <c r="F141" t="b">
        <v>1</v>
      </c>
      <c r="G141">
        <v>4218</v>
      </c>
      <c r="H141">
        <v>24</v>
      </c>
      <c r="I141">
        <v>14038</v>
      </c>
      <c r="K141" t="str">
        <f t="shared" si="2"/>
        <v>SELECT 'uf50-0100.cnf','Roulette','Uniform','Guided','Weighted',1,4218,24,14038 UNION</v>
      </c>
    </row>
    <row r="142" spans="1:11" x14ac:dyDescent="0.55000000000000004">
      <c r="A142" t="s">
        <v>18</v>
      </c>
      <c r="B142" t="s">
        <v>9</v>
      </c>
      <c r="C142" t="s">
        <v>8</v>
      </c>
      <c r="D142" t="s">
        <v>6</v>
      </c>
      <c r="E142" t="s">
        <v>5</v>
      </c>
      <c r="F142" t="b">
        <v>1</v>
      </c>
      <c r="G142">
        <v>867</v>
      </c>
      <c r="H142">
        <v>5</v>
      </c>
      <c r="I142">
        <v>2983</v>
      </c>
      <c r="K142" t="str">
        <f t="shared" si="2"/>
        <v>SELECT 'uf50-0100.cnf','Roulette','Uniform','Guided','Amplified',1,867,5,2983 UNION</v>
      </c>
    </row>
    <row r="143" spans="1:11" x14ac:dyDescent="0.55000000000000004">
      <c r="A143" t="s">
        <v>18</v>
      </c>
      <c r="B143" t="s">
        <v>9</v>
      </c>
      <c r="C143" t="s">
        <v>8</v>
      </c>
      <c r="D143" t="s">
        <v>7</v>
      </c>
      <c r="E143" t="s">
        <v>3</v>
      </c>
      <c r="F143" t="b">
        <v>1</v>
      </c>
      <c r="G143">
        <v>4309</v>
      </c>
      <c r="H143">
        <v>24</v>
      </c>
      <c r="I143">
        <v>8678</v>
      </c>
      <c r="K143" t="str">
        <f t="shared" si="2"/>
        <v>SELECT 'uf50-0100.cnf','Roulette','Uniform','NBit','MaxSat',1,4309,24,8678 UNION</v>
      </c>
    </row>
    <row r="144" spans="1:11" x14ac:dyDescent="0.55000000000000004">
      <c r="A144" t="s">
        <v>18</v>
      </c>
      <c r="B144" t="s">
        <v>9</v>
      </c>
      <c r="C144" t="s">
        <v>8</v>
      </c>
      <c r="D144" t="s">
        <v>7</v>
      </c>
      <c r="E144" t="s">
        <v>4</v>
      </c>
      <c r="F144" t="b">
        <v>0</v>
      </c>
      <c r="G144">
        <v>10000</v>
      </c>
      <c r="H144">
        <v>49</v>
      </c>
      <c r="I144">
        <v>18654</v>
      </c>
      <c r="K144" t="str">
        <f t="shared" si="2"/>
        <v>SELECT 'uf50-0100.cnf','Roulette','Uniform','NBit','Weighted',0,10000,49,18654 UNION</v>
      </c>
    </row>
    <row r="145" spans="1:11" x14ac:dyDescent="0.55000000000000004">
      <c r="A145" t="s">
        <v>18</v>
      </c>
      <c r="B145" t="s">
        <v>9</v>
      </c>
      <c r="C145" t="s">
        <v>8</v>
      </c>
      <c r="D145" t="s">
        <v>7</v>
      </c>
      <c r="E145" t="s">
        <v>5</v>
      </c>
      <c r="F145" t="b">
        <v>0</v>
      </c>
      <c r="G145">
        <v>10000</v>
      </c>
      <c r="H145">
        <v>55</v>
      </c>
      <c r="I145">
        <v>20729</v>
      </c>
      <c r="K145" t="str">
        <f t="shared" si="2"/>
        <v>SELECT 'uf50-0100.cnf','Roulette','Uniform','NBit','Amplified',0,10000,55,20729 UNION</v>
      </c>
    </row>
    <row r="146" spans="1:11" x14ac:dyDescent="0.55000000000000004">
      <c r="A146" t="s">
        <v>18</v>
      </c>
      <c r="B146" t="s">
        <v>10</v>
      </c>
      <c r="C146" t="s">
        <v>1</v>
      </c>
      <c r="D146" t="s">
        <v>2</v>
      </c>
      <c r="E146" t="s">
        <v>3</v>
      </c>
      <c r="F146" t="b">
        <v>1</v>
      </c>
      <c r="G146">
        <v>7254</v>
      </c>
      <c r="H146">
        <v>48</v>
      </c>
      <c r="I146">
        <v>34043</v>
      </c>
      <c r="K146" t="str">
        <f t="shared" si="2"/>
        <v>SELECT 'uf50-0100.cnf','Rank','Clause','BitFlip','MaxSat',1,7254,48,34043 UNION</v>
      </c>
    </row>
    <row r="147" spans="1:11" x14ac:dyDescent="0.55000000000000004">
      <c r="A147" t="s">
        <v>18</v>
      </c>
      <c r="B147" t="s">
        <v>10</v>
      </c>
      <c r="C147" t="s">
        <v>1</v>
      </c>
      <c r="D147" t="s">
        <v>2</v>
      </c>
      <c r="E147" t="s">
        <v>4</v>
      </c>
      <c r="F147" t="b">
        <v>0</v>
      </c>
      <c r="G147">
        <v>10000</v>
      </c>
      <c r="H147">
        <v>55</v>
      </c>
      <c r="I147">
        <v>46320</v>
      </c>
      <c r="K147" t="str">
        <f t="shared" si="2"/>
        <v>SELECT 'uf50-0100.cnf','Rank','Clause','BitFlip','Weighted',0,10000,55,46320 UNION</v>
      </c>
    </row>
    <row r="148" spans="1:11" x14ac:dyDescent="0.55000000000000004">
      <c r="A148" t="s">
        <v>18</v>
      </c>
      <c r="B148" t="s">
        <v>10</v>
      </c>
      <c r="C148" t="s">
        <v>1</v>
      </c>
      <c r="D148" t="s">
        <v>2</v>
      </c>
      <c r="E148" t="s">
        <v>5</v>
      </c>
      <c r="F148" t="b">
        <v>1</v>
      </c>
      <c r="G148">
        <v>4040</v>
      </c>
      <c r="H148">
        <v>25</v>
      </c>
      <c r="I148">
        <v>18933</v>
      </c>
      <c r="K148" t="str">
        <f t="shared" si="2"/>
        <v>SELECT 'uf50-0100.cnf','Rank','Clause','BitFlip','Amplified',1,4040,25,18933 UNION</v>
      </c>
    </row>
    <row r="149" spans="1:11" x14ac:dyDescent="0.55000000000000004">
      <c r="A149" t="s">
        <v>18</v>
      </c>
      <c r="B149" t="s">
        <v>10</v>
      </c>
      <c r="C149" t="s">
        <v>1</v>
      </c>
      <c r="D149" t="s">
        <v>6</v>
      </c>
      <c r="E149" t="s">
        <v>3</v>
      </c>
      <c r="F149" t="b">
        <v>1</v>
      </c>
      <c r="G149">
        <v>5260</v>
      </c>
      <c r="H149">
        <v>38</v>
      </c>
      <c r="I149">
        <v>28515</v>
      </c>
      <c r="K149" t="str">
        <f t="shared" si="2"/>
        <v>SELECT 'uf50-0100.cnf','Rank','Clause','Guided','MaxSat',1,5260,38,28515 UNION</v>
      </c>
    </row>
    <row r="150" spans="1:11" x14ac:dyDescent="0.55000000000000004">
      <c r="A150" t="s">
        <v>18</v>
      </c>
      <c r="B150" t="s">
        <v>10</v>
      </c>
      <c r="C150" t="s">
        <v>1</v>
      </c>
      <c r="D150" t="s">
        <v>6</v>
      </c>
      <c r="E150" t="s">
        <v>4</v>
      </c>
      <c r="F150" t="b">
        <v>1</v>
      </c>
      <c r="G150">
        <v>4204</v>
      </c>
      <c r="H150">
        <v>29</v>
      </c>
      <c r="I150">
        <v>22465</v>
      </c>
      <c r="K150" t="str">
        <f t="shared" si="2"/>
        <v>SELECT 'uf50-0100.cnf','Rank','Clause','Guided','Weighted',1,4204,29,22465 UNION</v>
      </c>
    </row>
    <row r="151" spans="1:11" x14ac:dyDescent="0.55000000000000004">
      <c r="A151" t="s">
        <v>18</v>
      </c>
      <c r="B151" t="s">
        <v>10</v>
      </c>
      <c r="C151" t="s">
        <v>1</v>
      </c>
      <c r="D151" t="s">
        <v>6</v>
      </c>
      <c r="E151" t="s">
        <v>5</v>
      </c>
      <c r="F151" t="b">
        <v>1</v>
      </c>
      <c r="G151">
        <v>2042</v>
      </c>
      <c r="H151">
        <v>15</v>
      </c>
      <c r="I151">
        <v>10945</v>
      </c>
      <c r="K151" t="str">
        <f t="shared" si="2"/>
        <v>SELECT 'uf50-0100.cnf','Rank','Clause','Guided','Amplified',1,2042,15,10945 UNION</v>
      </c>
    </row>
    <row r="152" spans="1:11" x14ac:dyDescent="0.55000000000000004">
      <c r="A152" t="s">
        <v>18</v>
      </c>
      <c r="B152" t="s">
        <v>10</v>
      </c>
      <c r="C152" t="s">
        <v>1</v>
      </c>
      <c r="D152" t="s">
        <v>7</v>
      </c>
      <c r="E152" t="s">
        <v>3</v>
      </c>
      <c r="F152" t="b">
        <v>0</v>
      </c>
      <c r="G152">
        <v>10000</v>
      </c>
      <c r="H152">
        <v>69</v>
      </c>
      <c r="I152">
        <v>46712</v>
      </c>
      <c r="K152" t="str">
        <f t="shared" si="2"/>
        <v>SELECT 'uf50-0100.cnf','Rank','Clause','NBit','MaxSat',0,10000,69,46712 UNION</v>
      </c>
    </row>
    <row r="153" spans="1:11" x14ac:dyDescent="0.55000000000000004">
      <c r="A153" t="s">
        <v>18</v>
      </c>
      <c r="B153" t="s">
        <v>10</v>
      </c>
      <c r="C153" t="s">
        <v>1</v>
      </c>
      <c r="D153" t="s">
        <v>7</v>
      </c>
      <c r="E153" t="s">
        <v>4</v>
      </c>
      <c r="F153" t="b">
        <v>0</v>
      </c>
      <c r="G153">
        <v>10000</v>
      </c>
      <c r="H153">
        <v>56</v>
      </c>
      <c r="I153">
        <v>45603</v>
      </c>
      <c r="K153" t="str">
        <f t="shared" si="2"/>
        <v>SELECT 'uf50-0100.cnf','Rank','Clause','NBit','Weighted',0,10000,56,45603 UNION</v>
      </c>
    </row>
    <row r="154" spans="1:11" x14ac:dyDescent="0.55000000000000004">
      <c r="A154" t="s">
        <v>18</v>
      </c>
      <c r="B154" t="s">
        <v>10</v>
      </c>
      <c r="C154" t="s">
        <v>1</v>
      </c>
      <c r="D154" t="s">
        <v>7</v>
      </c>
      <c r="E154" t="s">
        <v>5</v>
      </c>
      <c r="F154" t="b">
        <v>0</v>
      </c>
      <c r="G154">
        <v>10000</v>
      </c>
      <c r="H154">
        <v>65</v>
      </c>
      <c r="I154">
        <v>46080</v>
      </c>
      <c r="K154" t="str">
        <f t="shared" si="2"/>
        <v>SELECT 'uf50-0100.cnf','Rank','Clause','NBit','Amplified',0,10000,65,46080 UNION</v>
      </c>
    </row>
    <row r="155" spans="1:11" x14ac:dyDescent="0.55000000000000004">
      <c r="A155" t="s">
        <v>18</v>
      </c>
      <c r="B155" t="s">
        <v>10</v>
      </c>
      <c r="C155" t="s">
        <v>8</v>
      </c>
      <c r="D155" t="s">
        <v>2</v>
      </c>
      <c r="E155" t="s">
        <v>3</v>
      </c>
      <c r="F155" t="b">
        <v>0</v>
      </c>
      <c r="G155">
        <v>10000</v>
      </c>
      <c r="H155">
        <v>68</v>
      </c>
      <c r="I155">
        <v>18545</v>
      </c>
      <c r="K155" t="str">
        <f t="shared" si="2"/>
        <v>SELECT 'uf50-0100.cnf','Rank','Uniform','BitFlip','MaxSat',0,10000,68,18545 UNION</v>
      </c>
    </row>
    <row r="156" spans="1:11" x14ac:dyDescent="0.55000000000000004">
      <c r="A156" t="s">
        <v>18</v>
      </c>
      <c r="B156" t="s">
        <v>10</v>
      </c>
      <c r="C156" t="s">
        <v>8</v>
      </c>
      <c r="D156" t="s">
        <v>2</v>
      </c>
      <c r="E156" t="s">
        <v>4</v>
      </c>
      <c r="F156" t="b">
        <v>0</v>
      </c>
      <c r="G156">
        <v>10000</v>
      </c>
      <c r="H156">
        <v>62</v>
      </c>
      <c r="I156">
        <v>19940</v>
      </c>
      <c r="K156" t="str">
        <f t="shared" si="2"/>
        <v>SELECT 'uf50-0100.cnf','Rank','Uniform','BitFlip','Weighted',0,10000,62,19940 UNION</v>
      </c>
    </row>
    <row r="157" spans="1:11" x14ac:dyDescent="0.55000000000000004">
      <c r="A157" t="s">
        <v>18</v>
      </c>
      <c r="B157" t="s">
        <v>10</v>
      </c>
      <c r="C157" t="s">
        <v>8</v>
      </c>
      <c r="D157" t="s">
        <v>2</v>
      </c>
      <c r="E157" t="s">
        <v>5</v>
      </c>
      <c r="F157" t="b">
        <v>0</v>
      </c>
      <c r="G157">
        <v>10000</v>
      </c>
      <c r="H157">
        <v>71</v>
      </c>
      <c r="I157">
        <v>21250</v>
      </c>
      <c r="K157" t="str">
        <f t="shared" si="2"/>
        <v>SELECT 'uf50-0100.cnf','Rank','Uniform','BitFlip','Amplified',0,10000,71,21250 UNION</v>
      </c>
    </row>
    <row r="158" spans="1:11" x14ac:dyDescent="0.55000000000000004">
      <c r="A158" t="s">
        <v>18</v>
      </c>
      <c r="B158" t="s">
        <v>10</v>
      </c>
      <c r="C158" t="s">
        <v>8</v>
      </c>
      <c r="D158" t="s">
        <v>6</v>
      </c>
      <c r="E158" t="s">
        <v>3</v>
      </c>
      <c r="F158" t="b">
        <v>1</v>
      </c>
      <c r="G158">
        <v>424</v>
      </c>
      <c r="H158">
        <v>3</v>
      </c>
      <c r="I158">
        <v>1479</v>
      </c>
      <c r="K158" t="str">
        <f t="shared" si="2"/>
        <v>SELECT 'uf50-0100.cnf','Rank','Uniform','Guided','MaxSat',1,424,3,1479 UNION</v>
      </c>
    </row>
    <row r="159" spans="1:11" x14ac:dyDescent="0.55000000000000004">
      <c r="A159" t="s">
        <v>18</v>
      </c>
      <c r="B159" t="s">
        <v>10</v>
      </c>
      <c r="C159" t="s">
        <v>8</v>
      </c>
      <c r="D159" t="s">
        <v>6</v>
      </c>
      <c r="E159" t="s">
        <v>4</v>
      </c>
      <c r="F159" t="b">
        <v>1</v>
      </c>
      <c r="G159">
        <v>293</v>
      </c>
      <c r="H159">
        <v>2</v>
      </c>
      <c r="I159">
        <v>973</v>
      </c>
      <c r="K159" t="str">
        <f t="shared" si="2"/>
        <v>SELECT 'uf50-0100.cnf','Rank','Uniform','Guided','Weighted',1,293,2,973 UNION</v>
      </c>
    </row>
    <row r="160" spans="1:11" x14ac:dyDescent="0.55000000000000004">
      <c r="A160" t="s">
        <v>18</v>
      </c>
      <c r="B160" t="s">
        <v>10</v>
      </c>
      <c r="C160" t="s">
        <v>8</v>
      </c>
      <c r="D160" t="s">
        <v>6</v>
      </c>
      <c r="E160" t="s">
        <v>5</v>
      </c>
      <c r="F160" t="b">
        <v>1</v>
      </c>
      <c r="G160">
        <v>600</v>
      </c>
      <c r="H160">
        <v>4</v>
      </c>
      <c r="I160">
        <v>2211</v>
      </c>
      <c r="K160" t="str">
        <f t="shared" si="2"/>
        <v>SELECT 'uf50-0100.cnf','Rank','Uniform','Guided','Amplified',1,600,4,2211 UNION</v>
      </c>
    </row>
    <row r="161" spans="1:11" x14ac:dyDescent="0.55000000000000004">
      <c r="A161" t="s">
        <v>18</v>
      </c>
      <c r="B161" t="s">
        <v>10</v>
      </c>
      <c r="C161" t="s">
        <v>8</v>
      </c>
      <c r="D161" t="s">
        <v>7</v>
      </c>
      <c r="E161" t="s">
        <v>3</v>
      </c>
      <c r="F161" t="b">
        <v>0</v>
      </c>
      <c r="G161">
        <v>10000</v>
      </c>
      <c r="H161">
        <v>78</v>
      </c>
      <c r="I161">
        <v>20556</v>
      </c>
      <c r="K161" t="str">
        <f t="shared" si="2"/>
        <v>SELECT 'uf50-0100.cnf','Rank','Uniform','NBit','MaxSat',0,10000,78,20556 UNION</v>
      </c>
    </row>
    <row r="162" spans="1:11" x14ac:dyDescent="0.55000000000000004">
      <c r="A162" t="s">
        <v>18</v>
      </c>
      <c r="B162" t="s">
        <v>10</v>
      </c>
      <c r="C162" t="s">
        <v>8</v>
      </c>
      <c r="D162" t="s">
        <v>7</v>
      </c>
      <c r="E162" t="s">
        <v>4</v>
      </c>
      <c r="F162" t="b">
        <v>0</v>
      </c>
      <c r="G162">
        <v>10000</v>
      </c>
      <c r="H162">
        <v>75</v>
      </c>
      <c r="I162">
        <v>18964</v>
      </c>
      <c r="K162" t="str">
        <f t="shared" si="2"/>
        <v>SELECT 'uf50-0100.cnf','Rank','Uniform','NBit','Weighted',0,10000,75,18964 UNION</v>
      </c>
    </row>
    <row r="163" spans="1:11" x14ac:dyDescent="0.55000000000000004">
      <c r="A163" t="s">
        <v>18</v>
      </c>
      <c r="B163" t="s">
        <v>10</v>
      </c>
      <c r="C163" t="s">
        <v>8</v>
      </c>
      <c r="D163" t="s">
        <v>7</v>
      </c>
      <c r="E163" t="s">
        <v>5</v>
      </c>
      <c r="F163" t="b">
        <v>0</v>
      </c>
      <c r="G163">
        <v>10000</v>
      </c>
      <c r="H163">
        <v>78</v>
      </c>
      <c r="I163">
        <v>20513</v>
      </c>
      <c r="K163" t="str">
        <f t="shared" si="2"/>
        <v>SELECT 'uf50-0100.cnf','Rank','Uniform','NBit','Amplified',0,10000,78,20513 UNION</v>
      </c>
    </row>
    <row r="164" spans="1:11" x14ac:dyDescent="0.55000000000000004">
      <c r="A164" t="s">
        <v>19</v>
      </c>
      <c r="B164" t="s">
        <v>0</v>
      </c>
      <c r="C164" t="s">
        <v>1</v>
      </c>
      <c r="D164" t="s">
        <v>2</v>
      </c>
      <c r="E164" t="s">
        <v>3</v>
      </c>
      <c r="F164" t="b">
        <v>1</v>
      </c>
      <c r="G164">
        <v>6124</v>
      </c>
      <c r="H164">
        <v>47</v>
      </c>
      <c r="I164">
        <v>28482</v>
      </c>
      <c r="K164" t="str">
        <f t="shared" si="2"/>
        <v>SELECT 'uf50-01000.cnf','Tournament','Clause','BitFlip','MaxSat',1,6124,47,28482 UNION</v>
      </c>
    </row>
    <row r="165" spans="1:11" x14ac:dyDescent="0.55000000000000004">
      <c r="A165" t="s">
        <v>19</v>
      </c>
      <c r="B165" t="s">
        <v>0</v>
      </c>
      <c r="C165" t="s">
        <v>1</v>
      </c>
      <c r="D165" t="s">
        <v>2</v>
      </c>
      <c r="E165" t="s">
        <v>4</v>
      </c>
      <c r="F165" t="b">
        <v>1</v>
      </c>
      <c r="G165">
        <v>471</v>
      </c>
      <c r="H165">
        <v>3</v>
      </c>
      <c r="I165">
        <v>2256</v>
      </c>
      <c r="K165" t="str">
        <f t="shared" si="2"/>
        <v>SELECT 'uf50-01000.cnf','Tournament','Clause','BitFlip','Weighted',1,471,3,2256 UNION</v>
      </c>
    </row>
    <row r="166" spans="1:11" x14ac:dyDescent="0.55000000000000004">
      <c r="A166" t="s">
        <v>19</v>
      </c>
      <c r="B166" t="s">
        <v>0</v>
      </c>
      <c r="C166" t="s">
        <v>1</v>
      </c>
      <c r="D166" t="s">
        <v>2</v>
      </c>
      <c r="E166" t="s">
        <v>5</v>
      </c>
      <c r="F166" t="b">
        <v>1</v>
      </c>
      <c r="G166">
        <v>6124</v>
      </c>
      <c r="H166">
        <v>47</v>
      </c>
      <c r="I166">
        <v>29160</v>
      </c>
      <c r="K166" t="str">
        <f t="shared" si="2"/>
        <v>SELECT 'uf50-01000.cnf','Tournament','Clause','BitFlip','Amplified',1,6124,47,29160 UNION</v>
      </c>
    </row>
    <row r="167" spans="1:11" x14ac:dyDescent="0.55000000000000004">
      <c r="A167" t="s">
        <v>19</v>
      </c>
      <c r="B167" t="s">
        <v>0</v>
      </c>
      <c r="C167" t="s">
        <v>1</v>
      </c>
      <c r="D167" t="s">
        <v>6</v>
      </c>
      <c r="E167" t="s">
        <v>3</v>
      </c>
      <c r="F167" t="b">
        <v>1</v>
      </c>
      <c r="G167">
        <v>1151</v>
      </c>
      <c r="H167">
        <v>9</v>
      </c>
      <c r="I167">
        <v>6179</v>
      </c>
      <c r="K167" t="str">
        <f t="shared" si="2"/>
        <v>SELECT 'uf50-01000.cnf','Tournament','Clause','Guided','MaxSat',1,1151,9,6179 UNION</v>
      </c>
    </row>
    <row r="168" spans="1:11" x14ac:dyDescent="0.55000000000000004">
      <c r="A168" t="s">
        <v>19</v>
      </c>
      <c r="B168" t="s">
        <v>0</v>
      </c>
      <c r="C168" t="s">
        <v>1</v>
      </c>
      <c r="D168" t="s">
        <v>6</v>
      </c>
      <c r="E168" t="s">
        <v>4</v>
      </c>
      <c r="F168" t="b">
        <v>1</v>
      </c>
      <c r="G168">
        <v>692</v>
      </c>
      <c r="H168">
        <v>5</v>
      </c>
      <c r="I168">
        <v>3755</v>
      </c>
      <c r="K168" t="str">
        <f t="shared" si="2"/>
        <v>SELECT 'uf50-01000.cnf','Tournament','Clause','Guided','Weighted',1,692,5,3755 UNION</v>
      </c>
    </row>
    <row r="169" spans="1:11" x14ac:dyDescent="0.55000000000000004">
      <c r="A169" t="s">
        <v>19</v>
      </c>
      <c r="B169" t="s">
        <v>0</v>
      </c>
      <c r="C169" t="s">
        <v>1</v>
      </c>
      <c r="D169" t="s">
        <v>6</v>
      </c>
      <c r="E169" t="s">
        <v>5</v>
      </c>
      <c r="F169" t="b">
        <v>1</v>
      </c>
      <c r="G169">
        <v>1151</v>
      </c>
      <c r="H169">
        <v>9</v>
      </c>
      <c r="I169">
        <v>6129</v>
      </c>
      <c r="K169" t="str">
        <f t="shared" si="2"/>
        <v>SELECT 'uf50-01000.cnf','Tournament','Clause','Guided','Amplified',1,1151,9,6129 UNION</v>
      </c>
    </row>
    <row r="170" spans="1:11" x14ac:dyDescent="0.55000000000000004">
      <c r="A170" t="s">
        <v>19</v>
      </c>
      <c r="B170" t="s">
        <v>0</v>
      </c>
      <c r="C170" t="s">
        <v>1</v>
      </c>
      <c r="D170" t="s">
        <v>7</v>
      </c>
      <c r="E170" t="s">
        <v>3</v>
      </c>
      <c r="F170" t="b">
        <v>1</v>
      </c>
      <c r="G170">
        <v>1820</v>
      </c>
      <c r="H170">
        <v>15</v>
      </c>
      <c r="I170">
        <v>8254</v>
      </c>
      <c r="K170" t="str">
        <f t="shared" si="2"/>
        <v>SELECT 'uf50-01000.cnf','Tournament','Clause','NBit','MaxSat',1,1820,15,8254 UNION</v>
      </c>
    </row>
    <row r="171" spans="1:11" x14ac:dyDescent="0.55000000000000004">
      <c r="A171" t="s">
        <v>19</v>
      </c>
      <c r="B171" t="s">
        <v>0</v>
      </c>
      <c r="C171" t="s">
        <v>1</v>
      </c>
      <c r="D171" t="s">
        <v>7</v>
      </c>
      <c r="E171" t="s">
        <v>4</v>
      </c>
      <c r="F171" t="b">
        <v>1</v>
      </c>
      <c r="G171">
        <v>1484</v>
      </c>
      <c r="H171">
        <v>8</v>
      </c>
      <c r="I171">
        <v>6549</v>
      </c>
      <c r="K171" t="str">
        <f t="shared" si="2"/>
        <v>SELECT 'uf50-01000.cnf','Tournament','Clause','NBit','Weighted',1,1484,8,6549 UNION</v>
      </c>
    </row>
    <row r="172" spans="1:11" x14ac:dyDescent="0.55000000000000004">
      <c r="A172" t="s">
        <v>19</v>
      </c>
      <c r="B172" t="s">
        <v>0</v>
      </c>
      <c r="C172" t="s">
        <v>1</v>
      </c>
      <c r="D172" t="s">
        <v>7</v>
      </c>
      <c r="E172" t="s">
        <v>5</v>
      </c>
      <c r="F172" t="b">
        <v>1</v>
      </c>
      <c r="G172">
        <v>1820</v>
      </c>
      <c r="H172">
        <v>15</v>
      </c>
      <c r="I172">
        <v>8994</v>
      </c>
      <c r="K172" t="str">
        <f t="shared" si="2"/>
        <v>SELECT 'uf50-01000.cnf','Tournament','Clause','NBit','Amplified',1,1820,15,8994 UNION</v>
      </c>
    </row>
    <row r="173" spans="1:11" x14ac:dyDescent="0.55000000000000004">
      <c r="A173" t="s">
        <v>19</v>
      </c>
      <c r="B173" t="s">
        <v>0</v>
      </c>
      <c r="C173" t="s">
        <v>8</v>
      </c>
      <c r="D173" t="s">
        <v>2</v>
      </c>
      <c r="E173" t="s">
        <v>3</v>
      </c>
      <c r="F173" t="b">
        <v>1</v>
      </c>
      <c r="G173">
        <v>1295</v>
      </c>
      <c r="H173">
        <v>10</v>
      </c>
      <c r="I173">
        <v>2931</v>
      </c>
      <c r="K173" t="str">
        <f t="shared" si="2"/>
        <v>SELECT 'uf50-01000.cnf','Tournament','Uniform','BitFlip','MaxSat',1,1295,10,2931 UNION</v>
      </c>
    </row>
    <row r="174" spans="1:11" x14ac:dyDescent="0.55000000000000004">
      <c r="A174" t="s">
        <v>19</v>
      </c>
      <c r="B174" t="s">
        <v>0</v>
      </c>
      <c r="C174" t="s">
        <v>8</v>
      </c>
      <c r="D174" t="s">
        <v>2</v>
      </c>
      <c r="E174" t="s">
        <v>4</v>
      </c>
      <c r="F174" t="b">
        <v>1</v>
      </c>
      <c r="G174">
        <v>635</v>
      </c>
      <c r="H174">
        <v>5</v>
      </c>
      <c r="I174">
        <v>1311</v>
      </c>
      <c r="K174" t="str">
        <f t="shared" si="2"/>
        <v>SELECT 'uf50-01000.cnf','Tournament','Uniform','BitFlip','Weighted',1,635,5,1311 UNION</v>
      </c>
    </row>
    <row r="175" spans="1:11" x14ac:dyDescent="0.55000000000000004">
      <c r="A175" t="s">
        <v>19</v>
      </c>
      <c r="B175" t="s">
        <v>0</v>
      </c>
      <c r="C175" t="s">
        <v>8</v>
      </c>
      <c r="D175" t="s">
        <v>2</v>
      </c>
      <c r="E175" t="s">
        <v>5</v>
      </c>
      <c r="F175" t="b">
        <v>1</v>
      </c>
      <c r="G175">
        <v>1295</v>
      </c>
      <c r="H175">
        <v>10</v>
      </c>
      <c r="I175">
        <v>2707</v>
      </c>
      <c r="K175" t="str">
        <f t="shared" si="2"/>
        <v>SELECT 'uf50-01000.cnf','Tournament','Uniform','BitFlip','Amplified',1,1295,10,2707 UNION</v>
      </c>
    </row>
    <row r="176" spans="1:11" x14ac:dyDescent="0.55000000000000004">
      <c r="A176" t="s">
        <v>19</v>
      </c>
      <c r="B176" t="s">
        <v>0</v>
      </c>
      <c r="C176" t="s">
        <v>8</v>
      </c>
      <c r="D176" t="s">
        <v>6</v>
      </c>
      <c r="E176" t="s">
        <v>3</v>
      </c>
      <c r="F176" t="b">
        <v>1</v>
      </c>
      <c r="G176">
        <v>1186</v>
      </c>
      <c r="H176">
        <v>10</v>
      </c>
      <c r="I176">
        <v>4185</v>
      </c>
      <c r="K176" t="str">
        <f t="shared" si="2"/>
        <v>SELECT 'uf50-01000.cnf','Tournament','Uniform','Guided','MaxSat',1,1186,10,4185 UNION</v>
      </c>
    </row>
    <row r="177" spans="1:11" x14ac:dyDescent="0.55000000000000004">
      <c r="A177" t="s">
        <v>19</v>
      </c>
      <c r="B177" t="s">
        <v>0</v>
      </c>
      <c r="C177" t="s">
        <v>8</v>
      </c>
      <c r="D177" t="s">
        <v>6</v>
      </c>
      <c r="E177" t="s">
        <v>4</v>
      </c>
      <c r="F177" t="b">
        <v>1</v>
      </c>
      <c r="G177">
        <v>1450</v>
      </c>
      <c r="H177">
        <v>11</v>
      </c>
      <c r="I177">
        <v>5918</v>
      </c>
      <c r="K177" t="str">
        <f t="shared" si="2"/>
        <v>SELECT 'uf50-01000.cnf','Tournament','Uniform','Guided','Weighted',1,1450,11,5918 UNION</v>
      </c>
    </row>
    <row r="178" spans="1:11" x14ac:dyDescent="0.55000000000000004">
      <c r="A178" t="s">
        <v>19</v>
      </c>
      <c r="B178" t="s">
        <v>0</v>
      </c>
      <c r="C178" t="s">
        <v>8</v>
      </c>
      <c r="D178" t="s">
        <v>6</v>
      </c>
      <c r="E178" t="s">
        <v>5</v>
      </c>
      <c r="F178" t="b">
        <v>1</v>
      </c>
      <c r="G178">
        <v>1186</v>
      </c>
      <c r="H178">
        <v>10</v>
      </c>
      <c r="I178">
        <v>4446</v>
      </c>
      <c r="K178" t="str">
        <f t="shared" si="2"/>
        <v>SELECT 'uf50-01000.cnf','Tournament','Uniform','Guided','Amplified',1,1186,10,4446 UNION</v>
      </c>
    </row>
    <row r="179" spans="1:11" x14ac:dyDescent="0.55000000000000004">
      <c r="A179" t="s">
        <v>19</v>
      </c>
      <c r="B179" t="s">
        <v>0</v>
      </c>
      <c r="C179" t="s">
        <v>8</v>
      </c>
      <c r="D179" t="s">
        <v>7</v>
      </c>
      <c r="E179" t="s">
        <v>3</v>
      </c>
      <c r="F179" t="b">
        <v>1</v>
      </c>
      <c r="G179">
        <v>871</v>
      </c>
      <c r="H179">
        <v>7</v>
      </c>
      <c r="I179">
        <v>1971</v>
      </c>
      <c r="K179" t="str">
        <f t="shared" si="2"/>
        <v>SELECT 'uf50-01000.cnf','Tournament','Uniform','NBit','MaxSat',1,871,7,1971 UNION</v>
      </c>
    </row>
    <row r="180" spans="1:11" x14ac:dyDescent="0.55000000000000004">
      <c r="A180" t="s">
        <v>19</v>
      </c>
      <c r="B180" t="s">
        <v>0</v>
      </c>
      <c r="C180" t="s">
        <v>8</v>
      </c>
      <c r="D180" t="s">
        <v>7</v>
      </c>
      <c r="E180" t="s">
        <v>4</v>
      </c>
      <c r="F180" t="b">
        <v>1</v>
      </c>
      <c r="G180">
        <v>2374</v>
      </c>
      <c r="H180">
        <v>19</v>
      </c>
      <c r="I180">
        <v>4766</v>
      </c>
      <c r="K180" t="str">
        <f t="shared" si="2"/>
        <v>SELECT 'uf50-01000.cnf','Tournament','Uniform','NBit','Weighted',1,2374,19,4766 UNION</v>
      </c>
    </row>
    <row r="181" spans="1:11" x14ac:dyDescent="0.55000000000000004">
      <c r="A181" t="s">
        <v>19</v>
      </c>
      <c r="B181" t="s">
        <v>0</v>
      </c>
      <c r="C181" t="s">
        <v>8</v>
      </c>
      <c r="D181" t="s">
        <v>7</v>
      </c>
      <c r="E181" t="s">
        <v>5</v>
      </c>
      <c r="F181" t="b">
        <v>1</v>
      </c>
      <c r="G181">
        <v>871</v>
      </c>
      <c r="H181">
        <v>7</v>
      </c>
      <c r="I181">
        <v>1911</v>
      </c>
      <c r="K181" t="str">
        <f t="shared" si="2"/>
        <v>SELECT 'uf50-01000.cnf','Tournament','Uniform','NBit','Amplified',1,871,7,1911 UNION</v>
      </c>
    </row>
    <row r="182" spans="1:11" x14ac:dyDescent="0.55000000000000004">
      <c r="A182" t="s">
        <v>19</v>
      </c>
      <c r="B182" t="s">
        <v>9</v>
      </c>
      <c r="C182" t="s">
        <v>1</v>
      </c>
      <c r="D182" t="s">
        <v>2</v>
      </c>
      <c r="E182" t="s">
        <v>3</v>
      </c>
      <c r="F182" t="b">
        <v>0</v>
      </c>
      <c r="G182">
        <v>10000</v>
      </c>
      <c r="H182">
        <v>46</v>
      </c>
      <c r="I182">
        <v>52976</v>
      </c>
      <c r="K182" t="str">
        <f t="shared" si="2"/>
        <v>SELECT 'uf50-01000.cnf','Roulette','Clause','BitFlip','MaxSat',0,10000,46,52976 UNION</v>
      </c>
    </row>
    <row r="183" spans="1:11" x14ac:dyDescent="0.55000000000000004">
      <c r="A183" t="s">
        <v>19</v>
      </c>
      <c r="B183" t="s">
        <v>9</v>
      </c>
      <c r="C183" t="s">
        <v>1</v>
      </c>
      <c r="D183" t="s">
        <v>2</v>
      </c>
      <c r="E183" t="s">
        <v>4</v>
      </c>
      <c r="F183" t="b">
        <v>0</v>
      </c>
      <c r="G183">
        <v>10000</v>
      </c>
      <c r="H183">
        <v>36</v>
      </c>
      <c r="I183">
        <v>50799</v>
      </c>
      <c r="K183" t="str">
        <f t="shared" si="2"/>
        <v>SELECT 'uf50-01000.cnf','Roulette','Clause','BitFlip','Weighted',0,10000,36,50799 UNION</v>
      </c>
    </row>
    <row r="184" spans="1:11" x14ac:dyDescent="0.55000000000000004">
      <c r="A184" t="s">
        <v>19</v>
      </c>
      <c r="B184" t="s">
        <v>9</v>
      </c>
      <c r="C184" t="s">
        <v>1</v>
      </c>
      <c r="D184" t="s">
        <v>2</v>
      </c>
      <c r="E184" t="s">
        <v>5</v>
      </c>
      <c r="F184" t="b">
        <v>1</v>
      </c>
      <c r="G184">
        <v>7215</v>
      </c>
      <c r="H184">
        <v>32</v>
      </c>
      <c r="I184">
        <v>37287</v>
      </c>
      <c r="K184" t="str">
        <f t="shared" si="2"/>
        <v>SELECT 'uf50-01000.cnf','Roulette','Clause','BitFlip','Amplified',1,7215,32,37287 UNION</v>
      </c>
    </row>
    <row r="185" spans="1:11" x14ac:dyDescent="0.55000000000000004">
      <c r="A185" t="s">
        <v>19</v>
      </c>
      <c r="B185" t="s">
        <v>9</v>
      </c>
      <c r="C185" t="s">
        <v>1</v>
      </c>
      <c r="D185" t="s">
        <v>6</v>
      </c>
      <c r="E185" t="s">
        <v>3</v>
      </c>
      <c r="F185" t="b">
        <v>1</v>
      </c>
      <c r="G185">
        <v>1798</v>
      </c>
      <c r="H185">
        <v>9</v>
      </c>
      <c r="I185">
        <v>10844</v>
      </c>
      <c r="K185" t="str">
        <f t="shared" si="2"/>
        <v>SELECT 'uf50-01000.cnf','Roulette','Clause','Guided','MaxSat',1,1798,9,10844 UNION</v>
      </c>
    </row>
    <row r="186" spans="1:11" x14ac:dyDescent="0.55000000000000004">
      <c r="A186" t="s">
        <v>19</v>
      </c>
      <c r="B186" t="s">
        <v>9</v>
      </c>
      <c r="C186" t="s">
        <v>1</v>
      </c>
      <c r="D186" t="s">
        <v>6</v>
      </c>
      <c r="E186" t="s">
        <v>4</v>
      </c>
      <c r="F186" t="b">
        <v>1</v>
      </c>
      <c r="G186">
        <v>4598</v>
      </c>
      <c r="H186">
        <v>21</v>
      </c>
      <c r="I186">
        <v>27473</v>
      </c>
      <c r="K186" t="str">
        <f t="shared" si="2"/>
        <v>SELECT 'uf50-01000.cnf','Roulette','Clause','Guided','Weighted',1,4598,21,27473 UNION</v>
      </c>
    </row>
    <row r="187" spans="1:11" x14ac:dyDescent="0.55000000000000004">
      <c r="A187" t="s">
        <v>19</v>
      </c>
      <c r="B187" t="s">
        <v>9</v>
      </c>
      <c r="C187" t="s">
        <v>1</v>
      </c>
      <c r="D187" t="s">
        <v>6</v>
      </c>
      <c r="E187" t="s">
        <v>5</v>
      </c>
      <c r="F187" t="b">
        <v>1</v>
      </c>
      <c r="G187">
        <v>2769</v>
      </c>
      <c r="H187">
        <v>14</v>
      </c>
      <c r="I187">
        <v>16237</v>
      </c>
      <c r="K187" t="str">
        <f t="shared" si="2"/>
        <v>SELECT 'uf50-01000.cnf','Roulette','Clause','Guided','Amplified',1,2769,14,16237 UNION</v>
      </c>
    </row>
    <row r="188" spans="1:11" x14ac:dyDescent="0.55000000000000004">
      <c r="A188" t="s">
        <v>19</v>
      </c>
      <c r="B188" t="s">
        <v>9</v>
      </c>
      <c r="C188" t="s">
        <v>1</v>
      </c>
      <c r="D188" t="s">
        <v>7</v>
      </c>
      <c r="E188" t="s">
        <v>3</v>
      </c>
      <c r="F188" t="b">
        <v>1</v>
      </c>
      <c r="G188">
        <v>9891</v>
      </c>
      <c r="H188">
        <v>48</v>
      </c>
      <c r="I188">
        <v>51098</v>
      </c>
      <c r="K188" t="str">
        <f t="shared" si="2"/>
        <v>SELECT 'uf50-01000.cnf','Roulette','Clause','NBit','MaxSat',1,9891,48,51098 UNION</v>
      </c>
    </row>
    <row r="189" spans="1:11" x14ac:dyDescent="0.55000000000000004">
      <c r="A189" t="s">
        <v>19</v>
      </c>
      <c r="B189" t="s">
        <v>9</v>
      </c>
      <c r="C189" t="s">
        <v>1</v>
      </c>
      <c r="D189" t="s">
        <v>7</v>
      </c>
      <c r="E189" t="s">
        <v>4</v>
      </c>
      <c r="F189" t="b">
        <v>0</v>
      </c>
      <c r="G189">
        <v>10000</v>
      </c>
      <c r="H189">
        <v>47</v>
      </c>
      <c r="I189">
        <v>50425</v>
      </c>
      <c r="K189" t="str">
        <f t="shared" si="2"/>
        <v>SELECT 'uf50-01000.cnf','Roulette','Clause','NBit','Weighted',0,10000,47,50425 UNION</v>
      </c>
    </row>
    <row r="190" spans="1:11" x14ac:dyDescent="0.55000000000000004">
      <c r="A190" t="s">
        <v>19</v>
      </c>
      <c r="B190" t="s">
        <v>9</v>
      </c>
      <c r="C190" t="s">
        <v>1</v>
      </c>
      <c r="D190" t="s">
        <v>7</v>
      </c>
      <c r="E190" t="s">
        <v>5</v>
      </c>
      <c r="F190" t="b">
        <v>0</v>
      </c>
      <c r="G190">
        <v>10000</v>
      </c>
      <c r="H190">
        <v>51</v>
      </c>
      <c r="I190">
        <v>51186</v>
      </c>
      <c r="K190" t="str">
        <f t="shared" si="2"/>
        <v>SELECT 'uf50-01000.cnf','Roulette','Clause','NBit','Amplified',0,10000,51,51186 UNION</v>
      </c>
    </row>
    <row r="191" spans="1:11" x14ac:dyDescent="0.55000000000000004">
      <c r="A191" t="s">
        <v>19</v>
      </c>
      <c r="B191" t="s">
        <v>9</v>
      </c>
      <c r="C191" t="s">
        <v>8</v>
      </c>
      <c r="D191" t="s">
        <v>2</v>
      </c>
      <c r="E191" t="s">
        <v>3</v>
      </c>
      <c r="F191" t="b">
        <v>1</v>
      </c>
      <c r="G191">
        <v>2130</v>
      </c>
      <c r="H191">
        <v>10</v>
      </c>
      <c r="I191">
        <v>4693</v>
      </c>
      <c r="K191" t="str">
        <f t="shared" si="2"/>
        <v>SELECT 'uf50-01000.cnf','Roulette','Uniform','BitFlip','MaxSat',1,2130,10,4693 UNION</v>
      </c>
    </row>
    <row r="192" spans="1:11" x14ac:dyDescent="0.55000000000000004">
      <c r="A192" t="s">
        <v>19</v>
      </c>
      <c r="B192" t="s">
        <v>9</v>
      </c>
      <c r="C192" t="s">
        <v>8</v>
      </c>
      <c r="D192" t="s">
        <v>2</v>
      </c>
      <c r="E192" t="s">
        <v>4</v>
      </c>
      <c r="F192" t="b">
        <v>1</v>
      </c>
      <c r="G192">
        <v>2222</v>
      </c>
      <c r="H192">
        <v>10</v>
      </c>
      <c r="I192">
        <v>4524</v>
      </c>
      <c r="K192" t="str">
        <f t="shared" si="2"/>
        <v>SELECT 'uf50-01000.cnf','Roulette','Uniform','BitFlip','Weighted',1,2222,10,4524 UNION</v>
      </c>
    </row>
    <row r="193" spans="1:11" x14ac:dyDescent="0.55000000000000004">
      <c r="A193" t="s">
        <v>19</v>
      </c>
      <c r="B193" t="s">
        <v>9</v>
      </c>
      <c r="C193" t="s">
        <v>8</v>
      </c>
      <c r="D193" t="s">
        <v>2</v>
      </c>
      <c r="E193" t="s">
        <v>5</v>
      </c>
      <c r="F193" t="b">
        <v>1</v>
      </c>
      <c r="G193">
        <v>8631</v>
      </c>
      <c r="H193">
        <v>43</v>
      </c>
      <c r="I193">
        <v>19351</v>
      </c>
      <c r="K193" t="str">
        <f t="shared" si="2"/>
        <v>SELECT 'uf50-01000.cnf','Roulette','Uniform','BitFlip','Amplified',1,8631,43,19351 UNION</v>
      </c>
    </row>
    <row r="194" spans="1:11" x14ac:dyDescent="0.55000000000000004">
      <c r="A194" t="s">
        <v>19</v>
      </c>
      <c r="B194" t="s">
        <v>9</v>
      </c>
      <c r="C194" t="s">
        <v>8</v>
      </c>
      <c r="D194" t="s">
        <v>6</v>
      </c>
      <c r="E194" t="s">
        <v>3</v>
      </c>
      <c r="F194" t="b">
        <v>1</v>
      </c>
      <c r="G194">
        <v>1027</v>
      </c>
      <c r="H194">
        <v>6</v>
      </c>
      <c r="I194">
        <v>3678</v>
      </c>
      <c r="K194" t="str">
        <f t="shared" ref="K194:K257" si="3">CONCATENATE("SELECT '",A194,"','",B194,"','",C194,"','",D194,"','",E194,"',",IF(F194,1,0),",",G194,",",H194,",",I194," UNION")</f>
        <v>SELECT 'uf50-01000.cnf','Roulette','Uniform','Guided','MaxSat',1,1027,6,3678 UNION</v>
      </c>
    </row>
    <row r="195" spans="1:11" x14ac:dyDescent="0.55000000000000004">
      <c r="A195" t="s">
        <v>19</v>
      </c>
      <c r="B195" t="s">
        <v>9</v>
      </c>
      <c r="C195" t="s">
        <v>8</v>
      </c>
      <c r="D195" t="s">
        <v>6</v>
      </c>
      <c r="E195" t="s">
        <v>4</v>
      </c>
      <c r="F195" t="b">
        <v>1</v>
      </c>
      <c r="G195">
        <v>3724</v>
      </c>
      <c r="H195">
        <v>21</v>
      </c>
      <c r="I195">
        <v>12943</v>
      </c>
      <c r="K195" t="str">
        <f t="shared" si="3"/>
        <v>SELECT 'uf50-01000.cnf','Roulette','Uniform','Guided','Weighted',1,3724,21,12943 UNION</v>
      </c>
    </row>
    <row r="196" spans="1:11" x14ac:dyDescent="0.55000000000000004">
      <c r="A196" t="s">
        <v>19</v>
      </c>
      <c r="B196" t="s">
        <v>9</v>
      </c>
      <c r="C196" t="s">
        <v>8</v>
      </c>
      <c r="D196" t="s">
        <v>6</v>
      </c>
      <c r="E196" t="s">
        <v>5</v>
      </c>
      <c r="F196" t="b">
        <v>1</v>
      </c>
      <c r="G196">
        <v>730</v>
      </c>
      <c r="H196">
        <v>5</v>
      </c>
      <c r="I196">
        <v>2625</v>
      </c>
      <c r="K196" t="str">
        <f t="shared" si="3"/>
        <v>SELECT 'uf50-01000.cnf','Roulette','Uniform','Guided','Amplified',1,730,5,2625 UNION</v>
      </c>
    </row>
    <row r="197" spans="1:11" x14ac:dyDescent="0.55000000000000004">
      <c r="A197" t="s">
        <v>19</v>
      </c>
      <c r="B197" t="s">
        <v>9</v>
      </c>
      <c r="C197" t="s">
        <v>8</v>
      </c>
      <c r="D197" t="s">
        <v>7</v>
      </c>
      <c r="E197" t="s">
        <v>3</v>
      </c>
      <c r="F197" t="b">
        <v>1</v>
      </c>
      <c r="G197">
        <v>618</v>
      </c>
      <c r="H197">
        <v>2</v>
      </c>
      <c r="I197">
        <v>1457</v>
      </c>
      <c r="K197" t="str">
        <f t="shared" si="3"/>
        <v>SELECT 'uf50-01000.cnf','Roulette','Uniform','NBit','MaxSat',1,618,2,1457 UNION</v>
      </c>
    </row>
    <row r="198" spans="1:11" x14ac:dyDescent="0.55000000000000004">
      <c r="A198" t="s">
        <v>19</v>
      </c>
      <c r="B198" t="s">
        <v>9</v>
      </c>
      <c r="C198" t="s">
        <v>8</v>
      </c>
      <c r="D198" t="s">
        <v>7</v>
      </c>
      <c r="E198" t="s">
        <v>4</v>
      </c>
      <c r="F198" t="b">
        <v>1</v>
      </c>
      <c r="G198">
        <v>4271</v>
      </c>
      <c r="H198">
        <v>21</v>
      </c>
      <c r="I198">
        <v>8262</v>
      </c>
      <c r="K198" t="str">
        <f t="shared" si="3"/>
        <v>SELECT 'uf50-01000.cnf','Roulette','Uniform','NBit','Weighted',1,4271,21,8262 UNION</v>
      </c>
    </row>
    <row r="199" spans="1:11" x14ac:dyDescent="0.55000000000000004">
      <c r="A199" t="s">
        <v>19</v>
      </c>
      <c r="B199" t="s">
        <v>9</v>
      </c>
      <c r="C199" t="s">
        <v>8</v>
      </c>
      <c r="D199" t="s">
        <v>7</v>
      </c>
      <c r="E199" t="s">
        <v>5</v>
      </c>
      <c r="F199" t="b">
        <v>1</v>
      </c>
      <c r="G199">
        <v>8178</v>
      </c>
      <c r="H199">
        <v>48</v>
      </c>
      <c r="I199">
        <v>17158</v>
      </c>
      <c r="K199" t="str">
        <f t="shared" si="3"/>
        <v>SELECT 'uf50-01000.cnf','Roulette','Uniform','NBit','Amplified',1,8178,48,17158 UNION</v>
      </c>
    </row>
    <row r="200" spans="1:11" x14ac:dyDescent="0.55000000000000004">
      <c r="A200" t="s">
        <v>19</v>
      </c>
      <c r="B200" t="s">
        <v>10</v>
      </c>
      <c r="C200" t="s">
        <v>1</v>
      </c>
      <c r="D200" t="s">
        <v>2</v>
      </c>
      <c r="E200" t="s">
        <v>3</v>
      </c>
      <c r="F200" t="b">
        <v>1</v>
      </c>
      <c r="G200">
        <v>5900</v>
      </c>
      <c r="H200">
        <v>41</v>
      </c>
      <c r="I200">
        <v>28952</v>
      </c>
      <c r="K200" t="str">
        <f t="shared" si="3"/>
        <v>SELECT 'uf50-01000.cnf','Rank','Clause','BitFlip','MaxSat',1,5900,41,28952 UNION</v>
      </c>
    </row>
    <row r="201" spans="1:11" x14ac:dyDescent="0.55000000000000004">
      <c r="A201" t="s">
        <v>19</v>
      </c>
      <c r="B201" t="s">
        <v>10</v>
      </c>
      <c r="C201" t="s">
        <v>1</v>
      </c>
      <c r="D201" t="s">
        <v>2</v>
      </c>
      <c r="E201" t="s">
        <v>4</v>
      </c>
      <c r="F201" t="b">
        <v>1</v>
      </c>
      <c r="G201">
        <v>208</v>
      </c>
      <c r="H201">
        <v>1</v>
      </c>
      <c r="I201">
        <v>967</v>
      </c>
      <c r="K201" t="str">
        <f t="shared" si="3"/>
        <v>SELECT 'uf50-01000.cnf','Rank','Clause','BitFlip','Weighted',1,208,1,967 UNION</v>
      </c>
    </row>
    <row r="202" spans="1:11" x14ac:dyDescent="0.55000000000000004">
      <c r="A202" t="s">
        <v>19</v>
      </c>
      <c r="B202" t="s">
        <v>10</v>
      </c>
      <c r="C202" t="s">
        <v>1</v>
      </c>
      <c r="D202" t="s">
        <v>2</v>
      </c>
      <c r="E202" t="s">
        <v>5</v>
      </c>
      <c r="F202" t="b">
        <v>1</v>
      </c>
      <c r="G202">
        <v>1174</v>
      </c>
      <c r="H202">
        <v>8</v>
      </c>
      <c r="I202">
        <v>5927</v>
      </c>
      <c r="K202" t="str">
        <f t="shared" si="3"/>
        <v>SELECT 'uf50-01000.cnf','Rank','Clause','BitFlip','Amplified',1,1174,8,5927 UNION</v>
      </c>
    </row>
    <row r="203" spans="1:11" x14ac:dyDescent="0.55000000000000004">
      <c r="A203" t="s">
        <v>19</v>
      </c>
      <c r="B203" t="s">
        <v>10</v>
      </c>
      <c r="C203" t="s">
        <v>1</v>
      </c>
      <c r="D203" t="s">
        <v>6</v>
      </c>
      <c r="E203" t="s">
        <v>3</v>
      </c>
      <c r="F203" t="b">
        <v>1</v>
      </c>
      <c r="G203">
        <v>2198</v>
      </c>
      <c r="H203">
        <v>17</v>
      </c>
      <c r="I203">
        <v>12167</v>
      </c>
      <c r="K203" t="str">
        <f t="shared" si="3"/>
        <v>SELECT 'uf50-01000.cnf','Rank','Clause','Guided','MaxSat',1,2198,17,12167 UNION</v>
      </c>
    </row>
    <row r="204" spans="1:11" x14ac:dyDescent="0.55000000000000004">
      <c r="A204" t="s">
        <v>19</v>
      </c>
      <c r="B204" t="s">
        <v>10</v>
      </c>
      <c r="C204" t="s">
        <v>1</v>
      </c>
      <c r="D204" t="s">
        <v>6</v>
      </c>
      <c r="E204" t="s">
        <v>4</v>
      </c>
      <c r="F204" t="b">
        <v>1</v>
      </c>
      <c r="G204">
        <v>1704</v>
      </c>
      <c r="H204">
        <v>10</v>
      </c>
      <c r="I204">
        <v>9266</v>
      </c>
      <c r="K204" t="str">
        <f t="shared" si="3"/>
        <v>SELECT 'uf50-01000.cnf','Rank','Clause','Guided','Weighted',1,1704,10,9266 UNION</v>
      </c>
    </row>
    <row r="205" spans="1:11" x14ac:dyDescent="0.55000000000000004">
      <c r="A205" t="s">
        <v>19</v>
      </c>
      <c r="B205" t="s">
        <v>10</v>
      </c>
      <c r="C205" t="s">
        <v>1</v>
      </c>
      <c r="D205" t="s">
        <v>6</v>
      </c>
      <c r="E205" t="s">
        <v>5</v>
      </c>
      <c r="F205" t="b">
        <v>1</v>
      </c>
      <c r="G205">
        <v>3741</v>
      </c>
      <c r="H205">
        <v>28</v>
      </c>
      <c r="I205">
        <v>21209</v>
      </c>
      <c r="K205" t="str">
        <f t="shared" si="3"/>
        <v>SELECT 'uf50-01000.cnf','Rank','Clause','Guided','Amplified',1,3741,28,21209 UNION</v>
      </c>
    </row>
    <row r="206" spans="1:11" x14ac:dyDescent="0.55000000000000004">
      <c r="A206" t="s">
        <v>19</v>
      </c>
      <c r="B206" t="s">
        <v>10</v>
      </c>
      <c r="C206" t="s">
        <v>1</v>
      </c>
      <c r="D206" t="s">
        <v>7</v>
      </c>
      <c r="E206" t="s">
        <v>3</v>
      </c>
      <c r="F206" t="b">
        <v>1</v>
      </c>
      <c r="G206">
        <v>6643</v>
      </c>
      <c r="H206">
        <v>46</v>
      </c>
      <c r="I206">
        <v>31828</v>
      </c>
      <c r="K206" t="str">
        <f t="shared" si="3"/>
        <v>SELECT 'uf50-01000.cnf','Rank','Clause','NBit','MaxSat',1,6643,46,31828 UNION</v>
      </c>
    </row>
    <row r="207" spans="1:11" x14ac:dyDescent="0.55000000000000004">
      <c r="A207" t="s">
        <v>19</v>
      </c>
      <c r="B207" t="s">
        <v>10</v>
      </c>
      <c r="C207" t="s">
        <v>1</v>
      </c>
      <c r="D207" t="s">
        <v>7</v>
      </c>
      <c r="E207" t="s">
        <v>4</v>
      </c>
      <c r="F207" t="b">
        <v>1</v>
      </c>
      <c r="G207">
        <v>978</v>
      </c>
      <c r="H207">
        <v>4</v>
      </c>
      <c r="I207">
        <v>4595</v>
      </c>
      <c r="K207" t="str">
        <f t="shared" si="3"/>
        <v>SELECT 'uf50-01000.cnf','Rank','Clause','NBit','Weighted',1,978,4,4595 UNION</v>
      </c>
    </row>
    <row r="208" spans="1:11" x14ac:dyDescent="0.55000000000000004">
      <c r="A208" t="s">
        <v>19</v>
      </c>
      <c r="B208" t="s">
        <v>10</v>
      </c>
      <c r="C208" t="s">
        <v>1</v>
      </c>
      <c r="D208" t="s">
        <v>7</v>
      </c>
      <c r="E208" t="s">
        <v>5</v>
      </c>
      <c r="F208" t="b">
        <v>1</v>
      </c>
      <c r="G208">
        <v>999</v>
      </c>
      <c r="H208">
        <v>7</v>
      </c>
      <c r="I208">
        <v>4691</v>
      </c>
      <c r="K208" t="str">
        <f t="shared" si="3"/>
        <v>SELECT 'uf50-01000.cnf','Rank','Clause','NBit','Amplified',1,999,7,4691 UNION</v>
      </c>
    </row>
    <row r="209" spans="1:11" x14ac:dyDescent="0.55000000000000004">
      <c r="A209" t="s">
        <v>19</v>
      </c>
      <c r="B209" t="s">
        <v>10</v>
      </c>
      <c r="C209" t="s">
        <v>8</v>
      </c>
      <c r="D209" t="s">
        <v>2</v>
      </c>
      <c r="E209" t="s">
        <v>3</v>
      </c>
      <c r="F209" t="b">
        <v>1</v>
      </c>
      <c r="G209">
        <v>2951</v>
      </c>
      <c r="H209">
        <v>21</v>
      </c>
      <c r="I209">
        <v>6300</v>
      </c>
      <c r="K209" t="str">
        <f t="shared" si="3"/>
        <v>SELECT 'uf50-01000.cnf','Rank','Uniform','BitFlip','MaxSat',1,2951,21,6300 UNION</v>
      </c>
    </row>
    <row r="210" spans="1:11" x14ac:dyDescent="0.55000000000000004">
      <c r="A210" t="s">
        <v>19</v>
      </c>
      <c r="B210" t="s">
        <v>10</v>
      </c>
      <c r="C210" t="s">
        <v>8</v>
      </c>
      <c r="D210" t="s">
        <v>2</v>
      </c>
      <c r="E210" t="s">
        <v>4</v>
      </c>
      <c r="F210" t="b">
        <v>1</v>
      </c>
      <c r="G210">
        <v>2390</v>
      </c>
      <c r="H210">
        <v>16</v>
      </c>
      <c r="I210">
        <v>4443</v>
      </c>
      <c r="K210" t="str">
        <f t="shared" si="3"/>
        <v>SELECT 'uf50-01000.cnf','Rank','Uniform','BitFlip','Weighted',1,2390,16,4443 UNION</v>
      </c>
    </row>
    <row r="211" spans="1:11" x14ac:dyDescent="0.55000000000000004">
      <c r="A211" t="s">
        <v>19</v>
      </c>
      <c r="B211" t="s">
        <v>10</v>
      </c>
      <c r="C211" t="s">
        <v>8</v>
      </c>
      <c r="D211" t="s">
        <v>2</v>
      </c>
      <c r="E211" t="s">
        <v>5</v>
      </c>
      <c r="F211" t="b">
        <v>1</v>
      </c>
      <c r="G211">
        <v>4095</v>
      </c>
      <c r="H211">
        <v>30</v>
      </c>
      <c r="I211">
        <v>8875</v>
      </c>
      <c r="K211" t="str">
        <f t="shared" si="3"/>
        <v>SELECT 'uf50-01000.cnf','Rank','Uniform','BitFlip','Amplified',1,4095,30,8875 UNION</v>
      </c>
    </row>
    <row r="212" spans="1:11" x14ac:dyDescent="0.55000000000000004">
      <c r="A212" t="s">
        <v>19</v>
      </c>
      <c r="B212" t="s">
        <v>10</v>
      </c>
      <c r="C212" t="s">
        <v>8</v>
      </c>
      <c r="D212" t="s">
        <v>6</v>
      </c>
      <c r="E212" t="s">
        <v>3</v>
      </c>
      <c r="F212" t="b">
        <v>1</v>
      </c>
      <c r="G212">
        <v>148</v>
      </c>
      <c r="H212">
        <v>1</v>
      </c>
      <c r="I212">
        <v>567</v>
      </c>
      <c r="K212" t="str">
        <f t="shared" si="3"/>
        <v>SELECT 'uf50-01000.cnf','Rank','Uniform','Guided','MaxSat',1,148,1,567 UNION</v>
      </c>
    </row>
    <row r="213" spans="1:11" x14ac:dyDescent="0.55000000000000004">
      <c r="A213" t="s">
        <v>19</v>
      </c>
      <c r="B213" t="s">
        <v>10</v>
      </c>
      <c r="C213" t="s">
        <v>8</v>
      </c>
      <c r="D213" t="s">
        <v>6</v>
      </c>
      <c r="E213" t="s">
        <v>4</v>
      </c>
      <c r="F213" t="b">
        <v>1</v>
      </c>
      <c r="G213">
        <v>149</v>
      </c>
      <c r="H213">
        <v>1</v>
      </c>
      <c r="I213">
        <v>487</v>
      </c>
      <c r="K213" t="str">
        <f t="shared" si="3"/>
        <v>SELECT 'uf50-01000.cnf','Rank','Uniform','Guided','Weighted',1,149,1,487 UNION</v>
      </c>
    </row>
    <row r="214" spans="1:11" x14ac:dyDescent="0.55000000000000004">
      <c r="A214" t="s">
        <v>19</v>
      </c>
      <c r="B214" t="s">
        <v>10</v>
      </c>
      <c r="C214" t="s">
        <v>8</v>
      </c>
      <c r="D214" t="s">
        <v>6</v>
      </c>
      <c r="E214" t="s">
        <v>5</v>
      </c>
      <c r="F214" t="b">
        <v>1</v>
      </c>
      <c r="G214">
        <v>3062</v>
      </c>
      <c r="H214">
        <v>25</v>
      </c>
      <c r="I214">
        <v>10148</v>
      </c>
      <c r="K214" t="str">
        <f t="shared" si="3"/>
        <v>SELECT 'uf50-01000.cnf','Rank','Uniform','Guided','Amplified',1,3062,25,10148 UNION</v>
      </c>
    </row>
    <row r="215" spans="1:11" x14ac:dyDescent="0.55000000000000004">
      <c r="A215" t="s">
        <v>19</v>
      </c>
      <c r="B215" t="s">
        <v>10</v>
      </c>
      <c r="C215" t="s">
        <v>8</v>
      </c>
      <c r="D215" t="s">
        <v>7</v>
      </c>
      <c r="E215" t="s">
        <v>3</v>
      </c>
      <c r="F215" t="b">
        <v>1</v>
      </c>
      <c r="G215">
        <v>8531</v>
      </c>
      <c r="H215">
        <v>63</v>
      </c>
      <c r="I215">
        <v>16727</v>
      </c>
      <c r="K215" t="str">
        <f t="shared" si="3"/>
        <v>SELECT 'uf50-01000.cnf','Rank','Uniform','NBit','MaxSat',1,8531,63,16727 UNION</v>
      </c>
    </row>
    <row r="216" spans="1:11" x14ac:dyDescent="0.55000000000000004">
      <c r="A216" t="s">
        <v>19</v>
      </c>
      <c r="B216" t="s">
        <v>10</v>
      </c>
      <c r="C216" t="s">
        <v>8</v>
      </c>
      <c r="D216" t="s">
        <v>7</v>
      </c>
      <c r="E216" t="s">
        <v>4</v>
      </c>
      <c r="F216" t="b">
        <v>1</v>
      </c>
      <c r="G216">
        <v>319</v>
      </c>
      <c r="H216">
        <v>2</v>
      </c>
      <c r="I216">
        <v>576</v>
      </c>
      <c r="K216" t="str">
        <f t="shared" si="3"/>
        <v>SELECT 'uf50-01000.cnf','Rank','Uniform','NBit','Weighted',1,319,2,576 UNION</v>
      </c>
    </row>
    <row r="217" spans="1:11" x14ac:dyDescent="0.55000000000000004">
      <c r="A217" t="s">
        <v>19</v>
      </c>
      <c r="B217" t="s">
        <v>10</v>
      </c>
      <c r="C217" t="s">
        <v>8</v>
      </c>
      <c r="D217" t="s">
        <v>7</v>
      </c>
      <c r="E217" t="s">
        <v>5</v>
      </c>
      <c r="F217" t="b">
        <v>1</v>
      </c>
      <c r="G217">
        <v>9918</v>
      </c>
      <c r="H217">
        <v>74</v>
      </c>
      <c r="I217">
        <v>20047</v>
      </c>
      <c r="K217" t="str">
        <f t="shared" si="3"/>
        <v>SELECT 'uf50-01000.cnf','Rank','Uniform','NBit','Amplified',1,9918,74,20047 UNION</v>
      </c>
    </row>
    <row r="218" spans="1:11" x14ac:dyDescent="0.55000000000000004">
      <c r="A218" t="s">
        <v>20</v>
      </c>
      <c r="B218" t="s">
        <v>0</v>
      </c>
      <c r="C218" t="s">
        <v>1</v>
      </c>
      <c r="D218" t="s">
        <v>2</v>
      </c>
      <c r="E218" t="s">
        <v>3</v>
      </c>
      <c r="F218" t="b">
        <v>1</v>
      </c>
      <c r="G218">
        <v>945</v>
      </c>
      <c r="H218">
        <v>7</v>
      </c>
      <c r="I218">
        <v>4346</v>
      </c>
      <c r="K218" t="str">
        <f t="shared" si="3"/>
        <v>SELECT 'uf50-0101.cnf','Tournament','Clause','BitFlip','MaxSat',1,945,7,4346 UNION</v>
      </c>
    </row>
    <row r="219" spans="1:11" x14ac:dyDescent="0.55000000000000004">
      <c r="A219" t="s">
        <v>20</v>
      </c>
      <c r="B219" t="s">
        <v>0</v>
      </c>
      <c r="C219" t="s">
        <v>1</v>
      </c>
      <c r="D219" t="s">
        <v>2</v>
      </c>
      <c r="E219" t="s">
        <v>4</v>
      </c>
      <c r="F219" t="b">
        <v>1</v>
      </c>
      <c r="G219">
        <v>83</v>
      </c>
      <c r="H219">
        <v>0</v>
      </c>
      <c r="I219">
        <v>376</v>
      </c>
      <c r="K219" t="str">
        <f t="shared" si="3"/>
        <v>SELECT 'uf50-0101.cnf','Tournament','Clause','BitFlip','Weighted',1,83,0,376 UNION</v>
      </c>
    </row>
    <row r="220" spans="1:11" x14ac:dyDescent="0.55000000000000004">
      <c r="A220" t="s">
        <v>20</v>
      </c>
      <c r="B220" t="s">
        <v>0</v>
      </c>
      <c r="C220" t="s">
        <v>1</v>
      </c>
      <c r="D220" t="s">
        <v>2</v>
      </c>
      <c r="E220" t="s">
        <v>5</v>
      </c>
      <c r="F220" t="b">
        <v>1</v>
      </c>
      <c r="G220">
        <v>945</v>
      </c>
      <c r="H220">
        <v>7</v>
      </c>
      <c r="I220">
        <v>4350</v>
      </c>
      <c r="K220" t="str">
        <f t="shared" si="3"/>
        <v>SELECT 'uf50-0101.cnf','Tournament','Clause','BitFlip','Amplified',1,945,7,4350 UNION</v>
      </c>
    </row>
    <row r="221" spans="1:11" x14ac:dyDescent="0.55000000000000004">
      <c r="A221" t="s">
        <v>20</v>
      </c>
      <c r="B221" t="s">
        <v>0</v>
      </c>
      <c r="C221" t="s">
        <v>1</v>
      </c>
      <c r="D221" t="s">
        <v>6</v>
      </c>
      <c r="E221" t="s">
        <v>3</v>
      </c>
      <c r="F221" t="b">
        <v>1</v>
      </c>
      <c r="G221">
        <v>382</v>
      </c>
      <c r="H221">
        <v>3</v>
      </c>
      <c r="I221">
        <v>2086</v>
      </c>
      <c r="K221" t="str">
        <f t="shared" si="3"/>
        <v>SELECT 'uf50-0101.cnf','Tournament','Clause','Guided','MaxSat',1,382,3,2086 UNION</v>
      </c>
    </row>
    <row r="222" spans="1:11" x14ac:dyDescent="0.55000000000000004">
      <c r="A222" t="s">
        <v>20</v>
      </c>
      <c r="B222" t="s">
        <v>0</v>
      </c>
      <c r="C222" t="s">
        <v>1</v>
      </c>
      <c r="D222" t="s">
        <v>6</v>
      </c>
      <c r="E222" t="s">
        <v>4</v>
      </c>
      <c r="F222" t="b">
        <v>1</v>
      </c>
      <c r="G222">
        <v>25</v>
      </c>
      <c r="H222">
        <v>0</v>
      </c>
      <c r="I222">
        <v>140</v>
      </c>
      <c r="K222" t="str">
        <f t="shared" si="3"/>
        <v>SELECT 'uf50-0101.cnf','Tournament','Clause','Guided','Weighted',1,25,0,140 UNION</v>
      </c>
    </row>
    <row r="223" spans="1:11" x14ac:dyDescent="0.55000000000000004">
      <c r="A223" t="s">
        <v>20</v>
      </c>
      <c r="B223" t="s">
        <v>0</v>
      </c>
      <c r="C223" t="s">
        <v>1</v>
      </c>
      <c r="D223" t="s">
        <v>6</v>
      </c>
      <c r="E223" t="s">
        <v>5</v>
      </c>
      <c r="F223" t="b">
        <v>1</v>
      </c>
      <c r="G223">
        <v>382</v>
      </c>
      <c r="H223">
        <v>3</v>
      </c>
      <c r="I223">
        <v>2104</v>
      </c>
      <c r="K223" t="str">
        <f t="shared" si="3"/>
        <v>SELECT 'uf50-0101.cnf','Tournament','Clause','Guided','Amplified',1,382,3,2104 UNION</v>
      </c>
    </row>
    <row r="224" spans="1:11" x14ac:dyDescent="0.55000000000000004">
      <c r="A224" t="s">
        <v>20</v>
      </c>
      <c r="B224" t="s">
        <v>0</v>
      </c>
      <c r="C224" t="s">
        <v>1</v>
      </c>
      <c r="D224" t="s">
        <v>7</v>
      </c>
      <c r="E224" t="s">
        <v>3</v>
      </c>
      <c r="F224" t="b">
        <v>1</v>
      </c>
      <c r="G224">
        <v>1039</v>
      </c>
      <c r="H224">
        <v>7</v>
      </c>
      <c r="I224">
        <v>5218</v>
      </c>
      <c r="K224" t="str">
        <f t="shared" si="3"/>
        <v>SELECT 'uf50-0101.cnf','Tournament','Clause','NBit','MaxSat',1,1039,7,5218 UNION</v>
      </c>
    </row>
    <row r="225" spans="1:11" x14ac:dyDescent="0.55000000000000004">
      <c r="A225" t="s">
        <v>20</v>
      </c>
      <c r="B225" t="s">
        <v>0</v>
      </c>
      <c r="C225" t="s">
        <v>1</v>
      </c>
      <c r="D225" t="s">
        <v>7</v>
      </c>
      <c r="E225" t="s">
        <v>4</v>
      </c>
      <c r="F225" t="b">
        <v>1</v>
      </c>
      <c r="G225">
        <v>2377</v>
      </c>
      <c r="H225">
        <v>17</v>
      </c>
      <c r="I225">
        <v>10819</v>
      </c>
      <c r="K225" t="str">
        <f t="shared" si="3"/>
        <v>SELECT 'uf50-0101.cnf','Tournament','Clause','NBit','Weighted',1,2377,17,10819 UNION</v>
      </c>
    </row>
    <row r="226" spans="1:11" x14ac:dyDescent="0.55000000000000004">
      <c r="A226" t="s">
        <v>20</v>
      </c>
      <c r="B226" t="s">
        <v>0</v>
      </c>
      <c r="C226" t="s">
        <v>1</v>
      </c>
      <c r="D226" t="s">
        <v>7</v>
      </c>
      <c r="E226" t="s">
        <v>5</v>
      </c>
      <c r="F226" t="b">
        <v>1</v>
      </c>
      <c r="G226">
        <v>1039</v>
      </c>
      <c r="H226">
        <v>7</v>
      </c>
      <c r="I226">
        <v>4708</v>
      </c>
      <c r="K226" t="str">
        <f t="shared" si="3"/>
        <v>SELECT 'uf50-0101.cnf','Tournament','Clause','NBit','Amplified',1,1039,7,4708 UNION</v>
      </c>
    </row>
    <row r="227" spans="1:11" x14ac:dyDescent="0.55000000000000004">
      <c r="A227" t="s">
        <v>20</v>
      </c>
      <c r="B227" t="s">
        <v>0</v>
      </c>
      <c r="C227" t="s">
        <v>8</v>
      </c>
      <c r="D227" t="s">
        <v>2</v>
      </c>
      <c r="E227" t="s">
        <v>3</v>
      </c>
      <c r="F227" t="b">
        <v>1</v>
      </c>
      <c r="G227">
        <v>283</v>
      </c>
      <c r="H227">
        <v>2</v>
      </c>
      <c r="I227">
        <v>590</v>
      </c>
      <c r="K227" t="str">
        <f t="shared" si="3"/>
        <v>SELECT 'uf50-0101.cnf','Tournament','Uniform','BitFlip','MaxSat',1,283,2,590 UNION</v>
      </c>
    </row>
    <row r="228" spans="1:11" x14ac:dyDescent="0.55000000000000004">
      <c r="A228" t="s">
        <v>20</v>
      </c>
      <c r="B228" t="s">
        <v>0</v>
      </c>
      <c r="C228" t="s">
        <v>8</v>
      </c>
      <c r="D228" t="s">
        <v>2</v>
      </c>
      <c r="E228" t="s">
        <v>4</v>
      </c>
      <c r="F228" t="b">
        <v>1</v>
      </c>
      <c r="G228">
        <v>774</v>
      </c>
      <c r="H228">
        <v>5</v>
      </c>
      <c r="I228">
        <v>1501</v>
      </c>
      <c r="K228" t="str">
        <f t="shared" si="3"/>
        <v>SELECT 'uf50-0101.cnf','Tournament','Uniform','BitFlip','Weighted',1,774,5,1501 UNION</v>
      </c>
    </row>
    <row r="229" spans="1:11" x14ac:dyDescent="0.55000000000000004">
      <c r="A229" t="s">
        <v>20</v>
      </c>
      <c r="B229" t="s">
        <v>0</v>
      </c>
      <c r="C229" t="s">
        <v>8</v>
      </c>
      <c r="D229" t="s">
        <v>2</v>
      </c>
      <c r="E229" t="s">
        <v>5</v>
      </c>
      <c r="F229" t="b">
        <v>1</v>
      </c>
      <c r="G229">
        <v>283</v>
      </c>
      <c r="H229">
        <v>2</v>
      </c>
      <c r="I229">
        <v>572</v>
      </c>
      <c r="K229" t="str">
        <f t="shared" si="3"/>
        <v>SELECT 'uf50-0101.cnf','Tournament','Uniform','BitFlip','Amplified',1,283,2,572 UNION</v>
      </c>
    </row>
    <row r="230" spans="1:11" x14ac:dyDescent="0.55000000000000004">
      <c r="A230" t="s">
        <v>20</v>
      </c>
      <c r="B230" t="s">
        <v>0</v>
      </c>
      <c r="C230" t="s">
        <v>8</v>
      </c>
      <c r="D230" t="s">
        <v>6</v>
      </c>
      <c r="E230" t="s">
        <v>3</v>
      </c>
      <c r="F230" t="b">
        <v>1</v>
      </c>
      <c r="G230">
        <v>20</v>
      </c>
      <c r="H230">
        <v>0</v>
      </c>
      <c r="I230">
        <v>71</v>
      </c>
      <c r="K230" t="str">
        <f t="shared" si="3"/>
        <v>SELECT 'uf50-0101.cnf','Tournament','Uniform','Guided','MaxSat',1,20,0,71 UNION</v>
      </c>
    </row>
    <row r="231" spans="1:11" x14ac:dyDescent="0.55000000000000004">
      <c r="A231" t="s">
        <v>20</v>
      </c>
      <c r="B231" t="s">
        <v>0</v>
      </c>
      <c r="C231" t="s">
        <v>8</v>
      </c>
      <c r="D231" t="s">
        <v>6</v>
      </c>
      <c r="E231" t="s">
        <v>4</v>
      </c>
      <c r="F231" t="b">
        <v>1</v>
      </c>
      <c r="G231">
        <v>974</v>
      </c>
      <c r="H231">
        <v>7</v>
      </c>
      <c r="I231">
        <v>3110</v>
      </c>
      <c r="K231" t="str">
        <f t="shared" si="3"/>
        <v>SELECT 'uf50-0101.cnf','Tournament','Uniform','Guided','Weighted',1,974,7,3110 UNION</v>
      </c>
    </row>
    <row r="232" spans="1:11" x14ac:dyDescent="0.55000000000000004">
      <c r="A232" t="s">
        <v>20</v>
      </c>
      <c r="B232" t="s">
        <v>0</v>
      </c>
      <c r="C232" t="s">
        <v>8</v>
      </c>
      <c r="D232" t="s">
        <v>6</v>
      </c>
      <c r="E232" t="s">
        <v>5</v>
      </c>
      <c r="F232" t="b">
        <v>1</v>
      </c>
      <c r="G232">
        <v>20</v>
      </c>
      <c r="H232">
        <v>0</v>
      </c>
      <c r="I232">
        <v>71</v>
      </c>
      <c r="K232" t="str">
        <f t="shared" si="3"/>
        <v>SELECT 'uf50-0101.cnf','Tournament','Uniform','Guided','Amplified',1,20,0,71 UNION</v>
      </c>
    </row>
    <row r="233" spans="1:11" x14ac:dyDescent="0.55000000000000004">
      <c r="A233" t="s">
        <v>20</v>
      </c>
      <c r="B233" t="s">
        <v>0</v>
      </c>
      <c r="C233" t="s">
        <v>8</v>
      </c>
      <c r="D233" t="s">
        <v>7</v>
      </c>
      <c r="E233" t="s">
        <v>3</v>
      </c>
      <c r="F233" t="b">
        <v>0</v>
      </c>
      <c r="G233">
        <v>0</v>
      </c>
      <c r="H233">
        <v>0</v>
      </c>
      <c r="I233">
        <v>19855</v>
      </c>
      <c r="K233" t="str">
        <f t="shared" si="3"/>
        <v>SELECT 'uf50-0101.cnf','Tournament','Uniform','NBit','MaxSat',0,0,0,19855 UNION</v>
      </c>
    </row>
    <row r="234" spans="1:11" x14ac:dyDescent="0.55000000000000004">
      <c r="A234" t="s">
        <v>20</v>
      </c>
      <c r="B234" t="s">
        <v>0</v>
      </c>
      <c r="C234" t="s">
        <v>8</v>
      </c>
      <c r="D234" t="s">
        <v>7</v>
      </c>
      <c r="E234" t="s">
        <v>4</v>
      </c>
      <c r="F234" t="b">
        <v>1</v>
      </c>
      <c r="G234">
        <v>753</v>
      </c>
      <c r="H234">
        <v>6</v>
      </c>
      <c r="I234">
        <v>1360</v>
      </c>
      <c r="K234" t="str">
        <f t="shared" si="3"/>
        <v>SELECT 'uf50-0101.cnf','Tournament','Uniform','NBit','Weighted',1,753,6,1360 UNION</v>
      </c>
    </row>
    <row r="235" spans="1:11" x14ac:dyDescent="0.55000000000000004">
      <c r="A235" t="s">
        <v>20</v>
      </c>
      <c r="B235" t="s">
        <v>0</v>
      </c>
      <c r="C235" t="s">
        <v>8</v>
      </c>
      <c r="D235" t="s">
        <v>7</v>
      </c>
      <c r="E235" t="s">
        <v>5</v>
      </c>
      <c r="F235" t="b">
        <v>0</v>
      </c>
      <c r="G235">
        <v>0</v>
      </c>
      <c r="H235">
        <v>0</v>
      </c>
      <c r="I235">
        <v>20405</v>
      </c>
      <c r="K235" t="str">
        <f t="shared" si="3"/>
        <v>SELECT 'uf50-0101.cnf','Tournament','Uniform','NBit','Amplified',0,0,0,20405 UNION</v>
      </c>
    </row>
    <row r="236" spans="1:11" x14ac:dyDescent="0.55000000000000004">
      <c r="A236" t="s">
        <v>20</v>
      </c>
      <c r="B236" t="s">
        <v>9</v>
      </c>
      <c r="C236" t="s">
        <v>1</v>
      </c>
      <c r="D236" t="s">
        <v>2</v>
      </c>
      <c r="E236" t="s">
        <v>3</v>
      </c>
      <c r="F236" t="b">
        <v>1</v>
      </c>
      <c r="G236">
        <v>8008</v>
      </c>
      <c r="H236">
        <v>37</v>
      </c>
      <c r="I236">
        <v>41662</v>
      </c>
      <c r="K236" t="str">
        <f t="shared" si="3"/>
        <v>SELECT 'uf50-0101.cnf','Roulette','Clause','BitFlip','MaxSat',1,8008,37,41662 UNION</v>
      </c>
    </row>
    <row r="237" spans="1:11" x14ac:dyDescent="0.55000000000000004">
      <c r="A237" t="s">
        <v>20</v>
      </c>
      <c r="B237" t="s">
        <v>9</v>
      </c>
      <c r="C237" t="s">
        <v>1</v>
      </c>
      <c r="D237" t="s">
        <v>2</v>
      </c>
      <c r="E237" t="s">
        <v>4</v>
      </c>
      <c r="F237" t="b">
        <v>1</v>
      </c>
      <c r="G237">
        <v>2053</v>
      </c>
      <c r="H237">
        <v>7</v>
      </c>
      <c r="I237">
        <v>10321</v>
      </c>
      <c r="K237" t="str">
        <f t="shared" si="3"/>
        <v>SELECT 'uf50-0101.cnf','Roulette','Clause','BitFlip','Weighted',1,2053,7,10321 UNION</v>
      </c>
    </row>
    <row r="238" spans="1:11" x14ac:dyDescent="0.55000000000000004">
      <c r="A238" t="s">
        <v>20</v>
      </c>
      <c r="B238" t="s">
        <v>9</v>
      </c>
      <c r="C238" t="s">
        <v>1</v>
      </c>
      <c r="D238" t="s">
        <v>2</v>
      </c>
      <c r="E238" t="s">
        <v>5</v>
      </c>
      <c r="F238" t="b">
        <v>1</v>
      </c>
      <c r="G238">
        <v>4756</v>
      </c>
      <c r="H238">
        <v>23</v>
      </c>
      <c r="I238">
        <v>24846</v>
      </c>
      <c r="K238" t="str">
        <f t="shared" si="3"/>
        <v>SELECT 'uf50-0101.cnf','Roulette','Clause','BitFlip','Amplified',1,4756,23,24846 UNION</v>
      </c>
    </row>
    <row r="239" spans="1:11" x14ac:dyDescent="0.55000000000000004">
      <c r="A239" t="s">
        <v>20</v>
      </c>
      <c r="B239" t="s">
        <v>9</v>
      </c>
      <c r="C239" t="s">
        <v>1</v>
      </c>
      <c r="D239" t="s">
        <v>6</v>
      </c>
      <c r="E239" t="s">
        <v>3</v>
      </c>
      <c r="F239" t="b">
        <v>1</v>
      </c>
      <c r="G239">
        <v>288</v>
      </c>
      <c r="H239">
        <v>1</v>
      </c>
      <c r="I239">
        <v>1697</v>
      </c>
      <c r="K239" t="str">
        <f t="shared" si="3"/>
        <v>SELECT 'uf50-0101.cnf','Roulette','Clause','Guided','MaxSat',1,288,1,1697 UNION</v>
      </c>
    </row>
    <row r="240" spans="1:11" x14ac:dyDescent="0.55000000000000004">
      <c r="A240" t="s">
        <v>20</v>
      </c>
      <c r="B240" t="s">
        <v>9</v>
      </c>
      <c r="C240" t="s">
        <v>1</v>
      </c>
      <c r="D240" t="s">
        <v>6</v>
      </c>
      <c r="E240" t="s">
        <v>4</v>
      </c>
      <c r="F240" t="b">
        <v>1</v>
      </c>
      <c r="G240">
        <v>369</v>
      </c>
      <c r="H240">
        <v>1</v>
      </c>
      <c r="I240">
        <v>2167</v>
      </c>
      <c r="K240" t="str">
        <f t="shared" si="3"/>
        <v>SELECT 'uf50-0101.cnf','Roulette','Clause','Guided','Weighted',1,369,1,2167 UNION</v>
      </c>
    </row>
    <row r="241" spans="1:11" x14ac:dyDescent="0.55000000000000004">
      <c r="A241" t="s">
        <v>20</v>
      </c>
      <c r="B241" t="s">
        <v>9</v>
      </c>
      <c r="C241" t="s">
        <v>1</v>
      </c>
      <c r="D241" t="s">
        <v>6</v>
      </c>
      <c r="E241" t="s">
        <v>5</v>
      </c>
      <c r="F241" t="b">
        <v>1</v>
      </c>
      <c r="G241">
        <v>361</v>
      </c>
      <c r="H241">
        <v>2</v>
      </c>
      <c r="I241">
        <v>2074</v>
      </c>
      <c r="K241" t="str">
        <f t="shared" si="3"/>
        <v>SELECT 'uf50-0101.cnf','Roulette','Clause','Guided','Amplified',1,361,2,2074 UNION</v>
      </c>
    </row>
    <row r="242" spans="1:11" x14ac:dyDescent="0.55000000000000004">
      <c r="A242" t="s">
        <v>20</v>
      </c>
      <c r="B242" t="s">
        <v>9</v>
      </c>
      <c r="C242" t="s">
        <v>1</v>
      </c>
      <c r="D242" t="s">
        <v>7</v>
      </c>
      <c r="E242" t="s">
        <v>3</v>
      </c>
      <c r="F242" t="b">
        <v>0</v>
      </c>
      <c r="G242">
        <v>10000</v>
      </c>
      <c r="H242">
        <v>49</v>
      </c>
      <c r="I242">
        <v>51618</v>
      </c>
      <c r="K242" t="str">
        <f t="shared" si="3"/>
        <v>SELECT 'uf50-0101.cnf','Roulette','Clause','NBit','MaxSat',0,10000,49,51618 UNION</v>
      </c>
    </row>
    <row r="243" spans="1:11" x14ac:dyDescent="0.55000000000000004">
      <c r="A243" t="s">
        <v>20</v>
      </c>
      <c r="B243" t="s">
        <v>9</v>
      </c>
      <c r="C243" t="s">
        <v>1</v>
      </c>
      <c r="D243" t="s">
        <v>7</v>
      </c>
      <c r="E243" t="s">
        <v>4</v>
      </c>
      <c r="F243" t="b">
        <v>1</v>
      </c>
      <c r="G243">
        <v>6295</v>
      </c>
      <c r="H243">
        <v>24</v>
      </c>
      <c r="I243">
        <v>30608</v>
      </c>
      <c r="K243" t="str">
        <f t="shared" si="3"/>
        <v>SELECT 'uf50-0101.cnf','Roulette','Clause','NBit','Weighted',1,6295,24,30608 UNION</v>
      </c>
    </row>
    <row r="244" spans="1:11" x14ac:dyDescent="0.55000000000000004">
      <c r="A244" t="s">
        <v>20</v>
      </c>
      <c r="B244" t="s">
        <v>9</v>
      </c>
      <c r="C244" t="s">
        <v>1</v>
      </c>
      <c r="D244" t="s">
        <v>7</v>
      </c>
      <c r="E244" t="s">
        <v>5</v>
      </c>
      <c r="F244" t="b">
        <v>1</v>
      </c>
      <c r="G244">
        <v>3863</v>
      </c>
      <c r="H244">
        <v>18</v>
      </c>
      <c r="I244">
        <v>19639</v>
      </c>
      <c r="K244" t="str">
        <f t="shared" si="3"/>
        <v>SELECT 'uf50-0101.cnf','Roulette','Clause','NBit','Amplified',1,3863,18,19639 UNION</v>
      </c>
    </row>
    <row r="245" spans="1:11" x14ac:dyDescent="0.55000000000000004">
      <c r="A245" t="s">
        <v>20</v>
      </c>
      <c r="B245" t="s">
        <v>9</v>
      </c>
      <c r="C245" t="s">
        <v>8</v>
      </c>
      <c r="D245" t="s">
        <v>2</v>
      </c>
      <c r="E245" t="s">
        <v>3</v>
      </c>
      <c r="F245" t="b">
        <v>1</v>
      </c>
      <c r="G245">
        <v>2465</v>
      </c>
      <c r="H245">
        <v>11</v>
      </c>
      <c r="I245">
        <v>5629</v>
      </c>
      <c r="K245" t="str">
        <f t="shared" si="3"/>
        <v>SELECT 'uf50-0101.cnf','Roulette','Uniform','BitFlip','MaxSat',1,2465,11,5629 UNION</v>
      </c>
    </row>
    <row r="246" spans="1:11" x14ac:dyDescent="0.55000000000000004">
      <c r="A246" t="s">
        <v>20</v>
      </c>
      <c r="B246" t="s">
        <v>9</v>
      </c>
      <c r="C246" t="s">
        <v>8</v>
      </c>
      <c r="D246" t="s">
        <v>2</v>
      </c>
      <c r="E246" t="s">
        <v>4</v>
      </c>
      <c r="F246" t="b">
        <v>1</v>
      </c>
      <c r="G246">
        <v>3089</v>
      </c>
      <c r="H246">
        <v>12</v>
      </c>
      <c r="I246">
        <v>6623</v>
      </c>
      <c r="K246" t="str">
        <f t="shared" si="3"/>
        <v>SELECT 'uf50-0101.cnf','Roulette','Uniform','BitFlip','Weighted',1,3089,12,6623 UNION</v>
      </c>
    </row>
    <row r="247" spans="1:11" x14ac:dyDescent="0.55000000000000004">
      <c r="A247" t="s">
        <v>20</v>
      </c>
      <c r="B247" t="s">
        <v>9</v>
      </c>
      <c r="C247" t="s">
        <v>8</v>
      </c>
      <c r="D247" t="s">
        <v>2</v>
      </c>
      <c r="E247" t="s">
        <v>5</v>
      </c>
      <c r="F247" t="b">
        <v>1</v>
      </c>
      <c r="G247">
        <v>2286</v>
      </c>
      <c r="H247">
        <v>10</v>
      </c>
      <c r="I247">
        <v>5219</v>
      </c>
      <c r="K247" t="str">
        <f t="shared" si="3"/>
        <v>SELECT 'uf50-0101.cnf','Roulette','Uniform','BitFlip','Amplified',1,2286,10,5219 UNION</v>
      </c>
    </row>
    <row r="248" spans="1:11" x14ac:dyDescent="0.55000000000000004">
      <c r="A248" t="s">
        <v>20</v>
      </c>
      <c r="B248" t="s">
        <v>9</v>
      </c>
      <c r="C248" t="s">
        <v>8</v>
      </c>
      <c r="D248" t="s">
        <v>6</v>
      </c>
      <c r="E248" t="s">
        <v>3</v>
      </c>
      <c r="F248" t="b">
        <v>1</v>
      </c>
      <c r="G248">
        <v>386</v>
      </c>
      <c r="H248">
        <v>2</v>
      </c>
      <c r="I248">
        <v>1407</v>
      </c>
      <c r="K248" t="str">
        <f t="shared" si="3"/>
        <v>SELECT 'uf50-0101.cnf','Roulette','Uniform','Guided','MaxSat',1,386,2,1407 UNION</v>
      </c>
    </row>
    <row r="249" spans="1:11" x14ac:dyDescent="0.55000000000000004">
      <c r="A249" t="s">
        <v>20</v>
      </c>
      <c r="B249" t="s">
        <v>9</v>
      </c>
      <c r="C249" t="s">
        <v>8</v>
      </c>
      <c r="D249" t="s">
        <v>6</v>
      </c>
      <c r="E249" t="s">
        <v>4</v>
      </c>
      <c r="F249" t="b">
        <v>1</v>
      </c>
      <c r="G249">
        <v>221</v>
      </c>
      <c r="H249">
        <v>1</v>
      </c>
      <c r="I249">
        <v>745</v>
      </c>
      <c r="K249" t="str">
        <f t="shared" si="3"/>
        <v>SELECT 'uf50-0101.cnf','Roulette','Uniform','Guided','Weighted',1,221,1,745 UNION</v>
      </c>
    </row>
    <row r="250" spans="1:11" x14ac:dyDescent="0.55000000000000004">
      <c r="A250" t="s">
        <v>20</v>
      </c>
      <c r="B250" t="s">
        <v>9</v>
      </c>
      <c r="C250" t="s">
        <v>8</v>
      </c>
      <c r="D250" t="s">
        <v>6</v>
      </c>
      <c r="E250" t="s">
        <v>5</v>
      </c>
      <c r="F250" t="b">
        <v>1</v>
      </c>
      <c r="G250">
        <v>226</v>
      </c>
      <c r="H250">
        <v>1</v>
      </c>
      <c r="I250">
        <v>803</v>
      </c>
      <c r="K250" t="str">
        <f t="shared" si="3"/>
        <v>SELECT 'uf50-0101.cnf','Roulette','Uniform','Guided','Amplified',1,226,1,803 UNION</v>
      </c>
    </row>
    <row r="251" spans="1:11" x14ac:dyDescent="0.55000000000000004">
      <c r="A251" t="s">
        <v>20</v>
      </c>
      <c r="B251" t="s">
        <v>9</v>
      </c>
      <c r="C251" t="s">
        <v>8</v>
      </c>
      <c r="D251" t="s">
        <v>7</v>
      </c>
      <c r="E251" t="s">
        <v>3</v>
      </c>
      <c r="F251" t="b">
        <v>0</v>
      </c>
      <c r="G251">
        <v>10000</v>
      </c>
      <c r="H251">
        <v>55</v>
      </c>
      <c r="I251">
        <v>20827</v>
      </c>
      <c r="K251" t="str">
        <f t="shared" si="3"/>
        <v>SELECT 'uf50-0101.cnf','Roulette','Uniform','NBit','MaxSat',0,10000,55,20827 UNION</v>
      </c>
    </row>
    <row r="252" spans="1:11" x14ac:dyDescent="0.55000000000000004">
      <c r="A252" t="s">
        <v>20</v>
      </c>
      <c r="B252" t="s">
        <v>9</v>
      </c>
      <c r="C252" t="s">
        <v>8</v>
      </c>
      <c r="D252" t="s">
        <v>7</v>
      </c>
      <c r="E252" t="s">
        <v>4</v>
      </c>
      <c r="F252" t="b">
        <v>0</v>
      </c>
      <c r="G252">
        <v>10000</v>
      </c>
      <c r="H252">
        <v>48</v>
      </c>
      <c r="I252">
        <v>19483</v>
      </c>
      <c r="K252" t="str">
        <f t="shared" si="3"/>
        <v>SELECT 'uf50-0101.cnf','Roulette','Uniform','NBit','Weighted',0,10000,48,19483 UNION</v>
      </c>
    </row>
    <row r="253" spans="1:11" x14ac:dyDescent="0.55000000000000004">
      <c r="A253" t="s">
        <v>20</v>
      </c>
      <c r="B253" t="s">
        <v>9</v>
      </c>
      <c r="C253" t="s">
        <v>8</v>
      </c>
      <c r="D253" t="s">
        <v>7</v>
      </c>
      <c r="E253" t="s">
        <v>5</v>
      </c>
      <c r="F253" t="b">
        <v>1</v>
      </c>
      <c r="G253">
        <v>1766</v>
      </c>
      <c r="H253">
        <v>10</v>
      </c>
      <c r="I253">
        <v>3812</v>
      </c>
      <c r="K253" t="str">
        <f t="shared" si="3"/>
        <v>SELECT 'uf50-0101.cnf','Roulette','Uniform','NBit','Amplified',1,1766,10,3812 UNION</v>
      </c>
    </row>
    <row r="254" spans="1:11" x14ac:dyDescent="0.55000000000000004">
      <c r="A254" t="s">
        <v>20</v>
      </c>
      <c r="B254" t="s">
        <v>10</v>
      </c>
      <c r="C254" t="s">
        <v>1</v>
      </c>
      <c r="D254" t="s">
        <v>2</v>
      </c>
      <c r="E254" t="s">
        <v>3</v>
      </c>
      <c r="F254" t="b">
        <v>1</v>
      </c>
      <c r="G254">
        <v>1159</v>
      </c>
      <c r="H254">
        <v>8</v>
      </c>
      <c r="I254">
        <v>5654</v>
      </c>
      <c r="K254" t="str">
        <f t="shared" si="3"/>
        <v>SELECT 'uf50-0101.cnf','Rank','Clause','BitFlip','MaxSat',1,1159,8,5654 UNION</v>
      </c>
    </row>
    <row r="255" spans="1:11" x14ac:dyDescent="0.55000000000000004">
      <c r="A255" t="s">
        <v>20</v>
      </c>
      <c r="B255" t="s">
        <v>10</v>
      </c>
      <c r="C255" t="s">
        <v>1</v>
      </c>
      <c r="D255" t="s">
        <v>2</v>
      </c>
      <c r="E255" t="s">
        <v>4</v>
      </c>
      <c r="F255" t="b">
        <v>1</v>
      </c>
      <c r="G255">
        <v>415</v>
      </c>
      <c r="H255">
        <v>2</v>
      </c>
      <c r="I255">
        <v>1922</v>
      </c>
      <c r="K255" t="str">
        <f t="shared" si="3"/>
        <v>SELECT 'uf50-0101.cnf','Rank','Clause','BitFlip','Weighted',1,415,2,1922 UNION</v>
      </c>
    </row>
    <row r="256" spans="1:11" x14ac:dyDescent="0.55000000000000004">
      <c r="A256" t="s">
        <v>20</v>
      </c>
      <c r="B256" t="s">
        <v>10</v>
      </c>
      <c r="C256" t="s">
        <v>1</v>
      </c>
      <c r="D256" t="s">
        <v>2</v>
      </c>
      <c r="E256" t="s">
        <v>5</v>
      </c>
      <c r="F256" t="b">
        <v>1</v>
      </c>
      <c r="G256">
        <v>79</v>
      </c>
      <c r="H256">
        <v>0</v>
      </c>
      <c r="I256">
        <v>383</v>
      </c>
      <c r="K256" t="str">
        <f t="shared" si="3"/>
        <v>SELECT 'uf50-0101.cnf','Rank','Clause','BitFlip','Amplified',1,79,0,383 UNION</v>
      </c>
    </row>
    <row r="257" spans="1:11" x14ac:dyDescent="0.55000000000000004">
      <c r="A257" t="s">
        <v>20</v>
      </c>
      <c r="B257" t="s">
        <v>10</v>
      </c>
      <c r="C257" t="s">
        <v>1</v>
      </c>
      <c r="D257" t="s">
        <v>6</v>
      </c>
      <c r="E257" t="s">
        <v>3</v>
      </c>
      <c r="F257" t="b">
        <v>1</v>
      </c>
      <c r="G257">
        <v>300</v>
      </c>
      <c r="H257">
        <v>2</v>
      </c>
      <c r="I257">
        <v>1662</v>
      </c>
      <c r="K257" t="str">
        <f t="shared" si="3"/>
        <v>SELECT 'uf50-0101.cnf','Rank','Clause','Guided','MaxSat',1,300,2,1662 UNION</v>
      </c>
    </row>
    <row r="258" spans="1:11" x14ac:dyDescent="0.55000000000000004">
      <c r="A258" t="s">
        <v>20</v>
      </c>
      <c r="B258" t="s">
        <v>10</v>
      </c>
      <c r="C258" t="s">
        <v>1</v>
      </c>
      <c r="D258" t="s">
        <v>6</v>
      </c>
      <c r="E258" t="s">
        <v>4</v>
      </c>
      <c r="F258" t="b">
        <v>1</v>
      </c>
      <c r="G258">
        <v>357</v>
      </c>
      <c r="H258">
        <v>2</v>
      </c>
      <c r="I258">
        <v>2141</v>
      </c>
      <c r="K258" t="str">
        <f t="shared" ref="K258:K321" si="4">CONCATENATE("SELECT '",A258,"','",B258,"','",C258,"','",D258,"','",E258,"',",IF(F258,1,0),",",G258,",",H258,",",I258," UNION")</f>
        <v>SELECT 'uf50-0101.cnf','Rank','Clause','Guided','Weighted',1,357,2,2141 UNION</v>
      </c>
    </row>
    <row r="259" spans="1:11" x14ac:dyDescent="0.55000000000000004">
      <c r="A259" t="s">
        <v>20</v>
      </c>
      <c r="B259" t="s">
        <v>10</v>
      </c>
      <c r="C259" t="s">
        <v>1</v>
      </c>
      <c r="D259" t="s">
        <v>6</v>
      </c>
      <c r="E259" t="s">
        <v>5</v>
      </c>
      <c r="F259" t="b">
        <v>1</v>
      </c>
      <c r="G259">
        <v>57</v>
      </c>
      <c r="H259">
        <v>0</v>
      </c>
      <c r="I259">
        <v>350</v>
      </c>
      <c r="K259" t="str">
        <f t="shared" si="4"/>
        <v>SELECT 'uf50-0101.cnf','Rank','Clause','Guided','Amplified',1,57,0,350 UNION</v>
      </c>
    </row>
    <row r="260" spans="1:11" x14ac:dyDescent="0.55000000000000004">
      <c r="A260" t="s">
        <v>20</v>
      </c>
      <c r="B260" t="s">
        <v>10</v>
      </c>
      <c r="C260" t="s">
        <v>1</v>
      </c>
      <c r="D260" t="s">
        <v>7</v>
      </c>
      <c r="E260" t="s">
        <v>3</v>
      </c>
      <c r="F260" t="b">
        <v>1</v>
      </c>
      <c r="G260">
        <v>1865</v>
      </c>
      <c r="H260">
        <v>12</v>
      </c>
      <c r="I260">
        <v>9200</v>
      </c>
      <c r="K260" t="str">
        <f t="shared" si="4"/>
        <v>SELECT 'uf50-0101.cnf','Rank','Clause','NBit','MaxSat',1,1865,12,9200 UNION</v>
      </c>
    </row>
    <row r="261" spans="1:11" x14ac:dyDescent="0.55000000000000004">
      <c r="A261" t="s">
        <v>20</v>
      </c>
      <c r="B261" t="s">
        <v>10</v>
      </c>
      <c r="C261" t="s">
        <v>1</v>
      </c>
      <c r="D261" t="s">
        <v>7</v>
      </c>
      <c r="E261" t="s">
        <v>4</v>
      </c>
      <c r="F261" t="b">
        <v>1</v>
      </c>
      <c r="G261">
        <v>667</v>
      </c>
      <c r="H261">
        <v>4</v>
      </c>
      <c r="I261">
        <v>3053</v>
      </c>
      <c r="K261" t="str">
        <f t="shared" si="4"/>
        <v>SELECT 'uf50-0101.cnf','Rank','Clause','NBit','Weighted',1,667,4,3053 UNION</v>
      </c>
    </row>
    <row r="262" spans="1:11" x14ac:dyDescent="0.55000000000000004">
      <c r="A262" t="s">
        <v>20</v>
      </c>
      <c r="B262" t="s">
        <v>10</v>
      </c>
      <c r="C262" t="s">
        <v>1</v>
      </c>
      <c r="D262" t="s">
        <v>7</v>
      </c>
      <c r="E262" t="s">
        <v>5</v>
      </c>
      <c r="F262" t="b">
        <v>1</v>
      </c>
      <c r="G262">
        <v>1750</v>
      </c>
      <c r="H262">
        <v>10</v>
      </c>
      <c r="I262">
        <v>8317</v>
      </c>
      <c r="K262" t="str">
        <f t="shared" si="4"/>
        <v>SELECT 'uf50-0101.cnf','Rank','Clause','NBit','Amplified',1,1750,10,8317 UNION</v>
      </c>
    </row>
    <row r="263" spans="1:11" x14ac:dyDescent="0.55000000000000004">
      <c r="A263" t="s">
        <v>20</v>
      </c>
      <c r="B263" t="s">
        <v>10</v>
      </c>
      <c r="C263" t="s">
        <v>8</v>
      </c>
      <c r="D263" t="s">
        <v>2</v>
      </c>
      <c r="E263" t="s">
        <v>3</v>
      </c>
      <c r="F263" t="b">
        <v>1</v>
      </c>
      <c r="G263">
        <v>1555</v>
      </c>
      <c r="H263">
        <v>11</v>
      </c>
      <c r="I263">
        <v>3187</v>
      </c>
      <c r="K263" t="str">
        <f t="shared" si="4"/>
        <v>SELECT 'uf50-0101.cnf','Rank','Uniform','BitFlip','MaxSat',1,1555,11,3187 UNION</v>
      </c>
    </row>
    <row r="264" spans="1:11" x14ac:dyDescent="0.55000000000000004">
      <c r="A264" t="s">
        <v>20</v>
      </c>
      <c r="B264" t="s">
        <v>10</v>
      </c>
      <c r="C264" t="s">
        <v>8</v>
      </c>
      <c r="D264" t="s">
        <v>2</v>
      </c>
      <c r="E264" t="s">
        <v>4</v>
      </c>
      <c r="F264" t="b">
        <v>1</v>
      </c>
      <c r="G264">
        <v>969</v>
      </c>
      <c r="H264">
        <v>6</v>
      </c>
      <c r="I264">
        <v>1843</v>
      </c>
      <c r="K264" t="str">
        <f t="shared" si="4"/>
        <v>SELECT 'uf50-0101.cnf','Rank','Uniform','BitFlip','Weighted',1,969,6,1843 UNION</v>
      </c>
    </row>
    <row r="265" spans="1:11" x14ac:dyDescent="0.55000000000000004">
      <c r="A265" t="s">
        <v>20</v>
      </c>
      <c r="B265" t="s">
        <v>10</v>
      </c>
      <c r="C265" t="s">
        <v>8</v>
      </c>
      <c r="D265" t="s">
        <v>2</v>
      </c>
      <c r="E265" t="s">
        <v>5</v>
      </c>
      <c r="F265" t="b">
        <v>1</v>
      </c>
      <c r="G265">
        <v>1263</v>
      </c>
      <c r="H265">
        <v>9</v>
      </c>
      <c r="I265">
        <v>2766</v>
      </c>
      <c r="K265" t="str">
        <f t="shared" si="4"/>
        <v>SELECT 'uf50-0101.cnf','Rank','Uniform','BitFlip','Amplified',1,1263,9,2766 UNION</v>
      </c>
    </row>
    <row r="266" spans="1:11" x14ac:dyDescent="0.55000000000000004">
      <c r="A266" t="s">
        <v>20</v>
      </c>
      <c r="B266" t="s">
        <v>10</v>
      </c>
      <c r="C266" t="s">
        <v>8</v>
      </c>
      <c r="D266" t="s">
        <v>6</v>
      </c>
      <c r="E266" t="s">
        <v>3</v>
      </c>
      <c r="F266" t="b">
        <v>1</v>
      </c>
      <c r="G266">
        <v>146</v>
      </c>
      <c r="H266">
        <v>1</v>
      </c>
      <c r="I266">
        <v>547</v>
      </c>
      <c r="K266" t="str">
        <f t="shared" si="4"/>
        <v>SELECT 'uf50-0101.cnf','Rank','Uniform','Guided','MaxSat',1,146,1,547 UNION</v>
      </c>
    </row>
    <row r="267" spans="1:11" x14ac:dyDescent="0.55000000000000004">
      <c r="A267" t="s">
        <v>20</v>
      </c>
      <c r="B267" t="s">
        <v>10</v>
      </c>
      <c r="C267" t="s">
        <v>8</v>
      </c>
      <c r="D267" t="s">
        <v>6</v>
      </c>
      <c r="E267" t="s">
        <v>4</v>
      </c>
      <c r="F267" t="b">
        <v>1</v>
      </c>
      <c r="G267">
        <v>155</v>
      </c>
      <c r="H267">
        <v>1</v>
      </c>
      <c r="I267">
        <v>500</v>
      </c>
      <c r="K267" t="str">
        <f t="shared" si="4"/>
        <v>SELECT 'uf50-0101.cnf','Rank','Uniform','Guided','Weighted',1,155,1,500 UNION</v>
      </c>
    </row>
    <row r="268" spans="1:11" x14ac:dyDescent="0.55000000000000004">
      <c r="A268" t="s">
        <v>20</v>
      </c>
      <c r="B268" t="s">
        <v>10</v>
      </c>
      <c r="C268" t="s">
        <v>8</v>
      </c>
      <c r="D268" t="s">
        <v>6</v>
      </c>
      <c r="E268" t="s">
        <v>5</v>
      </c>
      <c r="F268" t="b">
        <v>1</v>
      </c>
      <c r="G268">
        <v>31</v>
      </c>
      <c r="H268">
        <v>0</v>
      </c>
      <c r="I268">
        <v>114</v>
      </c>
      <c r="K268" t="str">
        <f t="shared" si="4"/>
        <v>SELECT 'uf50-0101.cnf','Rank','Uniform','Guided','Amplified',1,31,0,114 UNION</v>
      </c>
    </row>
    <row r="269" spans="1:11" x14ac:dyDescent="0.55000000000000004">
      <c r="A269" t="s">
        <v>20</v>
      </c>
      <c r="B269" t="s">
        <v>10</v>
      </c>
      <c r="C269" t="s">
        <v>8</v>
      </c>
      <c r="D269" t="s">
        <v>7</v>
      </c>
      <c r="E269" t="s">
        <v>3</v>
      </c>
      <c r="F269" t="b">
        <v>1</v>
      </c>
      <c r="G269">
        <v>4860</v>
      </c>
      <c r="H269">
        <v>38</v>
      </c>
      <c r="I269">
        <v>9739</v>
      </c>
      <c r="K269" t="str">
        <f t="shared" si="4"/>
        <v>SELECT 'uf50-0101.cnf','Rank','Uniform','NBit','MaxSat',1,4860,38,9739 UNION</v>
      </c>
    </row>
    <row r="270" spans="1:11" x14ac:dyDescent="0.55000000000000004">
      <c r="A270" t="s">
        <v>20</v>
      </c>
      <c r="B270" t="s">
        <v>10</v>
      </c>
      <c r="C270" t="s">
        <v>8</v>
      </c>
      <c r="D270" t="s">
        <v>7</v>
      </c>
      <c r="E270" t="s">
        <v>4</v>
      </c>
      <c r="F270" t="b">
        <v>0</v>
      </c>
      <c r="G270">
        <v>10000</v>
      </c>
      <c r="H270">
        <v>78</v>
      </c>
      <c r="I270">
        <v>18797</v>
      </c>
      <c r="K270" t="str">
        <f t="shared" si="4"/>
        <v>SELECT 'uf50-0101.cnf','Rank','Uniform','NBit','Weighted',0,10000,78,18797 UNION</v>
      </c>
    </row>
    <row r="271" spans="1:11" x14ac:dyDescent="0.55000000000000004">
      <c r="A271" t="s">
        <v>20</v>
      </c>
      <c r="B271" t="s">
        <v>10</v>
      </c>
      <c r="C271" t="s">
        <v>8</v>
      </c>
      <c r="D271" t="s">
        <v>7</v>
      </c>
      <c r="E271" t="s">
        <v>5</v>
      </c>
      <c r="F271" t="b">
        <v>1</v>
      </c>
      <c r="G271">
        <v>1163</v>
      </c>
      <c r="H271">
        <v>9</v>
      </c>
      <c r="I271">
        <v>2485</v>
      </c>
      <c r="K271" t="str">
        <f t="shared" si="4"/>
        <v>SELECT 'uf50-0101.cnf','Rank','Uniform','NBit','Amplified',1,1163,9,2485 UNION</v>
      </c>
    </row>
    <row r="272" spans="1:11" x14ac:dyDescent="0.55000000000000004">
      <c r="A272" t="s">
        <v>21</v>
      </c>
      <c r="B272" t="s">
        <v>0</v>
      </c>
      <c r="C272" t="s">
        <v>1</v>
      </c>
      <c r="D272" t="s">
        <v>2</v>
      </c>
      <c r="E272" t="s">
        <v>3</v>
      </c>
      <c r="F272" t="b">
        <v>1</v>
      </c>
      <c r="G272">
        <v>145</v>
      </c>
      <c r="H272">
        <v>1</v>
      </c>
      <c r="I272">
        <v>695</v>
      </c>
      <c r="K272" t="str">
        <f t="shared" si="4"/>
        <v>SELECT 'uf50-0102.cnf','Tournament','Clause','BitFlip','MaxSat',1,145,1,695 UNION</v>
      </c>
    </row>
    <row r="273" spans="1:11" x14ac:dyDescent="0.55000000000000004">
      <c r="A273" t="s">
        <v>21</v>
      </c>
      <c r="B273" t="s">
        <v>0</v>
      </c>
      <c r="C273" t="s">
        <v>1</v>
      </c>
      <c r="D273" t="s">
        <v>2</v>
      </c>
      <c r="E273" t="s">
        <v>4</v>
      </c>
      <c r="F273" t="b">
        <v>1</v>
      </c>
      <c r="G273">
        <v>262</v>
      </c>
      <c r="H273">
        <v>1</v>
      </c>
      <c r="I273">
        <v>1190</v>
      </c>
      <c r="K273" t="str">
        <f t="shared" si="4"/>
        <v>SELECT 'uf50-0102.cnf','Tournament','Clause','BitFlip','Weighted',1,262,1,1190 UNION</v>
      </c>
    </row>
    <row r="274" spans="1:11" x14ac:dyDescent="0.55000000000000004">
      <c r="A274" t="s">
        <v>21</v>
      </c>
      <c r="B274" t="s">
        <v>0</v>
      </c>
      <c r="C274" t="s">
        <v>1</v>
      </c>
      <c r="D274" t="s">
        <v>2</v>
      </c>
      <c r="E274" t="s">
        <v>5</v>
      </c>
      <c r="F274" t="b">
        <v>1</v>
      </c>
      <c r="G274">
        <v>145</v>
      </c>
      <c r="H274">
        <v>1</v>
      </c>
      <c r="I274">
        <v>701</v>
      </c>
      <c r="K274" t="str">
        <f t="shared" si="4"/>
        <v>SELECT 'uf50-0102.cnf','Tournament','Clause','BitFlip','Amplified',1,145,1,701 UNION</v>
      </c>
    </row>
    <row r="275" spans="1:11" x14ac:dyDescent="0.55000000000000004">
      <c r="A275" t="s">
        <v>21</v>
      </c>
      <c r="B275" t="s">
        <v>0</v>
      </c>
      <c r="C275" t="s">
        <v>1</v>
      </c>
      <c r="D275" t="s">
        <v>6</v>
      </c>
      <c r="E275" t="s">
        <v>3</v>
      </c>
      <c r="F275" t="b">
        <v>1</v>
      </c>
      <c r="G275">
        <v>356</v>
      </c>
      <c r="H275">
        <v>2</v>
      </c>
      <c r="I275">
        <v>1970</v>
      </c>
      <c r="K275" t="str">
        <f t="shared" si="4"/>
        <v>SELECT 'uf50-0102.cnf','Tournament','Clause','Guided','MaxSat',1,356,2,1970 UNION</v>
      </c>
    </row>
    <row r="276" spans="1:11" x14ac:dyDescent="0.55000000000000004">
      <c r="A276" t="s">
        <v>21</v>
      </c>
      <c r="B276" t="s">
        <v>0</v>
      </c>
      <c r="C276" t="s">
        <v>1</v>
      </c>
      <c r="D276" t="s">
        <v>6</v>
      </c>
      <c r="E276" t="s">
        <v>4</v>
      </c>
      <c r="F276" t="b">
        <v>1</v>
      </c>
      <c r="G276">
        <v>486</v>
      </c>
      <c r="H276">
        <v>4</v>
      </c>
      <c r="I276">
        <v>2857</v>
      </c>
      <c r="K276" t="str">
        <f t="shared" si="4"/>
        <v>SELECT 'uf50-0102.cnf','Tournament','Clause','Guided','Weighted',1,486,4,2857 UNION</v>
      </c>
    </row>
    <row r="277" spans="1:11" x14ac:dyDescent="0.55000000000000004">
      <c r="A277" t="s">
        <v>21</v>
      </c>
      <c r="B277" t="s">
        <v>0</v>
      </c>
      <c r="C277" t="s">
        <v>1</v>
      </c>
      <c r="D277" t="s">
        <v>6</v>
      </c>
      <c r="E277" t="s">
        <v>5</v>
      </c>
      <c r="F277" t="b">
        <v>1</v>
      </c>
      <c r="G277">
        <v>356</v>
      </c>
      <c r="H277">
        <v>2</v>
      </c>
      <c r="I277">
        <v>2068</v>
      </c>
      <c r="K277" t="str">
        <f t="shared" si="4"/>
        <v>SELECT 'uf50-0102.cnf','Tournament','Clause','Guided','Amplified',1,356,2,2068 UNION</v>
      </c>
    </row>
    <row r="278" spans="1:11" x14ac:dyDescent="0.55000000000000004">
      <c r="A278" t="s">
        <v>21</v>
      </c>
      <c r="B278" t="s">
        <v>0</v>
      </c>
      <c r="C278" t="s">
        <v>1</v>
      </c>
      <c r="D278" t="s">
        <v>7</v>
      </c>
      <c r="E278" t="s">
        <v>3</v>
      </c>
      <c r="F278" t="b">
        <v>1</v>
      </c>
      <c r="G278">
        <v>249</v>
      </c>
      <c r="H278">
        <v>1</v>
      </c>
      <c r="I278">
        <v>1121</v>
      </c>
      <c r="K278" t="str">
        <f t="shared" si="4"/>
        <v>SELECT 'uf50-0102.cnf','Tournament','Clause','NBit','MaxSat',1,249,1,1121 UNION</v>
      </c>
    </row>
    <row r="279" spans="1:11" x14ac:dyDescent="0.55000000000000004">
      <c r="A279" t="s">
        <v>21</v>
      </c>
      <c r="B279" t="s">
        <v>0</v>
      </c>
      <c r="C279" t="s">
        <v>1</v>
      </c>
      <c r="D279" t="s">
        <v>7</v>
      </c>
      <c r="E279" t="s">
        <v>4</v>
      </c>
      <c r="F279" t="b">
        <v>1</v>
      </c>
      <c r="G279">
        <v>2477</v>
      </c>
      <c r="H279">
        <v>17</v>
      </c>
      <c r="I279">
        <v>11044</v>
      </c>
      <c r="K279" t="str">
        <f t="shared" si="4"/>
        <v>SELECT 'uf50-0102.cnf','Tournament','Clause','NBit','Weighted',1,2477,17,11044 UNION</v>
      </c>
    </row>
    <row r="280" spans="1:11" x14ac:dyDescent="0.55000000000000004">
      <c r="A280" t="s">
        <v>21</v>
      </c>
      <c r="B280" t="s">
        <v>0</v>
      </c>
      <c r="C280" t="s">
        <v>1</v>
      </c>
      <c r="D280" t="s">
        <v>7</v>
      </c>
      <c r="E280" t="s">
        <v>5</v>
      </c>
      <c r="F280" t="b">
        <v>1</v>
      </c>
      <c r="G280">
        <v>249</v>
      </c>
      <c r="H280">
        <v>1</v>
      </c>
      <c r="I280">
        <v>1119</v>
      </c>
      <c r="K280" t="str">
        <f t="shared" si="4"/>
        <v>SELECT 'uf50-0102.cnf','Tournament','Clause','NBit','Amplified',1,249,1,1119 UNION</v>
      </c>
    </row>
    <row r="281" spans="1:11" x14ac:dyDescent="0.55000000000000004">
      <c r="A281" t="s">
        <v>21</v>
      </c>
      <c r="B281" t="s">
        <v>0</v>
      </c>
      <c r="C281" t="s">
        <v>8</v>
      </c>
      <c r="D281" t="s">
        <v>2</v>
      </c>
      <c r="E281" t="s">
        <v>3</v>
      </c>
      <c r="F281" t="b">
        <v>1</v>
      </c>
      <c r="G281">
        <v>2075</v>
      </c>
      <c r="H281">
        <v>16</v>
      </c>
      <c r="I281">
        <v>4603</v>
      </c>
      <c r="K281" t="str">
        <f t="shared" si="4"/>
        <v>SELECT 'uf50-0102.cnf','Tournament','Uniform','BitFlip','MaxSat',1,2075,16,4603 UNION</v>
      </c>
    </row>
    <row r="282" spans="1:11" x14ac:dyDescent="0.55000000000000004">
      <c r="A282" t="s">
        <v>21</v>
      </c>
      <c r="B282" t="s">
        <v>0</v>
      </c>
      <c r="C282" t="s">
        <v>8</v>
      </c>
      <c r="D282" t="s">
        <v>2</v>
      </c>
      <c r="E282" t="s">
        <v>4</v>
      </c>
      <c r="F282" t="b">
        <v>1</v>
      </c>
      <c r="G282">
        <v>1306</v>
      </c>
      <c r="H282">
        <v>9</v>
      </c>
      <c r="I282">
        <v>2823</v>
      </c>
      <c r="K282" t="str">
        <f t="shared" si="4"/>
        <v>SELECT 'uf50-0102.cnf','Tournament','Uniform','BitFlip','Weighted',1,1306,9,2823 UNION</v>
      </c>
    </row>
    <row r="283" spans="1:11" x14ac:dyDescent="0.55000000000000004">
      <c r="A283" t="s">
        <v>21</v>
      </c>
      <c r="B283" t="s">
        <v>0</v>
      </c>
      <c r="C283" t="s">
        <v>8</v>
      </c>
      <c r="D283" t="s">
        <v>2</v>
      </c>
      <c r="E283" t="s">
        <v>5</v>
      </c>
      <c r="F283" t="b">
        <v>1</v>
      </c>
      <c r="G283">
        <v>2075</v>
      </c>
      <c r="H283">
        <v>16</v>
      </c>
      <c r="I283">
        <v>4615</v>
      </c>
      <c r="K283" t="str">
        <f t="shared" si="4"/>
        <v>SELECT 'uf50-0102.cnf','Tournament','Uniform','BitFlip','Amplified',1,2075,16,4615 UNION</v>
      </c>
    </row>
    <row r="284" spans="1:11" x14ac:dyDescent="0.55000000000000004">
      <c r="A284" t="s">
        <v>21</v>
      </c>
      <c r="B284" t="s">
        <v>0</v>
      </c>
      <c r="C284" t="s">
        <v>8</v>
      </c>
      <c r="D284" t="s">
        <v>6</v>
      </c>
      <c r="E284" t="s">
        <v>3</v>
      </c>
      <c r="F284" t="b">
        <v>1</v>
      </c>
      <c r="G284">
        <v>491</v>
      </c>
      <c r="H284">
        <v>4</v>
      </c>
      <c r="I284">
        <v>1733</v>
      </c>
      <c r="K284" t="str">
        <f t="shared" si="4"/>
        <v>SELECT 'uf50-0102.cnf','Tournament','Uniform','Guided','MaxSat',1,491,4,1733 UNION</v>
      </c>
    </row>
    <row r="285" spans="1:11" x14ac:dyDescent="0.55000000000000004">
      <c r="A285" t="s">
        <v>21</v>
      </c>
      <c r="B285" t="s">
        <v>0</v>
      </c>
      <c r="C285" t="s">
        <v>8</v>
      </c>
      <c r="D285" t="s">
        <v>6</v>
      </c>
      <c r="E285" t="s">
        <v>4</v>
      </c>
      <c r="F285" t="b">
        <v>1</v>
      </c>
      <c r="G285">
        <v>282</v>
      </c>
      <c r="H285">
        <v>2</v>
      </c>
      <c r="I285">
        <v>906</v>
      </c>
      <c r="K285" t="str">
        <f t="shared" si="4"/>
        <v>SELECT 'uf50-0102.cnf','Tournament','Uniform','Guided','Weighted',1,282,2,906 UNION</v>
      </c>
    </row>
    <row r="286" spans="1:11" x14ac:dyDescent="0.55000000000000004">
      <c r="A286" t="s">
        <v>21</v>
      </c>
      <c r="B286" t="s">
        <v>0</v>
      </c>
      <c r="C286" t="s">
        <v>8</v>
      </c>
      <c r="D286" t="s">
        <v>6</v>
      </c>
      <c r="E286" t="s">
        <v>5</v>
      </c>
      <c r="F286" t="b">
        <v>1</v>
      </c>
      <c r="G286">
        <v>491</v>
      </c>
      <c r="H286">
        <v>4</v>
      </c>
      <c r="I286">
        <v>1690</v>
      </c>
      <c r="K286" t="str">
        <f t="shared" si="4"/>
        <v>SELECT 'uf50-0102.cnf','Tournament','Uniform','Guided','Amplified',1,491,4,1690 UNION</v>
      </c>
    </row>
    <row r="287" spans="1:11" x14ac:dyDescent="0.55000000000000004">
      <c r="A287" t="s">
        <v>21</v>
      </c>
      <c r="B287" t="s">
        <v>0</v>
      </c>
      <c r="C287" t="s">
        <v>8</v>
      </c>
      <c r="D287" t="s">
        <v>7</v>
      </c>
      <c r="E287" t="s">
        <v>3</v>
      </c>
      <c r="F287" t="b">
        <v>1</v>
      </c>
      <c r="G287">
        <v>501</v>
      </c>
      <c r="H287">
        <v>4</v>
      </c>
      <c r="I287">
        <v>986</v>
      </c>
      <c r="K287" t="str">
        <f t="shared" si="4"/>
        <v>SELECT 'uf50-0102.cnf','Tournament','Uniform','NBit','MaxSat',1,501,4,986 UNION</v>
      </c>
    </row>
    <row r="288" spans="1:11" x14ac:dyDescent="0.55000000000000004">
      <c r="A288" t="s">
        <v>21</v>
      </c>
      <c r="B288" t="s">
        <v>0</v>
      </c>
      <c r="C288" t="s">
        <v>8</v>
      </c>
      <c r="D288" t="s">
        <v>7</v>
      </c>
      <c r="E288" t="s">
        <v>4</v>
      </c>
      <c r="F288" t="b">
        <v>1</v>
      </c>
      <c r="G288">
        <v>2188</v>
      </c>
      <c r="H288">
        <v>17</v>
      </c>
      <c r="I288">
        <v>4031</v>
      </c>
      <c r="K288" t="str">
        <f t="shared" si="4"/>
        <v>SELECT 'uf50-0102.cnf','Tournament','Uniform','NBit','Weighted',1,2188,17,4031 UNION</v>
      </c>
    </row>
    <row r="289" spans="1:11" x14ac:dyDescent="0.55000000000000004">
      <c r="A289" t="s">
        <v>21</v>
      </c>
      <c r="B289" t="s">
        <v>0</v>
      </c>
      <c r="C289" t="s">
        <v>8</v>
      </c>
      <c r="D289" t="s">
        <v>7</v>
      </c>
      <c r="E289" t="s">
        <v>5</v>
      </c>
      <c r="F289" t="b">
        <v>1</v>
      </c>
      <c r="G289">
        <v>501</v>
      </c>
      <c r="H289">
        <v>4</v>
      </c>
      <c r="I289">
        <v>1035</v>
      </c>
      <c r="K289" t="str">
        <f t="shared" si="4"/>
        <v>SELECT 'uf50-0102.cnf','Tournament','Uniform','NBit','Amplified',1,501,4,1035 UNION</v>
      </c>
    </row>
    <row r="290" spans="1:11" x14ac:dyDescent="0.55000000000000004">
      <c r="A290" t="s">
        <v>21</v>
      </c>
      <c r="B290" t="s">
        <v>9</v>
      </c>
      <c r="C290" t="s">
        <v>1</v>
      </c>
      <c r="D290" t="s">
        <v>2</v>
      </c>
      <c r="E290" t="s">
        <v>3</v>
      </c>
      <c r="F290" t="b">
        <v>1</v>
      </c>
      <c r="G290">
        <v>1586</v>
      </c>
      <c r="H290">
        <v>7</v>
      </c>
      <c r="I290">
        <v>8335</v>
      </c>
      <c r="K290" t="str">
        <f t="shared" si="4"/>
        <v>SELECT 'uf50-0102.cnf','Roulette','Clause','BitFlip','MaxSat',1,1586,7,8335 UNION</v>
      </c>
    </row>
    <row r="291" spans="1:11" x14ac:dyDescent="0.55000000000000004">
      <c r="A291" t="s">
        <v>21</v>
      </c>
      <c r="B291" t="s">
        <v>9</v>
      </c>
      <c r="C291" t="s">
        <v>1</v>
      </c>
      <c r="D291" t="s">
        <v>2</v>
      </c>
      <c r="E291" t="s">
        <v>4</v>
      </c>
      <c r="F291" t="b">
        <v>1</v>
      </c>
      <c r="G291">
        <v>6195</v>
      </c>
      <c r="H291">
        <v>24</v>
      </c>
      <c r="I291">
        <v>31679</v>
      </c>
      <c r="K291" t="str">
        <f t="shared" si="4"/>
        <v>SELECT 'uf50-0102.cnf','Roulette','Clause','BitFlip','Weighted',1,6195,24,31679 UNION</v>
      </c>
    </row>
    <row r="292" spans="1:11" x14ac:dyDescent="0.55000000000000004">
      <c r="A292" t="s">
        <v>21</v>
      </c>
      <c r="B292" t="s">
        <v>9</v>
      </c>
      <c r="C292" t="s">
        <v>1</v>
      </c>
      <c r="D292" t="s">
        <v>2</v>
      </c>
      <c r="E292" t="s">
        <v>5</v>
      </c>
      <c r="F292" t="b">
        <v>1</v>
      </c>
      <c r="G292">
        <v>3525</v>
      </c>
      <c r="H292">
        <v>14</v>
      </c>
      <c r="I292">
        <v>18071</v>
      </c>
      <c r="K292" t="str">
        <f t="shared" si="4"/>
        <v>SELECT 'uf50-0102.cnf','Roulette','Clause','BitFlip','Amplified',1,3525,14,18071 UNION</v>
      </c>
    </row>
    <row r="293" spans="1:11" x14ac:dyDescent="0.55000000000000004">
      <c r="A293" t="s">
        <v>21</v>
      </c>
      <c r="B293" t="s">
        <v>9</v>
      </c>
      <c r="C293" t="s">
        <v>1</v>
      </c>
      <c r="D293" t="s">
        <v>6</v>
      </c>
      <c r="E293" t="s">
        <v>3</v>
      </c>
      <c r="F293" t="b">
        <v>1</v>
      </c>
      <c r="G293">
        <v>798</v>
      </c>
      <c r="H293">
        <v>4</v>
      </c>
      <c r="I293">
        <v>4929</v>
      </c>
      <c r="K293" t="str">
        <f t="shared" si="4"/>
        <v>SELECT 'uf50-0102.cnf','Roulette','Clause','Guided','MaxSat',1,798,4,4929 UNION</v>
      </c>
    </row>
    <row r="294" spans="1:11" x14ac:dyDescent="0.55000000000000004">
      <c r="A294" t="s">
        <v>21</v>
      </c>
      <c r="B294" t="s">
        <v>9</v>
      </c>
      <c r="C294" t="s">
        <v>1</v>
      </c>
      <c r="D294" t="s">
        <v>6</v>
      </c>
      <c r="E294" t="s">
        <v>4</v>
      </c>
      <c r="F294" t="b">
        <v>1</v>
      </c>
      <c r="G294">
        <v>204</v>
      </c>
      <c r="H294">
        <v>0</v>
      </c>
      <c r="I294">
        <v>1173</v>
      </c>
      <c r="K294" t="str">
        <f t="shared" si="4"/>
        <v>SELECT 'uf50-0102.cnf','Roulette','Clause','Guided','Weighted',1,204,0,1173 UNION</v>
      </c>
    </row>
    <row r="295" spans="1:11" x14ac:dyDescent="0.55000000000000004">
      <c r="A295" t="s">
        <v>21</v>
      </c>
      <c r="B295" t="s">
        <v>9</v>
      </c>
      <c r="C295" t="s">
        <v>1</v>
      </c>
      <c r="D295" t="s">
        <v>6</v>
      </c>
      <c r="E295" t="s">
        <v>5</v>
      </c>
      <c r="F295" t="b">
        <v>1</v>
      </c>
      <c r="G295">
        <v>928</v>
      </c>
      <c r="H295">
        <v>5</v>
      </c>
      <c r="I295">
        <v>5557</v>
      </c>
      <c r="K295" t="str">
        <f t="shared" si="4"/>
        <v>SELECT 'uf50-0102.cnf','Roulette','Clause','Guided','Amplified',1,928,5,5557 UNION</v>
      </c>
    </row>
    <row r="296" spans="1:11" x14ac:dyDescent="0.55000000000000004">
      <c r="A296" t="s">
        <v>21</v>
      </c>
      <c r="B296" t="s">
        <v>9</v>
      </c>
      <c r="C296" t="s">
        <v>1</v>
      </c>
      <c r="D296" t="s">
        <v>7</v>
      </c>
      <c r="E296" t="s">
        <v>3</v>
      </c>
      <c r="F296" t="b">
        <v>1</v>
      </c>
      <c r="G296">
        <v>4321</v>
      </c>
      <c r="H296">
        <v>19</v>
      </c>
      <c r="I296">
        <v>22264</v>
      </c>
      <c r="K296" t="str">
        <f t="shared" si="4"/>
        <v>SELECT 'uf50-0102.cnf','Roulette','Clause','NBit','MaxSat',1,4321,19,22264 UNION</v>
      </c>
    </row>
    <row r="297" spans="1:11" x14ac:dyDescent="0.55000000000000004">
      <c r="A297" t="s">
        <v>21</v>
      </c>
      <c r="B297" t="s">
        <v>9</v>
      </c>
      <c r="C297" t="s">
        <v>1</v>
      </c>
      <c r="D297" t="s">
        <v>7</v>
      </c>
      <c r="E297" t="s">
        <v>4</v>
      </c>
      <c r="F297" t="b">
        <v>1</v>
      </c>
      <c r="G297">
        <v>830</v>
      </c>
      <c r="H297">
        <v>3</v>
      </c>
      <c r="I297">
        <v>4355</v>
      </c>
      <c r="K297" t="str">
        <f t="shared" si="4"/>
        <v>SELECT 'uf50-0102.cnf','Roulette','Clause','NBit','Weighted',1,830,3,4355 UNION</v>
      </c>
    </row>
    <row r="298" spans="1:11" x14ac:dyDescent="0.55000000000000004">
      <c r="A298" t="s">
        <v>21</v>
      </c>
      <c r="B298" t="s">
        <v>9</v>
      </c>
      <c r="C298" t="s">
        <v>1</v>
      </c>
      <c r="D298" t="s">
        <v>7</v>
      </c>
      <c r="E298" t="s">
        <v>5</v>
      </c>
      <c r="F298" t="b">
        <v>1</v>
      </c>
      <c r="G298">
        <v>1696</v>
      </c>
      <c r="H298">
        <v>8</v>
      </c>
      <c r="I298">
        <v>8718</v>
      </c>
      <c r="K298" t="str">
        <f t="shared" si="4"/>
        <v>SELECT 'uf50-0102.cnf','Roulette','Clause','NBit','Amplified',1,1696,8,8718 UNION</v>
      </c>
    </row>
    <row r="299" spans="1:11" x14ac:dyDescent="0.55000000000000004">
      <c r="A299" t="s">
        <v>21</v>
      </c>
      <c r="B299" t="s">
        <v>9</v>
      </c>
      <c r="C299" t="s">
        <v>8</v>
      </c>
      <c r="D299" t="s">
        <v>2</v>
      </c>
      <c r="E299" t="s">
        <v>3</v>
      </c>
      <c r="F299" t="b">
        <v>1</v>
      </c>
      <c r="G299">
        <v>2276</v>
      </c>
      <c r="H299">
        <v>10</v>
      </c>
      <c r="I299">
        <v>4985</v>
      </c>
      <c r="K299" t="str">
        <f t="shared" si="4"/>
        <v>SELECT 'uf50-0102.cnf','Roulette','Uniform','BitFlip','MaxSat',1,2276,10,4985 UNION</v>
      </c>
    </row>
    <row r="300" spans="1:11" x14ac:dyDescent="0.55000000000000004">
      <c r="A300" t="s">
        <v>21</v>
      </c>
      <c r="B300" t="s">
        <v>9</v>
      </c>
      <c r="C300" t="s">
        <v>8</v>
      </c>
      <c r="D300" t="s">
        <v>2</v>
      </c>
      <c r="E300" t="s">
        <v>4</v>
      </c>
      <c r="F300" t="b">
        <v>1</v>
      </c>
      <c r="G300">
        <v>2808</v>
      </c>
      <c r="H300">
        <v>12</v>
      </c>
      <c r="I300">
        <v>5739</v>
      </c>
      <c r="K300" t="str">
        <f t="shared" si="4"/>
        <v>SELECT 'uf50-0102.cnf','Roulette','Uniform','BitFlip','Weighted',1,2808,12,5739 UNION</v>
      </c>
    </row>
    <row r="301" spans="1:11" x14ac:dyDescent="0.55000000000000004">
      <c r="A301" t="s">
        <v>21</v>
      </c>
      <c r="B301" t="s">
        <v>9</v>
      </c>
      <c r="C301" t="s">
        <v>8</v>
      </c>
      <c r="D301" t="s">
        <v>2</v>
      </c>
      <c r="E301" t="s">
        <v>5</v>
      </c>
      <c r="F301" t="b">
        <v>1</v>
      </c>
      <c r="G301">
        <v>3319</v>
      </c>
      <c r="H301">
        <v>17</v>
      </c>
      <c r="I301">
        <v>7491</v>
      </c>
      <c r="K301" t="str">
        <f t="shared" si="4"/>
        <v>SELECT 'uf50-0102.cnf','Roulette','Uniform','BitFlip','Amplified',1,3319,17,7491 UNION</v>
      </c>
    </row>
    <row r="302" spans="1:11" x14ac:dyDescent="0.55000000000000004">
      <c r="A302" t="s">
        <v>21</v>
      </c>
      <c r="B302" t="s">
        <v>9</v>
      </c>
      <c r="C302" t="s">
        <v>8</v>
      </c>
      <c r="D302" t="s">
        <v>6</v>
      </c>
      <c r="E302" t="s">
        <v>3</v>
      </c>
      <c r="F302" t="b">
        <v>1</v>
      </c>
      <c r="G302">
        <v>445</v>
      </c>
      <c r="H302">
        <v>2</v>
      </c>
      <c r="I302">
        <v>1606</v>
      </c>
      <c r="K302" t="str">
        <f t="shared" si="4"/>
        <v>SELECT 'uf50-0102.cnf','Roulette','Uniform','Guided','MaxSat',1,445,2,1606 UNION</v>
      </c>
    </row>
    <row r="303" spans="1:11" x14ac:dyDescent="0.55000000000000004">
      <c r="A303" t="s">
        <v>21</v>
      </c>
      <c r="B303" t="s">
        <v>9</v>
      </c>
      <c r="C303" t="s">
        <v>8</v>
      </c>
      <c r="D303" t="s">
        <v>6</v>
      </c>
      <c r="E303" t="s">
        <v>4</v>
      </c>
      <c r="F303" t="b">
        <v>1</v>
      </c>
      <c r="G303">
        <v>373</v>
      </c>
      <c r="H303">
        <v>2</v>
      </c>
      <c r="I303">
        <v>1377</v>
      </c>
      <c r="K303" t="str">
        <f t="shared" si="4"/>
        <v>SELECT 'uf50-0102.cnf','Roulette','Uniform','Guided','Weighted',1,373,2,1377 UNION</v>
      </c>
    </row>
    <row r="304" spans="1:11" x14ac:dyDescent="0.55000000000000004">
      <c r="A304" t="s">
        <v>21</v>
      </c>
      <c r="B304" t="s">
        <v>9</v>
      </c>
      <c r="C304" t="s">
        <v>8</v>
      </c>
      <c r="D304" t="s">
        <v>6</v>
      </c>
      <c r="E304" t="s">
        <v>5</v>
      </c>
      <c r="F304" t="b">
        <v>1</v>
      </c>
      <c r="G304">
        <v>73</v>
      </c>
      <c r="H304">
        <v>0</v>
      </c>
      <c r="I304">
        <v>292</v>
      </c>
      <c r="K304" t="str">
        <f t="shared" si="4"/>
        <v>SELECT 'uf50-0102.cnf','Roulette','Uniform','Guided','Amplified',1,73,0,292 UNION</v>
      </c>
    </row>
    <row r="305" spans="1:11" x14ac:dyDescent="0.55000000000000004">
      <c r="A305" t="s">
        <v>21</v>
      </c>
      <c r="B305" t="s">
        <v>9</v>
      </c>
      <c r="C305" t="s">
        <v>8</v>
      </c>
      <c r="D305" t="s">
        <v>7</v>
      </c>
      <c r="E305" t="s">
        <v>3</v>
      </c>
      <c r="F305" t="b">
        <v>1</v>
      </c>
      <c r="G305">
        <v>4094</v>
      </c>
      <c r="H305">
        <v>20</v>
      </c>
      <c r="I305">
        <v>8522</v>
      </c>
      <c r="K305" t="str">
        <f t="shared" si="4"/>
        <v>SELECT 'uf50-0102.cnf','Roulette','Uniform','NBit','MaxSat',1,4094,20,8522 UNION</v>
      </c>
    </row>
    <row r="306" spans="1:11" x14ac:dyDescent="0.55000000000000004">
      <c r="A306" t="s">
        <v>21</v>
      </c>
      <c r="B306" t="s">
        <v>9</v>
      </c>
      <c r="C306" t="s">
        <v>8</v>
      </c>
      <c r="D306" t="s">
        <v>7</v>
      </c>
      <c r="E306" t="s">
        <v>4</v>
      </c>
      <c r="F306" t="b">
        <v>1</v>
      </c>
      <c r="G306">
        <v>978</v>
      </c>
      <c r="H306">
        <v>5</v>
      </c>
      <c r="I306">
        <v>1877</v>
      </c>
      <c r="K306" t="str">
        <f t="shared" si="4"/>
        <v>SELECT 'uf50-0102.cnf','Roulette','Uniform','NBit','Weighted',1,978,5,1877 UNION</v>
      </c>
    </row>
    <row r="307" spans="1:11" x14ac:dyDescent="0.55000000000000004">
      <c r="A307" t="s">
        <v>21</v>
      </c>
      <c r="B307" t="s">
        <v>9</v>
      </c>
      <c r="C307" t="s">
        <v>8</v>
      </c>
      <c r="D307" t="s">
        <v>7</v>
      </c>
      <c r="E307" t="s">
        <v>5</v>
      </c>
      <c r="F307" t="b">
        <v>1</v>
      </c>
      <c r="G307">
        <v>77</v>
      </c>
      <c r="H307">
        <v>0</v>
      </c>
      <c r="I307">
        <v>174</v>
      </c>
      <c r="K307" t="str">
        <f t="shared" si="4"/>
        <v>SELECT 'uf50-0102.cnf','Roulette','Uniform','NBit','Amplified',1,77,0,174 UNION</v>
      </c>
    </row>
    <row r="308" spans="1:11" x14ac:dyDescent="0.55000000000000004">
      <c r="A308" t="s">
        <v>21</v>
      </c>
      <c r="B308" t="s">
        <v>10</v>
      </c>
      <c r="C308" t="s">
        <v>1</v>
      </c>
      <c r="D308" t="s">
        <v>2</v>
      </c>
      <c r="E308" t="s">
        <v>3</v>
      </c>
      <c r="F308" t="b">
        <v>1</v>
      </c>
      <c r="G308">
        <v>367</v>
      </c>
      <c r="H308">
        <v>2</v>
      </c>
      <c r="I308">
        <v>1835</v>
      </c>
      <c r="K308" t="str">
        <f t="shared" si="4"/>
        <v>SELECT 'uf50-0102.cnf','Rank','Clause','BitFlip','MaxSat',1,367,2,1835 UNION</v>
      </c>
    </row>
    <row r="309" spans="1:11" x14ac:dyDescent="0.55000000000000004">
      <c r="A309" t="s">
        <v>21</v>
      </c>
      <c r="B309" t="s">
        <v>10</v>
      </c>
      <c r="C309" t="s">
        <v>1</v>
      </c>
      <c r="D309" t="s">
        <v>2</v>
      </c>
      <c r="E309" t="s">
        <v>4</v>
      </c>
      <c r="F309" t="b">
        <v>1</v>
      </c>
      <c r="G309">
        <v>183</v>
      </c>
      <c r="H309">
        <v>1</v>
      </c>
      <c r="I309">
        <v>860</v>
      </c>
      <c r="K309" t="str">
        <f t="shared" si="4"/>
        <v>SELECT 'uf50-0102.cnf','Rank','Clause','BitFlip','Weighted',1,183,1,860 UNION</v>
      </c>
    </row>
    <row r="310" spans="1:11" x14ac:dyDescent="0.55000000000000004">
      <c r="A310" t="s">
        <v>21</v>
      </c>
      <c r="B310" t="s">
        <v>10</v>
      </c>
      <c r="C310" t="s">
        <v>1</v>
      </c>
      <c r="D310" t="s">
        <v>2</v>
      </c>
      <c r="E310" t="s">
        <v>5</v>
      </c>
      <c r="F310" t="b">
        <v>1</v>
      </c>
      <c r="G310">
        <v>978</v>
      </c>
      <c r="H310">
        <v>6</v>
      </c>
      <c r="I310">
        <v>4744</v>
      </c>
      <c r="K310" t="str">
        <f t="shared" si="4"/>
        <v>SELECT 'uf50-0102.cnf','Rank','Clause','BitFlip','Amplified',1,978,6,4744 UNION</v>
      </c>
    </row>
    <row r="311" spans="1:11" x14ac:dyDescent="0.55000000000000004">
      <c r="A311" t="s">
        <v>21</v>
      </c>
      <c r="B311" t="s">
        <v>10</v>
      </c>
      <c r="C311" t="s">
        <v>1</v>
      </c>
      <c r="D311" t="s">
        <v>6</v>
      </c>
      <c r="E311" t="s">
        <v>3</v>
      </c>
      <c r="F311" t="b">
        <v>1</v>
      </c>
      <c r="G311">
        <v>36</v>
      </c>
      <c r="H311">
        <v>0</v>
      </c>
      <c r="I311">
        <v>203</v>
      </c>
      <c r="K311" t="str">
        <f t="shared" si="4"/>
        <v>SELECT 'uf50-0102.cnf','Rank','Clause','Guided','MaxSat',1,36,0,203 UNION</v>
      </c>
    </row>
    <row r="312" spans="1:11" x14ac:dyDescent="0.55000000000000004">
      <c r="A312" t="s">
        <v>21</v>
      </c>
      <c r="B312" t="s">
        <v>10</v>
      </c>
      <c r="C312" t="s">
        <v>1</v>
      </c>
      <c r="D312" t="s">
        <v>6</v>
      </c>
      <c r="E312" t="s">
        <v>4</v>
      </c>
      <c r="F312" t="b">
        <v>1</v>
      </c>
      <c r="G312">
        <v>177</v>
      </c>
      <c r="H312">
        <v>1</v>
      </c>
      <c r="I312">
        <v>969</v>
      </c>
      <c r="K312" t="str">
        <f t="shared" si="4"/>
        <v>SELECT 'uf50-0102.cnf','Rank','Clause','Guided','Weighted',1,177,1,969 UNION</v>
      </c>
    </row>
    <row r="313" spans="1:11" x14ac:dyDescent="0.55000000000000004">
      <c r="A313" t="s">
        <v>21</v>
      </c>
      <c r="B313" t="s">
        <v>10</v>
      </c>
      <c r="C313" t="s">
        <v>1</v>
      </c>
      <c r="D313" t="s">
        <v>6</v>
      </c>
      <c r="E313" t="s">
        <v>5</v>
      </c>
      <c r="F313" t="b">
        <v>1</v>
      </c>
      <c r="G313">
        <v>347</v>
      </c>
      <c r="H313">
        <v>2</v>
      </c>
      <c r="I313">
        <v>1917</v>
      </c>
      <c r="K313" t="str">
        <f t="shared" si="4"/>
        <v>SELECT 'uf50-0102.cnf','Rank','Clause','Guided','Amplified',1,347,2,1917 UNION</v>
      </c>
    </row>
    <row r="314" spans="1:11" x14ac:dyDescent="0.55000000000000004">
      <c r="A314" t="s">
        <v>21</v>
      </c>
      <c r="B314" t="s">
        <v>10</v>
      </c>
      <c r="C314" t="s">
        <v>1</v>
      </c>
      <c r="D314" t="s">
        <v>7</v>
      </c>
      <c r="E314" t="s">
        <v>3</v>
      </c>
      <c r="F314" t="b">
        <v>1</v>
      </c>
      <c r="G314">
        <v>328</v>
      </c>
      <c r="H314">
        <v>2</v>
      </c>
      <c r="I314">
        <v>1530</v>
      </c>
      <c r="K314" t="str">
        <f t="shared" si="4"/>
        <v>SELECT 'uf50-0102.cnf','Rank','Clause','NBit','MaxSat',1,328,2,1530 UNION</v>
      </c>
    </row>
    <row r="315" spans="1:11" x14ac:dyDescent="0.55000000000000004">
      <c r="A315" t="s">
        <v>21</v>
      </c>
      <c r="B315" t="s">
        <v>10</v>
      </c>
      <c r="C315" t="s">
        <v>1</v>
      </c>
      <c r="D315" t="s">
        <v>7</v>
      </c>
      <c r="E315" t="s">
        <v>4</v>
      </c>
      <c r="F315" t="b">
        <v>1</v>
      </c>
      <c r="G315">
        <v>256</v>
      </c>
      <c r="H315">
        <v>1</v>
      </c>
      <c r="I315">
        <v>1229</v>
      </c>
      <c r="K315" t="str">
        <f t="shared" si="4"/>
        <v>SELECT 'uf50-0102.cnf','Rank','Clause','NBit','Weighted',1,256,1,1229 UNION</v>
      </c>
    </row>
    <row r="316" spans="1:11" x14ac:dyDescent="0.55000000000000004">
      <c r="A316" t="s">
        <v>21</v>
      </c>
      <c r="B316" t="s">
        <v>10</v>
      </c>
      <c r="C316" t="s">
        <v>1</v>
      </c>
      <c r="D316" t="s">
        <v>7</v>
      </c>
      <c r="E316" t="s">
        <v>5</v>
      </c>
      <c r="F316" t="b">
        <v>1</v>
      </c>
      <c r="G316">
        <v>266</v>
      </c>
      <c r="H316">
        <v>1</v>
      </c>
      <c r="I316">
        <v>1262</v>
      </c>
      <c r="K316" t="str">
        <f t="shared" si="4"/>
        <v>SELECT 'uf50-0102.cnf','Rank','Clause','NBit','Amplified',1,266,1,1262 UNION</v>
      </c>
    </row>
    <row r="317" spans="1:11" x14ac:dyDescent="0.55000000000000004">
      <c r="A317" t="s">
        <v>21</v>
      </c>
      <c r="B317" t="s">
        <v>10</v>
      </c>
      <c r="C317" t="s">
        <v>8</v>
      </c>
      <c r="D317" t="s">
        <v>2</v>
      </c>
      <c r="E317" t="s">
        <v>3</v>
      </c>
      <c r="F317" t="b">
        <v>1</v>
      </c>
      <c r="G317">
        <v>5166</v>
      </c>
      <c r="H317">
        <v>38</v>
      </c>
      <c r="I317">
        <v>11661</v>
      </c>
      <c r="K317" t="str">
        <f t="shared" si="4"/>
        <v>SELECT 'uf50-0102.cnf','Rank','Uniform','BitFlip','MaxSat',1,5166,38,11661 UNION</v>
      </c>
    </row>
    <row r="318" spans="1:11" x14ac:dyDescent="0.55000000000000004">
      <c r="A318" t="s">
        <v>21</v>
      </c>
      <c r="B318" t="s">
        <v>10</v>
      </c>
      <c r="C318" t="s">
        <v>8</v>
      </c>
      <c r="D318" t="s">
        <v>2</v>
      </c>
      <c r="E318" t="s">
        <v>4</v>
      </c>
      <c r="F318" t="b">
        <v>1</v>
      </c>
      <c r="G318">
        <v>1390</v>
      </c>
      <c r="H318">
        <v>8</v>
      </c>
      <c r="I318">
        <v>2634</v>
      </c>
      <c r="K318" t="str">
        <f t="shared" si="4"/>
        <v>SELECT 'uf50-0102.cnf','Rank','Uniform','BitFlip','Weighted',1,1390,8,2634 UNION</v>
      </c>
    </row>
    <row r="319" spans="1:11" x14ac:dyDescent="0.55000000000000004">
      <c r="A319" t="s">
        <v>21</v>
      </c>
      <c r="B319" t="s">
        <v>10</v>
      </c>
      <c r="C319" t="s">
        <v>8</v>
      </c>
      <c r="D319" t="s">
        <v>2</v>
      </c>
      <c r="E319" t="s">
        <v>5</v>
      </c>
      <c r="F319" t="b">
        <v>1</v>
      </c>
      <c r="G319">
        <v>611</v>
      </c>
      <c r="H319">
        <v>4</v>
      </c>
      <c r="I319">
        <v>1295</v>
      </c>
      <c r="K319" t="str">
        <f t="shared" si="4"/>
        <v>SELECT 'uf50-0102.cnf','Rank','Uniform','BitFlip','Amplified',1,611,4,1295 UNION</v>
      </c>
    </row>
    <row r="320" spans="1:11" x14ac:dyDescent="0.55000000000000004">
      <c r="A320" t="s">
        <v>21</v>
      </c>
      <c r="B320" t="s">
        <v>10</v>
      </c>
      <c r="C320" t="s">
        <v>8</v>
      </c>
      <c r="D320" t="s">
        <v>6</v>
      </c>
      <c r="E320" t="s">
        <v>3</v>
      </c>
      <c r="F320" t="b">
        <v>1</v>
      </c>
      <c r="G320">
        <v>147</v>
      </c>
      <c r="H320">
        <v>1</v>
      </c>
      <c r="I320">
        <v>513</v>
      </c>
      <c r="K320" t="str">
        <f t="shared" si="4"/>
        <v>SELECT 'uf50-0102.cnf','Rank','Uniform','Guided','MaxSat',1,147,1,513 UNION</v>
      </c>
    </row>
    <row r="321" spans="1:11" x14ac:dyDescent="0.55000000000000004">
      <c r="A321" t="s">
        <v>21</v>
      </c>
      <c r="B321" t="s">
        <v>10</v>
      </c>
      <c r="C321" t="s">
        <v>8</v>
      </c>
      <c r="D321" t="s">
        <v>6</v>
      </c>
      <c r="E321" t="s">
        <v>4</v>
      </c>
      <c r="F321" t="b">
        <v>1</v>
      </c>
      <c r="G321">
        <v>426</v>
      </c>
      <c r="H321">
        <v>3</v>
      </c>
      <c r="I321">
        <v>1414</v>
      </c>
      <c r="K321" t="str">
        <f t="shared" si="4"/>
        <v>SELECT 'uf50-0102.cnf','Rank','Uniform','Guided','Weighted',1,426,3,1414 UNION</v>
      </c>
    </row>
    <row r="322" spans="1:11" x14ac:dyDescent="0.55000000000000004">
      <c r="A322" t="s">
        <v>21</v>
      </c>
      <c r="B322" t="s">
        <v>10</v>
      </c>
      <c r="C322" t="s">
        <v>8</v>
      </c>
      <c r="D322" t="s">
        <v>6</v>
      </c>
      <c r="E322" t="s">
        <v>5</v>
      </c>
      <c r="F322" t="b">
        <v>1</v>
      </c>
      <c r="G322">
        <v>235</v>
      </c>
      <c r="H322">
        <v>1</v>
      </c>
      <c r="I322">
        <v>802</v>
      </c>
      <c r="K322" t="str">
        <f t="shared" ref="K322:K385" si="5">CONCATENATE("SELECT '",A322,"','",B322,"','",C322,"','",D322,"','",E322,"',",IF(F322,1,0),",",G322,",",H322,",",I322," UNION")</f>
        <v>SELECT 'uf50-0102.cnf','Rank','Uniform','Guided','Amplified',1,235,1,802 UNION</v>
      </c>
    </row>
    <row r="323" spans="1:11" x14ac:dyDescent="0.55000000000000004">
      <c r="A323" t="s">
        <v>21</v>
      </c>
      <c r="B323" t="s">
        <v>10</v>
      </c>
      <c r="C323" t="s">
        <v>8</v>
      </c>
      <c r="D323" t="s">
        <v>7</v>
      </c>
      <c r="E323" t="s">
        <v>3</v>
      </c>
      <c r="F323" t="b">
        <v>1</v>
      </c>
      <c r="G323">
        <v>3225</v>
      </c>
      <c r="H323">
        <v>24</v>
      </c>
      <c r="I323">
        <v>6461</v>
      </c>
      <c r="K323" t="str">
        <f t="shared" si="5"/>
        <v>SELECT 'uf50-0102.cnf','Rank','Uniform','NBit','MaxSat',1,3225,24,6461 UNION</v>
      </c>
    </row>
    <row r="324" spans="1:11" x14ac:dyDescent="0.55000000000000004">
      <c r="A324" t="s">
        <v>21</v>
      </c>
      <c r="B324" t="s">
        <v>10</v>
      </c>
      <c r="C324" t="s">
        <v>8</v>
      </c>
      <c r="D324" t="s">
        <v>7</v>
      </c>
      <c r="E324" t="s">
        <v>4</v>
      </c>
      <c r="F324" t="b">
        <v>0</v>
      </c>
      <c r="G324">
        <v>10000</v>
      </c>
      <c r="H324">
        <v>71</v>
      </c>
      <c r="I324">
        <v>18666</v>
      </c>
      <c r="K324" t="str">
        <f t="shared" si="5"/>
        <v>SELECT 'uf50-0102.cnf','Rank','Uniform','NBit','Weighted',0,10000,71,18666 UNION</v>
      </c>
    </row>
    <row r="325" spans="1:11" x14ac:dyDescent="0.55000000000000004">
      <c r="A325" t="s">
        <v>21</v>
      </c>
      <c r="B325" t="s">
        <v>10</v>
      </c>
      <c r="C325" t="s">
        <v>8</v>
      </c>
      <c r="D325" t="s">
        <v>7</v>
      </c>
      <c r="E325" t="s">
        <v>5</v>
      </c>
      <c r="F325" t="b">
        <v>1</v>
      </c>
      <c r="G325">
        <v>905</v>
      </c>
      <c r="H325">
        <v>7</v>
      </c>
      <c r="I325">
        <v>1816</v>
      </c>
      <c r="K325" t="str">
        <f t="shared" si="5"/>
        <v>SELECT 'uf50-0102.cnf','Rank','Uniform','NBit','Amplified',1,905,7,1816 UNION</v>
      </c>
    </row>
    <row r="326" spans="1:11" x14ac:dyDescent="0.55000000000000004">
      <c r="A326" t="s">
        <v>22</v>
      </c>
      <c r="B326" t="s">
        <v>0</v>
      </c>
      <c r="C326" t="s">
        <v>1</v>
      </c>
      <c r="D326" t="s">
        <v>2</v>
      </c>
      <c r="E326" t="s">
        <v>3</v>
      </c>
      <c r="F326" t="b">
        <v>1</v>
      </c>
      <c r="G326">
        <v>251</v>
      </c>
      <c r="H326">
        <v>2</v>
      </c>
      <c r="I326">
        <v>1104</v>
      </c>
      <c r="K326" t="str">
        <f t="shared" si="5"/>
        <v>SELECT 'uf50-0103.cnf','Tournament','Clause','BitFlip','MaxSat',1,251,2,1104 UNION</v>
      </c>
    </row>
    <row r="327" spans="1:11" x14ac:dyDescent="0.55000000000000004">
      <c r="A327" t="s">
        <v>22</v>
      </c>
      <c r="B327" t="s">
        <v>0</v>
      </c>
      <c r="C327" t="s">
        <v>1</v>
      </c>
      <c r="D327" t="s">
        <v>2</v>
      </c>
      <c r="E327" t="s">
        <v>4</v>
      </c>
      <c r="F327" t="b">
        <v>1</v>
      </c>
      <c r="G327">
        <v>776</v>
      </c>
      <c r="H327">
        <v>6</v>
      </c>
      <c r="I327">
        <v>3522</v>
      </c>
      <c r="K327" t="str">
        <f t="shared" si="5"/>
        <v>SELECT 'uf50-0103.cnf','Tournament','Clause','BitFlip','Weighted',1,776,6,3522 UNION</v>
      </c>
    </row>
    <row r="328" spans="1:11" x14ac:dyDescent="0.55000000000000004">
      <c r="A328" t="s">
        <v>22</v>
      </c>
      <c r="B328" t="s">
        <v>0</v>
      </c>
      <c r="C328" t="s">
        <v>1</v>
      </c>
      <c r="D328" t="s">
        <v>2</v>
      </c>
      <c r="E328" t="s">
        <v>5</v>
      </c>
      <c r="F328" t="b">
        <v>1</v>
      </c>
      <c r="G328">
        <v>251</v>
      </c>
      <c r="H328">
        <v>2</v>
      </c>
      <c r="I328">
        <v>1143</v>
      </c>
      <c r="K328" t="str">
        <f t="shared" si="5"/>
        <v>SELECT 'uf50-0103.cnf','Tournament','Clause','BitFlip','Amplified',1,251,2,1143 UNION</v>
      </c>
    </row>
    <row r="329" spans="1:11" x14ac:dyDescent="0.55000000000000004">
      <c r="A329" t="s">
        <v>22</v>
      </c>
      <c r="B329" t="s">
        <v>0</v>
      </c>
      <c r="C329" t="s">
        <v>1</v>
      </c>
      <c r="D329" t="s">
        <v>6</v>
      </c>
      <c r="E329" t="s">
        <v>3</v>
      </c>
      <c r="F329" t="b">
        <v>1</v>
      </c>
      <c r="G329">
        <v>12</v>
      </c>
      <c r="H329">
        <v>0</v>
      </c>
      <c r="I329">
        <v>64</v>
      </c>
      <c r="K329" t="str">
        <f t="shared" si="5"/>
        <v>SELECT 'uf50-0103.cnf','Tournament','Clause','Guided','MaxSat',1,12,0,64 UNION</v>
      </c>
    </row>
    <row r="330" spans="1:11" x14ac:dyDescent="0.55000000000000004">
      <c r="A330" t="s">
        <v>22</v>
      </c>
      <c r="B330" t="s">
        <v>0</v>
      </c>
      <c r="C330" t="s">
        <v>1</v>
      </c>
      <c r="D330" t="s">
        <v>6</v>
      </c>
      <c r="E330" t="s">
        <v>4</v>
      </c>
      <c r="F330" t="b">
        <v>1</v>
      </c>
      <c r="G330">
        <v>15</v>
      </c>
      <c r="H330">
        <v>0</v>
      </c>
      <c r="I330">
        <v>79</v>
      </c>
      <c r="K330" t="str">
        <f t="shared" si="5"/>
        <v>SELECT 'uf50-0103.cnf','Tournament','Clause','Guided','Weighted',1,15,0,79 UNION</v>
      </c>
    </row>
    <row r="331" spans="1:11" x14ac:dyDescent="0.55000000000000004">
      <c r="A331" t="s">
        <v>22</v>
      </c>
      <c r="B331" t="s">
        <v>0</v>
      </c>
      <c r="C331" t="s">
        <v>1</v>
      </c>
      <c r="D331" t="s">
        <v>6</v>
      </c>
      <c r="E331" t="s">
        <v>5</v>
      </c>
      <c r="F331" t="b">
        <v>1</v>
      </c>
      <c r="G331">
        <v>12</v>
      </c>
      <c r="H331">
        <v>0</v>
      </c>
      <c r="I331">
        <v>66</v>
      </c>
      <c r="K331" t="str">
        <f t="shared" si="5"/>
        <v>SELECT 'uf50-0103.cnf','Tournament','Clause','Guided','Amplified',1,12,0,66 UNION</v>
      </c>
    </row>
    <row r="332" spans="1:11" x14ac:dyDescent="0.55000000000000004">
      <c r="A332" t="s">
        <v>22</v>
      </c>
      <c r="B332" t="s">
        <v>0</v>
      </c>
      <c r="C332" t="s">
        <v>1</v>
      </c>
      <c r="D332" t="s">
        <v>7</v>
      </c>
      <c r="E332" t="s">
        <v>3</v>
      </c>
      <c r="F332" t="b">
        <v>1</v>
      </c>
      <c r="G332">
        <v>266</v>
      </c>
      <c r="H332">
        <v>2</v>
      </c>
      <c r="I332">
        <v>1159</v>
      </c>
      <c r="K332" t="str">
        <f t="shared" si="5"/>
        <v>SELECT 'uf50-0103.cnf','Tournament','Clause','NBit','MaxSat',1,266,2,1159 UNION</v>
      </c>
    </row>
    <row r="333" spans="1:11" x14ac:dyDescent="0.55000000000000004">
      <c r="A333" t="s">
        <v>22</v>
      </c>
      <c r="B333" t="s">
        <v>0</v>
      </c>
      <c r="C333" t="s">
        <v>1</v>
      </c>
      <c r="D333" t="s">
        <v>7</v>
      </c>
      <c r="E333" t="s">
        <v>4</v>
      </c>
      <c r="F333" t="b">
        <v>1</v>
      </c>
      <c r="G333">
        <v>12</v>
      </c>
      <c r="H333">
        <v>0</v>
      </c>
      <c r="I333">
        <v>54</v>
      </c>
      <c r="K333" t="str">
        <f t="shared" si="5"/>
        <v>SELECT 'uf50-0103.cnf','Tournament','Clause','NBit','Weighted',1,12,0,54 UNION</v>
      </c>
    </row>
    <row r="334" spans="1:11" x14ac:dyDescent="0.55000000000000004">
      <c r="A334" t="s">
        <v>22</v>
      </c>
      <c r="B334" t="s">
        <v>0</v>
      </c>
      <c r="C334" t="s">
        <v>1</v>
      </c>
      <c r="D334" t="s">
        <v>7</v>
      </c>
      <c r="E334" t="s">
        <v>5</v>
      </c>
      <c r="F334" t="b">
        <v>1</v>
      </c>
      <c r="G334">
        <v>266</v>
      </c>
      <c r="H334">
        <v>2</v>
      </c>
      <c r="I334">
        <v>1196</v>
      </c>
      <c r="K334" t="str">
        <f t="shared" si="5"/>
        <v>SELECT 'uf50-0103.cnf','Tournament','Clause','NBit','Amplified',1,266,2,1196 UNION</v>
      </c>
    </row>
    <row r="335" spans="1:11" x14ac:dyDescent="0.55000000000000004">
      <c r="A335" t="s">
        <v>22</v>
      </c>
      <c r="B335" t="s">
        <v>0</v>
      </c>
      <c r="C335" t="s">
        <v>8</v>
      </c>
      <c r="D335" t="s">
        <v>2</v>
      </c>
      <c r="E335" t="s">
        <v>3</v>
      </c>
      <c r="F335" t="b">
        <v>1</v>
      </c>
      <c r="G335">
        <v>31</v>
      </c>
      <c r="H335">
        <v>0</v>
      </c>
      <c r="I335">
        <v>71</v>
      </c>
      <c r="K335" t="str">
        <f t="shared" si="5"/>
        <v>SELECT 'uf50-0103.cnf','Tournament','Uniform','BitFlip','MaxSat',1,31,0,71 UNION</v>
      </c>
    </row>
    <row r="336" spans="1:11" x14ac:dyDescent="0.55000000000000004">
      <c r="A336" t="s">
        <v>22</v>
      </c>
      <c r="B336" t="s">
        <v>0</v>
      </c>
      <c r="C336" t="s">
        <v>8</v>
      </c>
      <c r="D336" t="s">
        <v>2</v>
      </c>
      <c r="E336" t="s">
        <v>4</v>
      </c>
      <c r="F336" t="b">
        <v>1</v>
      </c>
      <c r="G336">
        <v>378</v>
      </c>
      <c r="H336">
        <v>3</v>
      </c>
      <c r="I336">
        <v>699</v>
      </c>
      <c r="K336" t="str">
        <f t="shared" si="5"/>
        <v>SELECT 'uf50-0103.cnf','Tournament','Uniform','BitFlip','Weighted',1,378,3,699 UNION</v>
      </c>
    </row>
    <row r="337" spans="1:11" x14ac:dyDescent="0.55000000000000004">
      <c r="A337" t="s">
        <v>22</v>
      </c>
      <c r="B337" t="s">
        <v>0</v>
      </c>
      <c r="C337" t="s">
        <v>8</v>
      </c>
      <c r="D337" t="s">
        <v>2</v>
      </c>
      <c r="E337" t="s">
        <v>5</v>
      </c>
      <c r="F337" t="b">
        <v>1</v>
      </c>
      <c r="G337">
        <v>31</v>
      </c>
      <c r="H337">
        <v>0</v>
      </c>
      <c r="I337">
        <v>73</v>
      </c>
      <c r="K337" t="str">
        <f t="shared" si="5"/>
        <v>SELECT 'uf50-0103.cnf','Tournament','Uniform','BitFlip','Amplified',1,31,0,73 UNION</v>
      </c>
    </row>
    <row r="338" spans="1:11" x14ac:dyDescent="0.55000000000000004">
      <c r="A338" t="s">
        <v>22</v>
      </c>
      <c r="B338" t="s">
        <v>0</v>
      </c>
      <c r="C338" t="s">
        <v>8</v>
      </c>
      <c r="D338" t="s">
        <v>6</v>
      </c>
      <c r="E338" t="s">
        <v>3</v>
      </c>
      <c r="F338" t="b">
        <v>1</v>
      </c>
      <c r="G338">
        <v>9</v>
      </c>
      <c r="H338">
        <v>0</v>
      </c>
      <c r="I338">
        <v>34</v>
      </c>
      <c r="K338" t="str">
        <f t="shared" si="5"/>
        <v>SELECT 'uf50-0103.cnf','Tournament','Uniform','Guided','MaxSat',1,9,0,34 UNION</v>
      </c>
    </row>
    <row r="339" spans="1:11" x14ac:dyDescent="0.55000000000000004">
      <c r="A339" t="s">
        <v>22</v>
      </c>
      <c r="B339" t="s">
        <v>0</v>
      </c>
      <c r="C339" t="s">
        <v>8</v>
      </c>
      <c r="D339" t="s">
        <v>6</v>
      </c>
      <c r="E339" t="s">
        <v>4</v>
      </c>
      <c r="F339" t="b">
        <v>1</v>
      </c>
      <c r="G339">
        <v>118</v>
      </c>
      <c r="H339">
        <v>1</v>
      </c>
      <c r="I339">
        <v>379</v>
      </c>
      <c r="K339" t="str">
        <f t="shared" si="5"/>
        <v>SELECT 'uf50-0103.cnf','Tournament','Uniform','Guided','Weighted',1,118,1,379 UNION</v>
      </c>
    </row>
    <row r="340" spans="1:11" x14ac:dyDescent="0.55000000000000004">
      <c r="A340" t="s">
        <v>22</v>
      </c>
      <c r="B340" t="s">
        <v>0</v>
      </c>
      <c r="C340" t="s">
        <v>8</v>
      </c>
      <c r="D340" t="s">
        <v>6</v>
      </c>
      <c r="E340" t="s">
        <v>5</v>
      </c>
      <c r="F340" t="b">
        <v>1</v>
      </c>
      <c r="G340">
        <v>9</v>
      </c>
      <c r="H340">
        <v>0</v>
      </c>
      <c r="I340">
        <v>36</v>
      </c>
      <c r="K340" t="str">
        <f t="shared" si="5"/>
        <v>SELECT 'uf50-0103.cnf','Tournament','Uniform','Guided','Amplified',1,9,0,36 UNION</v>
      </c>
    </row>
    <row r="341" spans="1:11" x14ac:dyDescent="0.55000000000000004">
      <c r="A341" t="s">
        <v>22</v>
      </c>
      <c r="B341" t="s">
        <v>0</v>
      </c>
      <c r="C341" t="s">
        <v>8</v>
      </c>
      <c r="D341" t="s">
        <v>7</v>
      </c>
      <c r="E341" t="s">
        <v>3</v>
      </c>
      <c r="F341" t="b">
        <v>1</v>
      </c>
      <c r="G341">
        <v>256</v>
      </c>
      <c r="H341">
        <v>2</v>
      </c>
      <c r="I341">
        <v>506</v>
      </c>
      <c r="K341" t="str">
        <f t="shared" si="5"/>
        <v>SELECT 'uf50-0103.cnf','Tournament','Uniform','NBit','MaxSat',1,256,2,506 UNION</v>
      </c>
    </row>
    <row r="342" spans="1:11" x14ac:dyDescent="0.55000000000000004">
      <c r="A342" t="s">
        <v>22</v>
      </c>
      <c r="B342" t="s">
        <v>0</v>
      </c>
      <c r="C342" t="s">
        <v>8</v>
      </c>
      <c r="D342" t="s">
        <v>7</v>
      </c>
      <c r="E342" t="s">
        <v>4</v>
      </c>
      <c r="F342" t="b">
        <v>1</v>
      </c>
      <c r="G342">
        <v>250</v>
      </c>
      <c r="H342">
        <v>2</v>
      </c>
      <c r="I342">
        <v>449</v>
      </c>
      <c r="K342" t="str">
        <f t="shared" si="5"/>
        <v>SELECT 'uf50-0103.cnf','Tournament','Uniform','NBit','Weighted',1,250,2,449 UNION</v>
      </c>
    </row>
    <row r="343" spans="1:11" x14ac:dyDescent="0.55000000000000004">
      <c r="A343" t="s">
        <v>22</v>
      </c>
      <c r="B343" t="s">
        <v>0</v>
      </c>
      <c r="C343" t="s">
        <v>8</v>
      </c>
      <c r="D343" t="s">
        <v>7</v>
      </c>
      <c r="E343" t="s">
        <v>5</v>
      </c>
      <c r="F343" t="b">
        <v>1</v>
      </c>
      <c r="G343">
        <v>256</v>
      </c>
      <c r="H343">
        <v>2</v>
      </c>
      <c r="I343">
        <v>507</v>
      </c>
      <c r="K343" t="str">
        <f t="shared" si="5"/>
        <v>SELECT 'uf50-0103.cnf','Tournament','Uniform','NBit','Amplified',1,256,2,507 UNION</v>
      </c>
    </row>
    <row r="344" spans="1:11" x14ac:dyDescent="0.55000000000000004">
      <c r="A344" t="s">
        <v>22</v>
      </c>
      <c r="B344" t="s">
        <v>9</v>
      </c>
      <c r="C344" t="s">
        <v>1</v>
      </c>
      <c r="D344" t="s">
        <v>2</v>
      </c>
      <c r="E344" t="s">
        <v>3</v>
      </c>
      <c r="F344" t="b">
        <v>1</v>
      </c>
      <c r="G344">
        <v>252</v>
      </c>
      <c r="H344">
        <v>1</v>
      </c>
      <c r="I344">
        <v>1271</v>
      </c>
      <c r="K344" t="str">
        <f t="shared" si="5"/>
        <v>SELECT 'uf50-0103.cnf','Roulette','Clause','BitFlip','MaxSat',1,252,1,1271 UNION</v>
      </c>
    </row>
    <row r="345" spans="1:11" x14ac:dyDescent="0.55000000000000004">
      <c r="A345" t="s">
        <v>22</v>
      </c>
      <c r="B345" t="s">
        <v>9</v>
      </c>
      <c r="C345" t="s">
        <v>1</v>
      </c>
      <c r="D345" t="s">
        <v>2</v>
      </c>
      <c r="E345" t="s">
        <v>4</v>
      </c>
      <c r="F345" t="b">
        <v>1</v>
      </c>
      <c r="G345">
        <v>74</v>
      </c>
      <c r="H345">
        <v>0</v>
      </c>
      <c r="I345">
        <v>362</v>
      </c>
      <c r="K345" t="str">
        <f t="shared" si="5"/>
        <v>SELECT 'uf50-0103.cnf','Roulette','Clause','BitFlip','Weighted',1,74,0,362 UNION</v>
      </c>
    </row>
    <row r="346" spans="1:11" x14ac:dyDescent="0.55000000000000004">
      <c r="A346" t="s">
        <v>22</v>
      </c>
      <c r="B346" t="s">
        <v>9</v>
      </c>
      <c r="C346" t="s">
        <v>1</v>
      </c>
      <c r="D346" t="s">
        <v>2</v>
      </c>
      <c r="E346" t="s">
        <v>5</v>
      </c>
      <c r="F346" t="b">
        <v>1</v>
      </c>
      <c r="G346">
        <v>912</v>
      </c>
      <c r="H346">
        <v>5</v>
      </c>
      <c r="I346">
        <v>4514</v>
      </c>
      <c r="K346" t="str">
        <f t="shared" si="5"/>
        <v>SELECT 'uf50-0103.cnf','Roulette','Clause','BitFlip','Amplified',1,912,5,4514 UNION</v>
      </c>
    </row>
    <row r="347" spans="1:11" x14ac:dyDescent="0.55000000000000004">
      <c r="A347" t="s">
        <v>22</v>
      </c>
      <c r="B347" t="s">
        <v>9</v>
      </c>
      <c r="C347" t="s">
        <v>1</v>
      </c>
      <c r="D347" t="s">
        <v>6</v>
      </c>
      <c r="E347" t="s">
        <v>3</v>
      </c>
      <c r="F347" t="b">
        <v>1</v>
      </c>
      <c r="G347">
        <v>37</v>
      </c>
      <c r="H347">
        <v>0</v>
      </c>
      <c r="I347">
        <v>237</v>
      </c>
      <c r="K347" t="str">
        <f t="shared" si="5"/>
        <v>SELECT 'uf50-0103.cnf','Roulette','Clause','Guided','MaxSat',1,37,0,237 UNION</v>
      </c>
    </row>
    <row r="348" spans="1:11" x14ac:dyDescent="0.55000000000000004">
      <c r="A348" t="s">
        <v>22</v>
      </c>
      <c r="B348" t="s">
        <v>9</v>
      </c>
      <c r="C348" t="s">
        <v>1</v>
      </c>
      <c r="D348" t="s">
        <v>6</v>
      </c>
      <c r="E348" t="s">
        <v>4</v>
      </c>
      <c r="F348" t="b">
        <v>1</v>
      </c>
      <c r="G348">
        <v>29</v>
      </c>
      <c r="H348">
        <v>0</v>
      </c>
      <c r="I348">
        <v>169</v>
      </c>
      <c r="K348" t="str">
        <f t="shared" si="5"/>
        <v>SELECT 'uf50-0103.cnf','Roulette','Clause','Guided','Weighted',1,29,0,169 UNION</v>
      </c>
    </row>
    <row r="349" spans="1:11" x14ac:dyDescent="0.55000000000000004">
      <c r="A349" t="s">
        <v>22</v>
      </c>
      <c r="B349" t="s">
        <v>9</v>
      </c>
      <c r="C349" t="s">
        <v>1</v>
      </c>
      <c r="D349" t="s">
        <v>6</v>
      </c>
      <c r="E349" t="s">
        <v>5</v>
      </c>
      <c r="F349" t="b">
        <v>1</v>
      </c>
      <c r="G349">
        <v>345</v>
      </c>
      <c r="H349">
        <v>2</v>
      </c>
      <c r="I349">
        <v>2008</v>
      </c>
      <c r="K349" t="str">
        <f t="shared" si="5"/>
        <v>SELECT 'uf50-0103.cnf','Roulette','Clause','Guided','Amplified',1,345,2,2008 UNION</v>
      </c>
    </row>
    <row r="350" spans="1:11" x14ac:dyDescent="0.55000000000000004">
      <c r="A350" t="s">
        <v>22</v>
      </c>
      <c r="B350" t="s">
        <v>9</v>
      </c>
      <c r="C350" t="s">
        <v>1</v>
      </c>
      <c r="D350" t="s">
        <v>7</v>
      </c>
      <c r="E350" t="s">
        <v>3</v>
      </c>
      <c r="F350" t="b">
        <v>1</v>
      </c>
      <c r="G350">
        <v>908</v>
      </c>
      <c r="H350">
        <v>5</v>
      </c>
      <c r="I350">
        <v>4533</v>
      </c>
      <c r="K350" t="str">
        <f t="shared" si="5"/>
        <v>SELECT 'uf50-0103.cnf','Roulette','Clause','NBit','MaxSat',1,908,5,4533 UNION</v>
      </c>
    </row>
    <row r="351" spans="1:11" x14ac:dyDescent="0.55000000000000004">
      <c r="A351" t="s">
        <v>22</v>
      </c>
      <c r="B351" t="s">
        <v>9</v>
      </c>
      <c r="C351" t="s">
        <v>1</v>
      </c>
      <c r="D351" t="s">
        <v>7</v>
      </c>
      <c r="E351" t="s">
        <v>4</v>
      </c>
      <c r="F351" t="b">
        <v>1</v>
      </c>
      <c r="G351">
        <v>463</v>
      </c>
      <c r="H351">
        <v>2</v>
      </c>
      <c r="I351">
        <v>2657</v>
      </c>
      <c r="K351" t="str">
        <f t="shared" si="5"/>
        <v>SELECT 'uf50-0103.cnf','Roulette','Clause','NBit','Weighted',1,463,2,2657 UNION</v>
      </c>
    </row>
    <row r="352" spans="1:11" x14ac:dyDescent="0.55000000000000004">
      <c r="A352" t="s">
        <v>22</v>
      </c>
      <c r="B352" t="s">
        <v>9</v>
      </c>
      <c r="C352" t="s">
        <v>1</v>
      </c>
      <c r="D352" t="s">
        <v>7</v>
      </c>
      <c r="E352" t="s">
        <v>5</v>
      </c>
      <c r="F352" t="b">
        <v>1</v>
      </c>
      <c r="G352">
        <v>106</v>
      </c>
      <c r="H352">
        <v>0</v>
      </c>
      <c r="I352">
        <v>548</v>
      </c>
      <c r="K352" t="str">
        <f t="shared" si="5"/>
        <v>SELECT 'uf50-0103.cnf','Roulette','Clause','NBit','Amplified',1,106,0,548 UNION</v>
      </c>
    </row>
    <row r="353" spans="1:11" x14ac:dyDescent="0.55000000000000004">
      <c r="A353" t="s">
        <v>22</v>
      </c>
      <c r="B353" t="s">
        <v>9</v>
      </c>
      <c r="C353" t="s">
        <v>8</v>
      </c>
      <c r="D353" t="s">
        <v>2</v>
      </c>
      <c r="E353" t="s">
        <v>3</v>
      </c>
      <c r="F353" t="b">
        <v>1</v>
      </c>
      <c r="G353">
        <v>85</v>
      </c>
      <c r="H353">
        <v>0</v>
      </c>
      <c r="I353">
        <v>205</v>
      </c>
      <c r="K353" t="str">
        <f t="shared" si="5"/>
        <v>SELECT 'uf50-0103.cnf','Roulette','Uniform','BitFlip','MaxSat',1,85,0,205 UNION</v>
      </c>
    </row>
    <row r="354" spans="1:11" x14ac:dyDescent="0.55000000000000004">
      <c r="A354" t="s">
        <v>22</v>
      </c>
      <c r="B354" t="s">
        <v>9</v>
      </c>
      <c r="C354" t="s">
        <v>8</v>
      </c>
      <c r="D354" t="s">
        <v>2</v>
      </c>
      <c r="E354" t="s">
        <v>4</v>
      </c>
      <c r="F354" t="b">
        <v>1</v>
      </c>
      <c r="G354">
        <v>323</v>
      </c>
      <c r="H354">
        <v>1</v>
      </c>
      <c r="I354">
        <v>707</v>
      </c>
      <c r="K354" t="str">
        <f t="shared" si="5"/>
        <v>SELECT 'uf50-0103.cnf','Roulette','Uniform','BitFlip','Weighted',1,323,1,707 UNION</v>
      </c>
    </row>
    <row r="355" spans="1:11" x14ac:dyDescent="0.55000000000000004">
      <c r="A355" t="s">
        <v>22</v>
      </c>
      <c r="B355" t="s">
        <v>9</v>
      </c>
      <c r="C355" t="s">
        <v>8</v>
      </c>
      <c r="D355" t="s">
        <v>2</v>
      </c>
      <c r="E355" t="s">
        <v>5</v>
      </c>
      <c r="F355" t="b">
        <v>1</v>
      </c>
      <c r="G355">
        <v>209</v>
      </c>
      <c r="H355">
        <v>1</v>
      </c>
      <c r="I355">
        <v>491</v>
      </c>
      <c r="K355" t="str">
        <f t="shared" si="5"/>
        <v>SELECT 'uf50-0103.cnf','Roulette','Uniform','BitFlip','Amplified',1,209,1,491 UNION</v>
      </c>
    </row>
    <row r="356" spans="1:11" x14ac:dyDescent="0.55000000000000004">
      <c r="A356" t="s">
        <v>22</v>
      </c>
      <c r="B356" t="s">
        <v>9</v>
      </c>
      <c r="C356" t="s">
        <v>8</v>
      </c>
      <c r="D356" t="s">
        <v>6</v>
      </c>
      <c r="E356" t="s">
        <v>3</v>
      </c>
      <c r="F356" t="b">
        <v>1</v>
      </c>
      <c r="G356">
        <v>34</v>
      </c>
      <c r="H356">
        <v>0</v>
      </c>
      <c r="I356">
        <v>139</v>
      </c>
      <c r="K356" t="str">
        <f t="shared" si="5"/>
        <v>SELECT 'uf50-0103.cnf','Roulette','Uniform','Guided','MaxSat',1,34,0,139 UNION</v>
      </c>
    </row>
    <row r="357" spans="1:11" x14ac:dyDescent="0.55000000000000004">
      <c r="A357" t="s">
        <v>22</v>
      </c>
      <c r="B357" t="s">
        <v>9</v>
      </c>
      <c r="C357" t="s">
        <v>8</v>
      </c>
      <c r="D357" t="s">
        <v>6</v>
      </c>
      <c r="E357" t="s">
        <v>4</v>
      </c>
      <c r="F357" t="b">
        <v>1</v>
      </c>
      <c r="G357">
        <v>26</v>
      </c>
      <c r="H357">
        <v>0</v>
      </c>
      <c r="I357">
        <v>101</v>
      </c>
      <c r="K357" t="str">
        <f t="shared" si="5"/>
        <v>SELECT 'uf50-0103.cnf','Roulette','Uniform','Guided','Weighted',1,26,0,101 UNION</v>
      </c>
    </row>
    <row r="358" spans="1:11" x14ac:dyDescent="0.55000000000000004">
      <c r="A358" t="s">
        <v>22</v>
      </c>
      <c r="B358" t="s">
        <v>9</v>
      </c>
      <c r="C358" t="s">
        <v>8</v>
      </c>
      <c r="D358" t="s">
        <v>6</v>
      </c>
      <c r="E358" t="s">
        <v>5</v>
      </c>
      <c r="F358" t="b">
        <v>1</v>
      </c>
      <c r="G358">
        <v>22</v>
      </c>
      <c r="H358">
        <v>0</v>
      </c>
      <c r="I358">
        <v>79</v>
      </c>
      <c r="K358" t="str">
        <f t="shared" si="5"/>
        <v>SELECT 'uf50-0103.cnf','Roulette','Uniform','Guided','Amplified',1,22,0,79 UNION</v>
      </c>
    </row>
    <row r="359" spans="1:11" x14ac:dyDescent="0.55000000000000004">
      <c r="A359" t="s">
        <v>22</v>
      </c>
      <c r="B359" t="s">
        <v>9</v>
      </c>
      <c r="C359" t="s">
        <v>8</v>
      </c>
      <c r="D359" t="s">
        <v>7</v>
      </c>
      <c r="E359" t="s">
        <v>3</v>
      </c>
      <c r="F359" t="b">
        <v>1</v>
      </c>
      <c r="G359">
        <v>67</v>
      </c>
      <c r="H359">
        <v>0</v>
      </c>
      <c r="I359">
        <v>172</v>
      </c>
      <c r="K359" t="str">
        <f t="shared" si="5"/>
        <v>SELECT 'uf50-0103.cnf','Roulette','Uniform','NBit','MaxSat',1,67,0,172 UNION</v>
      </c>
    </row>
    <row r="360" spans="1:11" x14ac:dyDescent="0.55000000000000004">
      <c r="A360" t="s">
        <v>22</v>
      </c>
      <c r="B360" t="s">
        <v>9</v>
      </c>
      <c r="C360" t="s">
        <v>8</v>
      </c>
      <c r="D360" t="s">
        <v>7</v>
      </c>
      <c r="E360" t="s">
        <v>4</v>
      </c>
      <c r="F360" t="b">
        <v>1</v>
      </c>
      <c r="G360">
        <v>82</v>
      </c>
      <c r="H360">
        <v>0</v>
      </c>
      <c r="I360">
        <v>176</v>
      </c>
      <c r="K360" t="str">
        <f t="shared" si="5"/>
        <v>SELECT 'uf50-0103.cnf','Roulette','Uniform','NBit','Weighted',1,82,0,176 UNION</v>
      </c>
    </row>
    <row r="361" spans="1:11" x14ac:dyDescent="0.55000000000000004">
      <c r="A361" t="s">
        <v>22</v>
      </c>
      <c r="B361" t="s">
        <v>9</v>
      </c>
      <c r="C361" t="s">
        <v>8</v>
      </c>
      <c r="D361" t="s">
        <v>7</v>
      </c>
      <c r="E361" t="s">
        <v>5</v>
      </c>
      <c r="F361" t="b">
        <v>1</v>
      </c>
      <c r="G361">
        <v>146</v>
      </c>
      <c r="H361">
        <v>0</v>
      </c>
      <c r="I361">
        <v>295</v>
      </c>
      <c r="K361" t="str">
        <f t="shared" si="5"/>
        <v>SELECT 'uf50-0103.cnf','Roulette','Uniform','NBit','Amplified',1,146,0,295 UNION</v>
      </c>
    </row>
    <row r="362" spans="1:11" x14ac:dyDescent="0.55000000000000004">
      <c r="A362" t="s">
        <v>22</v>
      </c>
      <c r="B362" t="s">
        <v>10</v>
      </c>
      <c r="C362" t="s">
        <v>1</v>
      </c>
      <c r="D362" t="s">
        <v>2</v>
      </c>
      <c r="E362" t="s">
        <v>3</v>
      </c>
      <c r="F362" t="b">
        <v>1</v>
      </c>
      <c r="G362">
        <v>29</v>
      </c>
      <c r="H362">
        <v>0</v>
      </c>
      <c r="I362">
        <v>145</v>
      </c>
      <c r="K362" t="str">
        <f t="shared" si="5"/>
        <v>SELECT 'uf50-0103.cnf','Rank','Clause','BitFlip','MaxSat',1,29,0,145 UNION</v>
      </c>
    </row>
    <row r="363" spans="1:11" x14ac:dyDescent="0.55000000000000004">
      <c r="A363" t="s">
        <v>22</v>
      </c>
      <c r="B363" t="s">
        <v>10</v>
      </c>
      <c r="C363" t="s">
        <v>1</v>
      </c>
      <c r="D363" t="s">
        <v>2</v>
      </c>
      <c r="E363" t="s">
        <v>4</v>
      </c>
      <c r="F363" t="b">
        <v>1</v>
      </c>
      <c r="G363">
        <v>23</v>
      </c>
      <c r="H363">
        <v>0</v>
      </c>
      <c r="I363">
        <v>110</v>
      </c>
      <c r="K363" t="str">
        <f t="shared" si="5"/>
        <v>SELECT 'uf50-0103.cnf','Rank','Clause','BitFlip','Weighted',1,23,0,110 UNION</v>
      </c>
    </row>
    <row r="364" spans="1:11" x14ac:dyDescent="0.55000000000000004">
      <c r="A364" t="s">
        <v>22</v>
      </c>
      <c r="B364" t="s">
        <v>10</v>
      </c>
      <c r="C364" t="s">
        <v>1</v>
      </c>
      <c r="D364" t="s">
        <v>2</v>
      </c>
      <c r="E364" t="s">
        <v>5</v>
      </c>
      <c r="F364" t="b">
        <v>1</v>
      </c>
      <c r="G364">
        <v>269</v>
      </c>
      <c r="H364">
        <v>2</v>
      </c>
      <c r="I364">
        <v>1262</v>
      </c>
      <c r="K364" t="str">
        <f t="shared" si="5"/>
        <v>SELECT 'uf50-0103.cnf','Rank','Clause','BitFlip','Amplified',1,269,2,1262 UNION</v>
      </c>
    </row>
    <row r="365" spans="1:11" x14ac:dyDescent="0.55000000000000004">
      <c r="A365" t="s">
        <v>22</v>
      </c>
      <c r="B365" t="s">
        <v>10</v>
      </c>
      <c r="C365" t="s">
        <v>1</v>
      </c>
      <c r="D365" t="s">
        <v>6</v>
      </c>
      <c r="E365" t="s">
        <v>3</v>
      </c>
      <c r="F365" t="b">
        <v>1</v>
      </c>
      <c r="G365">
        <v>15</v>
      </c>
      <c r="H365">
        <v>0</v>
      </c>
      <c r="I365">
        <v>88</v>
      </c>
      <c r="K365" t="str">
        <f t="shared" si="5"/>
        <v>SELECT 'uf50-0103.cnf','Rank','Clause','Guided','MaxSat',1,15,0,88 UNION</v>
      </c>
    </row>
    <row r="366" spans="1:11" x14ac:dyDescent="0.55000000000000004">
      <c r="A366" t="s">
        <v>22</v>
      </c>
      <c r="B366" t="s">
        <v>10</v>
      </c>
      <c r="C366" t="s">
        <v>1</v>
      </c>
      <c r="D366" t="s">
        <v>6</v>
      </c>
      <c r="E366" t="s">
        <v>4</v>
      </c>
      <c r="F366" t="b">
        <v>1</v>
      </c>
      <c r="G366">
        <v>13</v>
      </c>
      <c r="H366">
        <v>0</v>
      </c>
      <c r="I366">
        <v>78</v>
      </c>
      <c r="K366" t="str">
        <f t="shared" si="5"/>
        <v>SELECT 'uf50-0103.cnf','Rank','Clause','Guided','Weighted',1,13,0,78 UNION</v>
      </c>
    </row>
    <row r="367" spans="1:11" x14ac:dyDescent="0.55000000000000004">
      <c r="A367" t="s">
        <v>22</v>
      </c>
      <c r="B367" t="s">
        <v>10</v>
      </c>
      <c r="C367" t="s">
        <v>1</v>
      </c>
      <c r="D367" t="s">
        <v>6</v>
      </c>
      <c r="E367" t="s">
        <v>5</v>
      </c>
      <c r="F367" t="b">
        <v>1</v>
      </c>
      <c r="G367">
        <v>15</v>
      </c>
      <c r="H367">
        <v>0</v>
      </c>
      <c r="I367">
        <v>90</v>
      </c>
      <c r="K367" t="str">
        <f t="shared" si="5"/>
        <v>SELECT 'uf50-0103.cnf','Rank','Clause','Guided','Amplified',1,15,0,90 UNION</v>
      </c>
    </row>
    <row r="368" spans="1:11" x14ac:dyDescent="0.55000000000000004">
      <c r="A368" t="s">
        <v>22</v>
      </c>
      <c r="B368" t="s">
        <v>10</v>
      </c>
      <c r="C368" t="s">
        <v>1</v>
      </c>
      <c r="D368" t="s">
        <v>7</v>
      </c>
      <c r="E368" t="s">
        <v>3</v>
      </c>
      <c r="F368" t="b">
        <v>1</v>
      </c>
      <c r="G368">
        <v>25</v>
      </c>
      <c r="H368">
        <v>0</v>
      </c>
      <c r="I368">
        <v>121</v>
      </c>
      <c r="K368" t="str">
        <f t="shared" si="5"/>
        <v>SELECT 'uf50-0103.cnf','Rank','Clause','NBit','MaxSat',1,25,0,121 UNION</v>
      </c>
    </row>
    <row r="369" spans="1:11" x14ac:dyDescent="0.55000000000000004">
      <c r="A369" t="s">
        <v>22</v>
      </c>
      <c r="B369" t="s">
        <v>10</v>
      </c>
      <c r="C369" t="s">
        <v>1</v>
      </c>
      <c r="D369" t="s">
        <v>7</v>
      </c>
      <c r="E369" t="s">
        <v>4</v>
      </c>
      <c r="F369" t="b">
        <v>1</v>
      </c>
      <c r="G369">
        <v>36</v>
      </c>
      <c r="H369">
        <v>0</v>
      </c>
      <c r="I369">
        <v>165</v>
      </c>
      <c r="K369" t="str">
        <f t="shared" si="5"/>
        <v>SELECT 'uf50-0103.cnf','Rank','Clause','NBit','Weighted',1,36,0,165 UNION</v>
      </c>
    </row>
    <row r="370" spans="1:11" x14ac:dyDescent="0.55000000000000004">
      <c r="A370" t="s">
        <v>22</v>
      </c>
      <c r="B370" t="s">
        <v>10</v>
      </c>
      <c r="C370" t="s">
        <v>1</v>
      </c>
      <c r="D370" t="s">
        <v>7</v>
      </c>
      <c r="E370" t="s">
        <v>5</v>
      </c>
      <c r="F370" t="b">
        <v>1</v>
      </c>
      <c r="G370">
        <v>36</v>
      </c>
      <c r="H370">
        <v>0</v>
      </c>
      <c r="I370">
        <v>169</v>
      </c>
      <c r="K370" t="str">
        <f t="shared" si="5"/>
        <v>SELECT 'uf50-0103.cnf','Rank','Clause','NBit','Amplified',1,36,0,169 UNION</v>
      </c>
    </row>
    <row r="371" spans="1:11" x14ac:dyDescent="0.55000000000000004">
      <c r="A371" t="s">
        <v>22</v>
      </c>
      <c r="B371" t="s">
        <v>10</v>
      </c>
      <c r="C371" t="s">
        <v>8</v>
      </c>
      <c r="D371" t="s">
        <v>2</v>
      </c>
      <c r="E371" t="s">
        <v>3</v>
      </c>
      <c r="F371" t="b">
        <v>1</v>
      </c>
      <c r="G371">
        <v>141</v>
      </c>
      <c r="H371">
        <v>1</v>
      </c>
      <c r="I371">
        <v>279</v>
      </c>
      <c r="K371" t="str">
        <f t="shared" si="5"/>
        <v>SELECT 'uf50-0103.cnf','Rank','Uniform','BitFlip','MaxSat',1,141,1,279 UNION</v>
      </c>
    </row>
    <row r="372" spans="1:11" x14ac:dyDescent="0.55000000000000004">
      <c r="A372" t="s">
        <v>22</v>
      </c>
      <c r="B372" t="s">
        <v>10</v>
      </c>
      <c r="C372" t="s">
        <v>8</v>
      </c>
      <c r="D372" t="s">
        <v>2</v>
      </c>
      <c r="E372" t="s">
        <v>4</v>
      </c>
      <c r="F372" t="b">
        <v>1</v>
      </c>
      <c r="G372">
        <v>32</v>
      </c>
      <c r="H372">
        <v>0</v>
      </c>
      <c r="I372">
        <v>64</v>
      </c>
      <c r="K372" t="str">
        <f t="shared" si="5"/>
        <v>SELECT 'uf50-0103.cnf','Rank','Uniform','BitFlip','Weighted',1,32,0,64 UNION</v>
      </c>
    </row>
    <row r="373" spans="1:11" x14ac:dyDescent="0.55000000000000004">
      <c r="A373" t="s">
        <v>22</v>
      </c>
      <c r="B373" t="s">
        <v>10</v>
      </c>
      <c r="C373" t="s">
        <v>8</v>
      </c>
      <c r="D373" t="s">
        <v>2</v>
      </c>
      <c r="E373" t="s">
        <v>5</v>
      </c>
      <c r="F373" t="b">
        <v>1</v>
      </c>
      <c r="G373">
        <v>285</v>
      </c>
      <c r="H373">
        <v>2</v>
      </c>
      <c r="I373">
        <v>579</v>
      </c>
      <c r="K373" t="str">
        <f t="shared" si="5"/>
        <v>SELECT 'uf50-0103.cnf','Rank','Uniform','BitFlip','Amplified',1,285,2,579 UNION</v>
      </c>
    </row>
    <row r="374" spans="1:11" x14ac:dyDescent="0.55000000000000004">
      <c r="A374" t="s">
        <v>22</v>
      </c>
      <c r="B374" t="s">
        <v>10</v>
      </c>
      <c r="C374" t="s">
        <v>8</v>
      </c>
      <c r="D374" t="s">
        <v>6</v>
      </c>
      <c r="E374" t="s">
        <v>3</v>
      </c>
      <c r="F374" t="b">
        <v>1</v>
      </c>
      <c r="G374">
        <v>13</v>
      </c>
      <c r="H374">
        <v>0</v>
      </c>
      <c r="I374">
        <v>56</v>
      </c>
      <c r="K374" t="str">
        <f t="shared" si="5"/>
        <v>SELECT 'uf50-0103.cnf','Rank','Uniform','Guided','MaxSat',1,13,0,56 UNION</v>
      </c>
    </row>
    <row r="375" spans="1:11" x14ac:dyDescent="0.55000000000000004">
      <c r="A375" t="s">
        <v>22</v>
      </c>
      <c r="B375" t="s">
        <v>10</v>
      </c>
      <c r="C375" t="s">
        <v>8</v>
      </c>
      <c r="D375" t="s">
        <v>6</v>
      </c>
      <c r="E375" t="s">
        <v>4</v>
      </c>
      <c r="F375" t="b">
        <v>1</v>
      </c>
      <c r="G375">
        <v>14</v>
      </c>
      <c r="H375">
        <v>0</v>
      </c>
      <c r="I375">
        <v>48</v>
      </c>
      <c r="K375" t="str">
        <f t="shared" si="5"/>
        <v>SELECT 'uf50-0103.cnf','Rank','Uniform','Guided','Weighted',1,14,0,48 UNION</v>
      </c>
    </row>
    <row r="376" spans="1:11" x14ac:dyDescent="0.55000000000000004">
      <c r="A376" t="s">
        <v>22</v>
      </c>
      <c r="B376" t="s">
        <v>10</v>
      </c>
      <c r="C376" t="s">
        <v>8</v>
      </c>
      <c r="D376" t="s">
        <v>6</v>
      </c>
      <c r="E376" t="s">
        <v>5</v>
      </c>
      <c r="F376" t="b">
        <v>1</v>
      </c>
      <c r="G376">
        <v>15</v>
      </c>
      <c r="H376">
        <v>0</v>
      </c>
      <c r="I376">
        <v>64</v>
      </c>
      <c r="K376" t="str">
        <f t="shared" si="5"/>
        <v>SELECT 'uf50-0103.cnf','Rank','Uniform','Guided','Amplified',1,15,0,64 UNION</v>
      </c>
    </row>
    <row r="377" spans="1:11" x14ac:dyDescent="0.55000000000000004">
      <c r="A377" t="s">
        <v>22</v>
      </c>
      <c r="B377" t="s">
        <v>10</v>
      </c>
      <c r="C377" t="s">
        <v>8</v>
      </c>
      <c r="D377" t="s">
        <v>7</v>
      </c>
      <c r="E377" t="s">
        <v>3</v>
      </c>
      <c r="F377" t="b">
        <v>1</v>
      </c>
      <c r="G377">
        <v>155</v>
      </c>
      <c r="H377">
        <v>1</v>
      </c>
      <c r="I377">
        <v>303</v>
      </c>
      <c r="K377" t="str">
        <f t="shared" si="5"/>
        <v>SELECT 'uf50-0103.cnf','Rank','Uniform','NBit','MaxSat',1,155,1,303 UNION</v>
      </c>
    </row>
    <row r="378" spans="1:11" x14ac:dyDescent="0.55000000000000004">
      <c r="A378" t="s">
        <v>22</v>
      </c>
      <c r="B378" t="s">
        <v>10</v>
      </c>
      <c r="C378" t="s">
        <v>8</v>
      </c>
      <c r="D378" t="s">
        <v>7</v>
      </c>
      <c r="E378" t="s">
        <v>4</v>
      </c>
      <c r="F378" t="b">
        <v>1</v>
      </c>
      <c r="G378">
        <v>158</v>
      </c>
      <c r="H378">
        <v>1</v>
      </c>
      <c r="I378">
        <v>291</v>
      </c>
      <c r="K378" t="str">
        <f t="shared" si="5"/>
        <v>SELECT 'uf50-0103.cnf','Rank','Uniform','NBit','Weighted',1,158,1,291 UNION</v>
      </c>
    </row>
    <row r="379" spans="1:11" x14ac:dyDescent="0.55000000000000004">
      <c r="A379" t="s">
        <v>22</v>
      </c>
      <c r="B379" t="s">
        <v>10</v>
      </c>
      <c r="C379" t="s">
        <v>8</v>
      </c>
      <c r="D379" t="s">
        <v>7</v>
      </c>
      <c r="E379" t="s">
        <v>5</v>
      </c>
      <c r="F379" t="b">
        <v>1</v>
      </c>
      <c r="G379">
        <v>25</v>
      </c>
      <c r="H379">
        <v>0</v>
      </c>
      <c r="I379">
        <v>53</v>
      </c>
      <c r="K379" t="str">
        <f t="shared" si="5"/>
        <v>SELECT 'uf50-0103.cnf','Rank','Uniform','NBit','Amplified',1,25,0,53 UNION</v>
      </c>
    </row>
    <row r="380" spans="1:11" x14ac:dyDescent="0.55000000000000004">
      <c r="A380" t="s">
        <v>23</v>
      </c>
      <c r="B380" t="s">
        <v>0</v>
      </c>
      <c r="C380" t="s">
        <v>1</v>
      </c>
      <c r="D380" t="s">
        <v>2</v>
      </c>
      <c r="E380" t="s">
        <v>3</v>
      </c>
      <c r="F380" t="b">
        <v>1</v>
      </c>
      <c r="G380">
        <v>167</v>
      </c>
      <c r="H380">
        <v>1</v>
      </c>
      <c r="I380">
        <v>747</v>
      </c>
      <c r="K380" t="str">
        <f t="shared" si="5"/>
        <v>SELECT 'uf50-0104.cnf','Tournament','Clause','BitFlip','MaxSat',1,167,1,747 UNION</v>
      </c>
    </row>
    <row r="381" spans="1:11" x14ac:dyDescent="0.55000000000000004">
      <c r="A381" t="s">
        <v>23</v>
      </c>
      <c r="B381" t="s">
        <v>0</v>
      </c>
      <c r="C381" t="s">
        <v>1</v>
      </c>
      <c r="D381" t="s">
        <v>2</v>
      </c>
      <c r="E381" t="s">
        <v>4</v>
      </c>
      <c r="F381" t="b">
        <v>1</v>
      </c>
      <c r="G381">
        <v>179</v>
      </c>
      <c r="H381">
        <v>1</v>
      </c>
      <c r="I381">
        <v>811</v>
      </c>
      <c r="K381" t="str">
        <f t="shared" si="5"/>
        <v>SELECT 'uf50-0104.cnf','Tournament','Clause','BitFlip','Weighted',1,179,1,811 UNION</v>
      </c>
    </row>
    <row r="382" spans="1:11" x14ac:dyDescent="0.55000000000000004">
      <c r="A382" t="s">
        <v>23</v>
      </c>
      <c r="B382" t="s">
        <v>0</v>
      </c>
      <c r="C382" t="s">
        <v>1</v>
      </c>
      <c r="D382" t="s">
        <v>2</v>
      </c>
      <c r="E382" t="s">
        <v>5</v>
      </c>
      <c r="F382" t="b">
        <v>1</v>
      </c>
      <c r="G382">
        <v>167</v>
      </c>
      <c r="H382">
        <v>1</v>
      </c>
      <c r="I382">
        <v>765</v>
      </c>
      <c r="K382" t="str">
        <f t="shared" si="5"/>
        <v>SELECT 'uf50-0104.cnf','Tournament','Clause','BitFlip','Amplified',1,167,1,765 UNION</v>
      </c>
    </row>
    <row r="383" spans="1:11" x14ac:dyDescent="0.55000000000000004">
      <c r="A383" t="s">
        <v>23</v>
      </c>
      <c r="B383" t="s">
        <v>0</v>
      </c>
      <c r="C383" t="s">
        <v>1</v>
      </c>
      <c r="D383" t="s">
        <v>6</v>
      </c>
      <c r="E383" t="s">
        <v>3</v>
      </c>
      <c r="F383" t="b">
        <v>1</v>
      </c>
      <c r="G383">
        <v>256</v>
      </c>
      <c r="H383">
        <v>2</v>
      </c>
      <c r="I383">
        <v>1360</v>
      </c>
      <c r="K383" t="str">
        <f t="shared" si="5"/>
        <v>SELECT 'uf50-0104.cnf','Tournament','Clause','Guided','MaxSat',1,256,2,1360 UNION</v>
      </c>
    </row>
    <row r="384" spans="1:11" x14ac:dyDescent="0.55000000000000004">
      <c r="A384" t="s">
        <v>23</v>
      </c>
      <c r="B384" t="s">
        <v>0</v>
      </c>
      <c r="C384" t="s">
        <v>1</v>
      </c>
      <c r="D384" t="s">
        <v>6</v>
      </c>
      <c r="E384" t="s">
        <v>4</v>
      </c>
      <c r="F384" t="b">
        <v>1</v>
      </c>
      <c r="G384">
        <v>258</v>
      </c>
      <c r="H384">
        <v>2</v>
      </c>
      <c r="I384">
        <v>1297</v>
      </c>
      <c r="K384" t="str">
        <f t="shared" si="5"/>
        <v>SELECT 'uf50-0104.cnf','Tournament','Clause','Guided','Weighted',1,258,2,1297 UNION</v>
      </c>
    </row>
    <row r="385" spans="1:11" x14ac:dyDescent="0.55000000000000004">
      <c r="A385" t="s">
        <v>23</v>
      </c>
      <c r="B385" t="s">
        <v>0</v>
      </c>
      <c r="C385" t="s">
        <v>1</v>
      </c>
      <c r="D385" t="s">
        <v>6</v>
      </c>
      <c r="E385" t="s">
        <v>5</v>
      </c>
      <c r="F385" t="b">
        <v>1</v>
      </c>
      <c r="G385">
        <v>256</v>
      </c>
      <c r="H385">
        <v>2</v>
      </c>
      <c r="I385">
        <v>1354</v>
      </c>
      <c r="K385" t="str">
        <f t="shared" si="5"/>
        <v>SELECT 'uf50-0104.cnf','Tournament','Clause','Guided','Amplified',1,256,2,1354 UNION</v>
      </c>
    </row>
    <row r="386" spans="1:11" x14ac:dyDescent="0.55000000000000004">
      <c r="A386" t="s">
        <v>23</v>
      </c>
      <c r="B386" t="s">
        <v>0</v>
      </c>
      <c r="C386" t="s">
        <v>1</v>
      </c>
      <c r="D386" t="s">
        <v>7</v>
      </c>
      <c r="E386" t="s">
        <v>3</v>
      </c>
      <c r="F386" t="b">
        <v>1</v>
      </c>
      <c r="G386">
        <v>784</v>
      </c>
      <c r="H386">
        <v>6</v>
      </c>
      <c r="I386">
        <v>3699</v>
      </c>
      <c r="K386" t="str">
        <f t="shared" ref="K386:K449" si="6">CONCATENATE("SELECT '",A386,"','",B386,"','",C386,"','",D386,"','",E386,"',",IF(F386,1,0),",",G386,",",H386,",",I386," UNION")</f>
        <v>SELECT 'uf50-0104.cnf','Tournament','Clause','NBit','MaxSat',1,784,6,3699 UNION</v>
      </c>
    </row>
    <row r="387" spans="1:11" x14ac:dyDescent="0.55000000000000004">
      <c r="A387" t="s">
        <v>23</v>
      </c>
      <c r="B387" t="s">
        <v>0</v>
      </c>
      <c r="C387" t="s">
        <v>1</v>
      </c>
      <c r="D387" t="s">
        <v>7</v>
      </c>
      <c r="E387" t="s">
        <v>4</v>
      </c>
      <c r="F387" t="b">
        <v>1</v>
      </c>
      <c r="G387">
        <v>37</v>
      </c>
      <c r="H387">
        <v>0</v>
      </c>
      <c r="I387">
        <v>166</v>
      </c>
      <c r="K387" t="str">
        <f t="shared" si="6"/>
        <v>SELECT 'uf50-0104.cnf','Tournament','Clause','NBit','Weighted',1,37,0,166 UNION</v>
      </c>
    </row>
    <row r="388" spans="1:11" x14ac:dyDescent="0.55000000000000004">
      <c r="A388" t="s">
        <v>23</v>
      </c>
      <c r="B388" t="s">
        <v>0</v>
      </c>
      <c r="C388" t="s">
        <v>1</v>
      </c>
      <c r="D388" t="s">
        <v>7</v>
      </c>
      <c r="E388" t="s">
        <v>5</v>
      </c>
      <c r="F388" t="b">
        <v>1</v>
      </c>
      <c r="G388">
        <v>784</v>
      </c>
      <c r="H388">
        <v>6</v>
      </c>
      <c r="I388">
        <v>3676</v>
      </c>
      <c r="K388" t="str">
        <f t="shared" si="6"/>
        <v>SELECT 'uf50-0104.cnf','Tournament','Clause','NBit','Amplified',1,784,6,3676 UNION</v>
      </c>
    </row>
    <row r="389" spans="1:11" x14ac:dyDescent="0.55000000000000004">
      <c r="A389" t="s">
        <v>23</v>
      </c>
      <c r="B389" t="s">
        <v>0</v>
      </c>
      <c r="C389" t="s">
        <v>8</v>
      </c>
      <c r="D389" t="s">
        <v>2</v>
      </c>
      <c r="E389" t="s">
        <v>3</v>
      </c>
      <c r="F389" t="b">
        <v>1</v>
      </c>
      <c r="G389">
        <v>20</v>
      </c>
      <c r="H389">
        <v>0</v>
      </c>
      <c r="I389">
        <v>46</v>
      </c>
      <c r="K389" t="str">
        <f t="shared" si="6"/>
        <v>SELECT 'uf50-0104.cnf','Tournament','Uniform','BitFlip','MaxSat',1,20,0,46 UNION</v>
      </c>
    </row>
    <row r="390" spans="1:11" x14ac:dyDescent="0.55000000000000004">
      <c r="A390" t="s">
        <v>23</v>
      </c>
      <c r="B390" t="s">
        <v>0</v>
      </c>
      <c r="C390" t="s">
        <v>8</v>
      </c>
      <c r="D390" t="s">
        <v>2</v>
      </c>
      <c r="E390" t="s">
        <v>4</v>
      </c>
      <c r="F390" t="b">
        <v>1</v>
      </c>
      <c r="G390">
        <v>21</v>
      </c>
      <c r="H390">
        <v>0</v>
      </c>
      <c r="I390">
        <v>44</v>
      </c>
      <c r="K390" t="str">
        <f t="shared" si="6"/>
        <v>SELECT 'uf50-0104.cnf','Tournament','Uniform','BitFlip','Weighted',1,21,0,44 UNION</v>
      </c>
    </row>
    <row r="391" spans="1:11" x14ac:dyDescent="0.55000000000000004">
      <c r="A391" t="s">
        <v>23</v>
      </c>
      <c r="B391" t="s">
        <v>0</v>
      </c>
      <c r="C391" t="s">
        <v>8</v>
      </c>
      <c r="D391" t="s">
        <v>2</v>
      </c>
      <c r="E391" t="s">
        <v>5</v>
      </c>
      <c r="F391" t="b">
        <v>1</v>
      </c>
      <c r="G391">
        <v>20</v>
      </c>
      <c r="H391">
        <v>0</v>
      </c>
      <c r="I391">
        <v>42</v>
      </c>
      <c r="K391" t="str">
        <f t="shared" si="6"/>
        <v>SELECT 'uf50-0104.cnf','Tournament','Uniform','BitFlip','Amplified',1,20,0,42 UNION</v>
      </c>
    </row>
    <row r="392" spans="1:11" x14ac:dyDescent="0.55000000000000004">
      <c r="A392" t="s">
        <v>23</v>
      </c>
      <c r="B392" t="s">
        <v>0</v>
      </c>
      <c r="C392" t="s">
        <v>8</v>
      </c>
      <c r="D392" t="s">
        <v>6</v>
      </c>
      <c r="E392" t="s">
        <v>3</v>
      </c>
      <c r="F392" t="b">
        <v>1</v>
      </c>
      <c r="G392">
        <v>144</v>
      </c>
      <c r="H392">
        <v>1</v>
      </c>
      <c r="I392">
        <v>506</v>
      </c>
      <c r="K392" t="str">
        <f t="shared" si="6"/>
        <v>SELECT 'uf50-0104.cnf','Tournament','Uniform','Guided','MaxSat',1,144,1,506 UNION</v>
      </c>
    </row>
    <row r="393" spans="1:11" x14ac:dyDescent="0.55000000000000004">
      <c r="A393" t="s">
        <v>23</v>
      </c>
      <c r="B393" t="s">
        <v>0</v>
      </c>
      <c r="C393" t="s">
        <v>8</v>
      </c>
      <c r="D393" t="s">
        <v>6</v>
      </c>
      <c r="E393" t="s">
        <v>4</v>
      </c>
      <c r="F393" t="b">
        <v>1</v>
      </c>
      <c r="G393">
        <v>372</v>
      </c>
      <c r="H393">
        <v>3</v>
      </c>
      <c r="I393">
        <v>1181</v>
      </c>
      <c r="K393" t="str">
        <f t="shared" si="6"/>
        <v>SELECT 'uf50-0104.cnf','Tournament','Uniform','Guided','Weighted',1,372,3,1181 UNION</v>
      </c>
    </row>
    <row r="394" spans="1:11" x14ac:dyDescent="0.55000000000000004">
      <c r="A394" t="s">
        <v>23</v>
      </c>
      <c r="B394" t="s">
        <v>0</v>
      </c>
      <c r="C394" t="s">
        <v>8</v>
      </c>
      <c r="D394" t="s">
        <v>6</v>
      </c>
      <c r="E394" t="s">
        <v>5</v>
      </c>
      <c r="F394" t="b">
        <v>1</v>
      </c>
      <c r="G394">
        <v>144</v>
      </c>
      <c r="H394">
        <v>1</v>
      </c>
      <c r="I394">
        <v>565</v>
      </c>
      <c r="K394" t="str">
        <f t="shared" si="6"/>
        <v>SELECT 'uf50-0104.cnf','Tournament','Uniform','Guided','Amplified',1,144,1,565 UNION</v>
      </c>
    </row>
    <row r="395" spans="1:11" x14ac:dyDescent="0.55000000000000004">
      <c r="A395" t="s">
        <v>23</v>
      </c>
      <c r="B395" t="s">
        <v>0</v>
      </c>
      <c r="C395" t="s">
        <v>8</v>
      </c>
      <c r="D395" t="s">
        <v>7</v>
      </c>
      <c r="E395" t="s">
        <v>3</v>
      </c>
      <c r="F395" t="b">
        <v>1</v>
      </c>
      <c r="G395">
        <v>483</v>
      </c>
      <c r="H395">
        <v>4</v>
      </c>
      <c r="I395">
        <v>1109</v>
      </c>
      <c r="K395" t="str">
        <f t="shared" si="6"/>
        <v>SELECT 'uf50-0104.cnf','Tournament','Uniform','NBit','MaxSat',1,483,4,1109 UNION</v>
      </c>
    </row>
    <row r="396" spans="1:11" x14ac:dyDescent="0.55000000000000004">
      <c r="A396" t="s">
        <v>23</v>
      </c>
      <c r="B396" t="s">
        <v>0</v>
      </c>
      <c r="C396" t="s">
        <v>8</v>
      </c>
      <c r="D396" t="s">
        <v>7</v>
      </c>
      <c r="E396" t="s">
        <v>4</v>
      </c>
      <c r="F396" t="b">
        <v>1</v>
      </c>
      <c r="G396">
        <v>139</v>
      </c>
      <c r="H396">
        <v>1</v>
      </c>
      <c r="I396">
        <v>248</v>
      </c>
      <c r="K396" t="str">
        <f t="shared" si="6"/>
        <v>SELECT 'uf50-0104.cnf','Tournament','Uniform','NBit','Weighted',1,139,1,248 UNION</v>
      </c>
    </row>
    <row r="397" spans="1:11" x14ac:dyDescent="0.55000000000000004">
      <c r="A397" t="s">
        <v>23</v>
      </c>
      <c r="B397" t="s">
        <v>0</v>
      </c>
      <c r="C397" t="s">
        <v>8</v>
      </c>
      <c r="D397" t="s">
        <v>7</v>
      </c>
      <c r="E397" t="s">
        <v>5</v>
      </c>
      <c r="F397" t="b">
        <v>1</v>
      </c>
      <c r="G397">
        <v>483</v>
      </c>
      <c r="H397">
        <v>4</v>
      </c>
      <c r="I397">
        <v>972</v>
      </c>
      <c r="K397" t="str">
        <f t="shared" si="6"/>
        <v>SELECT 'uf50-0104.cnf','Tournament','Uniform','NBit','Amplified',1,483,4,972 UNION</v>
      </c>
    </row>
    <row r="398" spans="1:11" x14ac:dyDescent="0.55000000000000004">
      <c r="A398" t="s">
        <v>23</v>
      </c>
      <c r="B398" t="s">
        <v>9</v>
      </c>
      <c r="C398" t="s">
        <v>1</v>
      </c>
      <c r="D398" t="s">
        <v>2</v>
      </c>
      <c r="E398" t="s">
        <v>3</v>
      </c>
      <c r="F398" t="b">
        <v>1</v>
      </c>
      <c r="G398">
        <v>5713</v>
      </c>
      <c r="H398">
        <v>29</v>
      </c>
      <c r="I398">
        <v>31056</v>
      </c>
      <c r="K398" t="str">
        <f t="shared" si="6"/>
        <v>SELECT 'uf50-0104.cnf','Roulette','Clause','BitFlip','MaxSat',1,5713,29,31056 UNION</v>
      </c>
    </row>
    <row r="399" spans="1:11" x14ac:dyDescent="0.55000000000000004">
      <c r="A399" t="s">
        <v>23</v>
      </c>
      <c r="B399" t="s">
        <v>9</v>
      </c>
      <c r="C399" t="s">
        <v>1</v>
      </c>
      <c r="D399" t="s">
        <v>2</v>
      </c>
      <c r="E399" t="s">
        <v>4</v>
      </c>
      <c r="F399" t="b">
        <v>1</v>
      </c>
      <c r="G399">
        <v>494</v>
      </c>
      <c r="H399">
        <v>1</v>
      </c>
      <c r="I399">
        <v>2695</v>
      </c>
      <c r="K399" t="str">
        <f t="shared" si="6"/>
        <v>SELECT 'uf50-0104.cnf','Roulette','Clause','BitFlip','Weighted',1,494,1,2695 UNION</v>
      </c>
    </row>
    <row r="400" spans="1:11" x14ac:dyDescent="0.55000000000000004">
      <c r="A400" t="s">
        <v>23</v>
      </c>
      <c r="B400" t="s">
        <v>9</v>
      </c>
      <c r="C400" t="s">
        <v>1</v>
      </c>
      <c r="D400" t="s">
        <v>2</v>
      </c>
      <c r="E400" t="s">
        <v>5</v>
      </c>
      <c r="F400" t="b">
        <v>1</v>
      </c>
      <c r="G400">
        <v>742</v>
      </c>
      <c r="H400">
        <v>3</v>
      </c>
      <c r="I400">
        <v>3867</v>
      </c>
      <c r="K400" t="str">
        <f t="shared" si="6"/>
        <v>SELECT 'uf50-0104.cnf','Roulette','Clause','BitFlip','Amplified',1,742,3,3867 UNION</v>
      </c>
    </row>
    <row r="401" spans="1:11" x14ac:dyDescent="0.55000000000000004">
      <c r="A401" t="s">
        <v>23</v>
      </c>
      <c r="B401" t="s">
        <v>9</v>
      </c>
      <c r="C401" t="s">
        <v>1</v>
      </c>
      <c r="D401" t="s">
        <v>6</v>
      </c>
      <c r="E401" t="s">
        <v>3</v>
      </c>
      <c r="F401" t="b">
        <v>1</v>
      </c>
      <c r="G401">
        <v>287</v>
      </c>
      <c r="H401">
        <v>1</v>
      </c>
      <c r="I401">
        <v>1787</v>
      </c>
      <c r="K401" t="str">
        <f t="shared" si="6"/>
        <v>SELECT 'uf50-0104.cnf','Roulette','Clause','Guided','MaxSat',1,287,1,1787 UNION</v>
      </c>
    </row>
    <row r="402" spans="1:11" x14ac:dyDescent="0.55000000000000004">
      <c r="A402" t="s">
        <v>23</v>
      </c>
      <c r="B402" t="s">
        <v>9</v>
      </c>
      <c r="C402" t="s">
        <v>1</v>
      </c>
      <c r="D402" t="s">
        <v>6</v>
      </c>
      <c r="E402" t="s">
        <v>4</v>
      </c>
      <c r="F402" t="b">
        <v>1</v>
      </c>
      <c r="G402">
        <v>777</v>
      </c>
      <c r="H402">
        <v>4</v>
      </c>
      <c r="I402">
        <v>4770</v>
      </c>
      <c r="K402" t="str">
        <f t="shared" si="6"/>
        <v>SELECT 'uf50-0104.cnf','Roulette','Clause','Guided','Weighted',1,777,4,4770 UNION</v>
      </c>
    </row>
    <row r="403" spans="1:11" x14ac:dyDescent="0.55000000000000004">
      <c r="A403" t="s">
        <v>23</v>
      </c>
      <c r="B403" t="s">
        <v>9</v>
      </c>
      <c r="C403" t="s">
        <v>1</v>
      </c>
      <c r="D403" t="s">
        <v>6</v>
      </c>
      <c r="E403" t="s">
        <v>5</v>
      </c>
      <c r="F403" t="b">
        <v>1</v>
      </c>
      <c r="G403">
        <v>47</v>
      </c>
      <c r="H403">
        <v>0</v>
      </c>
      <c r="I403">
        <v>346</v>
      </c>
      <c r="K403" t="str">
        <f t="shared" si="6"/>
        <v>SELECT 'uf50-0104.cnf','Roulette','Clause','Guided','Amplified',1,47,0,346 UNION</v>
      </c>
    </row>
    <row r="404" spans="1:11" x14ac:dyDescent="0.55000000000000004">
      <c r="A404" t="s">
        <v>23</v>
      </c>
      <c r="B404" t="s">
        <v>9</v>
      </c>
      <c r="C404" t="s">
        <v>1</v>
      </c>
      <c r="D404" t="s">
        <v>7</v>
      </c>
      <c r="E404" t="s">
        <v>3</v>
      </c>
      <c r="F404" t="b">
        <v>1</v>
      </c>
      <c r="G404">
        <v>378</v>
      </c>
      <c r="H404">
        <v>1</v>
      </c>
      <c r="I404">
        <v>1917</v>
      </c>
      <c r="K404" t="str">
        <f t="shared" si="6"/>
        <v>SELECT 'uf50-0104.cnf','Roulette','Clause','NBit','MaxSat',1,378,1,1917 UNION</v>
      </c>
    </row>
    <row r="405" spans="1:11" x14ac:dyDescent="0.55000000000000004">
      <c r="A405" t="s">
        <v>23</v>
      </c>
      <c r="B405" t="s">
        <v>9</v>
      </c>
      <c r="C405" t="s">
        <v>1</v>
      </c>
      <c r="D405" t="s">
        <v>7</v>
      </c>
      <c r="E405" t="s">
        <v>4</v>
      </c>
      <c r="F405" t="b">
        <v>1</v>
      </c>
      <c r="G405">
        <v>2665</v>
      </c>
      <c r="H405">
        <v>11</v>
      </c>
      <c r="I405">
        <v>13512</v>
      </c>
      <c r="K405" t="str">
        <f t="shared" si="6"/>
        <v>SELECT 'uf50-0104.cnf','Roulette','Clause','NBit','Weighted',1,2665,11,13512 UNION</v>
      </c>
    </row>
    <row r="406" spans="1:11" x14ac:dyDescent="0.55000000000000004">
      <c r="A406" t="s">
        <v>23</v>
      </c>
      <c r="B406" t="s">
        <v>9</v>
      </c>
      <c r="C406" t="s">
        <v>1</v>
      </c>
      <c r="D406" t="s">
        <v>7</v>
      </c>
      <c r="E406" t="s">
        <v>5</v>
      </c>
      <c r="F406" t="b">
        <v>1</v>
      </c>
      <c r="G406">
        <v>1028</v>
      </c>
      <c r="H406">
        <v>5</v>
      </c>
      <c r="I406">
        <v>5229</v>
      </c>
      <c r="K406" t="str">
        <f t="shared" si="6"/>
        <v>SELECT 'uf50-0104.cnf','Roulette','Clause','NBit','Amplified',1,1028,5,5229 UNION</v>
      </c>
    </row>
    <row r="407" spans="1:11" x14ac:dyDescent="0.55000000000000004">
      <c r="A407" t="s">
        <v>23</v>
      </c>
      <c r="B407" t="s">
        <v>9</v>
      </c>
      <c r="C407" t="s">
        <v>8</v>
      </c>
      <c r="D407" t="s">
        <v>2</v>
      </c>
      <c r="E407" t="s">
        <v>3</v>
      </c>
      <c r="F407" t="b">
        <v>1</v>
      </c>
      <c r="G407">
        <v>8845</v>
      </c>
      <c r="H407">
        <v>45</v>
      </c>
      <c r="I407">
        <v>19163</v>
      </c>
      <c r="K407" t="str">
        <f t="shared" si="6"/>
        <v>SELECT 'uf50-0104.cnf','Roulette','Uniform','BitFlip','MaxSat',1,8845,45,19163 UNION</v>
      </c>
    </row>
    <row r="408" spans="1:11" x14ac:dyDescent="0.55000000000000004">
      <c r="A408" t="s">
        <v>23</v>
      </c>
      <c r="B408" t="s">
        <v>9</v>
      </c>
      <c r="C408" t="s">
        <v>8</v>
      </c>
      <c r="D408" t="s">
        <v>2</v>
      </c>
      <c r="E408" t="s">
        <v>4</v>
      </c>
      <c r="F408" t="b">
        <v>1</v>
      </c>
      <c r="G408">
        <v>1668</v>
      </c>
      <c r="H408">
        <v>6</v>
      </c>
      <c r="I408">
        <v>3408</v>
      </c>
      <c r="K408" t="str">
        <f t="shared" si="6"/>
        <v>SELECT 'uf50-0104.cnf','Roulette','Uniform','BitFlip','Weighted',1,1668,6,3408 UNION</v>
      </c>
    </row>
    <row r="409" spans="1:11" x14ac:dyDescent="0.55000000000000004">
      <c r="A409" t="s">
        <v>23</v>
      </c>
      <c r="B409" t="s">
        <v>9</v>
      </c>
      <c r="C409" t="s">
        <v>8</v>
      </c>
      <c r="D409" t="s">
        <v>2</v>
      </c>
      <c r="E409" t="s">
        <v>5</v>
      </c>
      <c r="F409" t="b">
        <v>1</v>
      </c>
      <c r="G409">
        <v>1995</v>
      </c>
      <c r="H409">
        <v>10</v>
      </c>
      <c r="I409">
        <v>4335</v>
      </c>
      <c r="K409" t="str">
        <f t="shared" si="6"/>
        <v>SELECT 'uf50-0104.cnf','Roulette','Uniform','BitFlip','Amplified',1,1995,10,4335 UNION</v>
      </c>
    </row>
    <row r="410" spans="1:11" x14ac:dyDescent="0.55000000000000004">
      <c r="A410" t="s">
        <v>23</v>
      </c>
      <c r="B410" t="s">
        <v>9</v>
      </c>
      <c r="C410" t="s">
        <v>8</v>
      </c>
      <c r="D410" t="s">
        <v>6</v>
      </c>
      <c r="E410" t="s">
        <v>3</v>
      </c>
      <c r="F410" t="b">
        <v>1</v>
      </c>
      <c r="G410">
        <v>44</v>
      </c>
      <c r="H410">
        <v>0</v>
      </c>
      <c r="I410">
        <v>154</v>
      </c>
      <c r="K410" t="str">
        <f t="shared" si="6"/>
        <v>SELECT 'uf50-0104.cnf','Roulette','Uniform','Guided','MaxSat',1,44,0,154 UNION</v>
      </c>
    </row>
    <row r="411" spans="1:11" x14ac:dyDescent="0.55000000000000004">
      <c r="A411" t="s">
        <v>23</v>
      </c>
      <c r="B411" t="s">
        <v>9</v>
      </c>
      <c r="C411" t="s">
        <v>8</v>
      </c>
      <c r="D411" t="s">
        <v>6</v>
      </c>
      <c r="E411" t="s">
        <v>4</v>
      </c>
      <c r="F411" t="b">
        <v>1</v>
      </c>
      <c r="G411">
        <v>285</v>
      </c>
      <c r="H411">
        <v>1</v>
      </c>
      <c r="I411">
        <v>1024</v>
      </c>
      <c r="K411" t="str">
        <f t="shared" si="6"/>
        <v>SELECT 'uf50-0104.cnf','Roulette','Uniform','Guided','Weighted',1,285,1,1024 UNION</v>
      </c>
    </row>
    <row r="412" spans="1:11" x14ac:dyDescent="0.55000000000000004">
      <c r="A412" t="s">
        <v>23</v>
      </c>
      <c r="B412" t="s">
        <v>9</v>
      </c>
      <c r="C412" t="s">
        <v>8</v>
      </c>
      <c r="D412" t="s">
        <v>6</v>
      </c>
      <c r="E412" t="s">
        <v>5</v>
      </c>
      <c r="F412" t="b">
        <v>1</v>
      </c>
      <c r="G412">
        <v>31</v>
      </c>
      <c r="H412">
        <v>0</v>
      </c>
      <c r="I412">
        <v>128</v>
      </c>
      <c r="K412" t="str">
        <f t="shared" si="6"/>
        <v>SELECT 'uf50-0104.cnf','Roulette','Uniform','Guided','Amplified',1,31,0,128 UNION</v>
      </c>
    </row>
    <row r="413" spans="1:11" x14ac:dyDescent="0.55000000000000004">
      <c r="A413" t="s">
        <v>23</v>
      </c>
      <c r="B413" t="s">
        <v>9</v>
      </c>
      <c r="C413" t="s">
        <v>8</v>
      </c>
      <c r="D413" t="s">
        <v>7</v>
      </c>
      <c r="E413" t="s">
        <v>3</v>
      </c>
      <c r="F413" t="b">
        <v>1</v>
      </c>
      <c r="G413">
        <v>74</v>
      </c>
      <c r="H413">
        <v>0</v>
      </c>
      <c r="I413">
        <v>323</v>
      </c>
      <c r="K413" t="str">
        <f t="shared" si="6"/>
        <v>SELECT 'uf50-0104.cnf','Roulette','Uniform','NBit','MaxSat',1,74,0,323 UNION</v>
      </c>
    </row>
    <row r="414" spans="1:11" x14ac:dyDescent="0.55000000000000004">
      <c r="A414" t="s">
        <v>23</v>
      </c>
      <c r="B414" t="s">
        <v>9</v>
      </c>
      <c r="C414" t="s">
        <v>8</v>
      </c>
      <c r="D414" t="s">
        <v>7</v>
      </c>
      <c r="E414" t="s">
        <v>4</v>
      </c>
      <c r="F414" t="b">
        <v>1</v>
      </c>
      <c r="G414">
        <v>1666</v>
      </c>
      <c r="H414">
        <v>7</v>
      </c>
      <c r="I414">
        <v>3194</v>
      </c>
      <c r="K414" t="str">
        <f t="shared" si="6"/>
        <v>SELECT 'uf50-0104.cnf','Roulette','Uniform','NBit','Weighted',1,1666,7,3194 UNION</v>
      </c>
    </row>
    <row r="415" spans="1:11" x14ac:dyDescent="0.55000000000000004">
      <c r="A415" t="s">
        <v>23</v>
      </c>
      <c r="B415" t="s">
        <v>9</v>
      </c>
      <c r="C415" t="s">
        <v>8</v>
      </c>
      <c r="D415" t="s">
        <v>7</v>
      </c>
      <c r="E415" t="s">
        <v>5</v>
      </c>
      <c r="F415" t="b">
        <v>1</v>
      </c>
      <c r="G415">
        <v>865</v>
      </c>
      <c r="H415">
        <v>4</v>
      </c>
      <c r="I415">
        <v>1838</v>
      </c>
      <c r="K415" t="str">
        <f t="shared" si="6"/>
        <v>SELECT 'uf50-0104.cnf','Roulette','Uniform','NBit','Amplified',1,865,4,1838 UNION</v>
      </c>
    </row>
    <row r="416" spans="1:11" x14ac:dyDescent="0.55000000000000004">
      <c r="A416" t="s">
        <v>23</v>
      </c>
      <c r="B416" t="s">
        <v>10</v>
      </c>
      <c r="C416" t="s">
        <v>1</v>
      </c>
      <c r="D416" t="s">
        <v>2</v>
      </c>
      <c r="E416" t="s">
        <v>3</v>
      </c>
      <c r="F416" t="b">
        <v>1</v>
      </c>
      <c r="G416">
        <v>186</v>
      </c>
      <c r="H416">
        <v>0</v>
      </c>
      <c r="I416">
        <v>894</v>
      </c>
      <c r="K416" t="str">
        <f t="shared" si="6"/>
        <v>SELECT 'uf50-0104.cnf','Rank','Clause','BitFlip','MaxSat',1,186,0,894 UNION</v>
      </c>
    </row>
    <row r="417" spans="1:11" x14ac:dyDescent="0.55000000000000004">
      <c r="A417" t="s">
        <v>23</v>
      </c>
      <c r="B417" t="s">
        <v>10</v>
      </c>
      <c r="C417" t="s">
        <v>1</v>
      </c>
      <c r="D417" t="s">
        <v>2</v>
      </c>
      <c r="E417" t="s">
        <v>4</v>
      </c>
      <c r="F417" t="b">
        <v>1</v>
      </c>
      <c r="G417">
        <v>1128</v>
      </c>
      <c r="H417">
        <v>7</v>
      </c>
      <c r="I417">
        <v>5350</v>
      </c>
      <c r="K417" t="str">
        <f t="shared" si="6"/>
        <v>SELECT 'uf50-0104.cnf','Rank','Clause','BitFlip','Weighted',1,1128,7,5350 UNION</v>
      </c>
    </row>
    <row r="418" spans="1:11" x14ac:dyDescent="0.55000000000000004">
      <c r="A418" t="s">
        <v>23</v>
      </c>
      <c r="B418" t="s">
        <v>10</v>
      </c>
      <c r="C418" t="s">
        <v>1</v>
      </c>
      <c r="D418" t="s">
        <v>2</v>
      </c>
      <c r="E418" t="s">
        <v>5</v>
      </c>
      <c r="F418" t="b">
        <v>1</v>
      </c>
      <c r="G418">
        <v>1124</v>
      </c>
      <c r="H418">
        <v>7</v>
      </c>
      <c r="I418">
        <v>5825</v>
      </c>
      <c r="K418" t="str">
        <f t="shared" si="6"/>
        <v>SELECT 'uf50-0104.cnf','Rank','Clause','BitFlip','Amplified',1,1124,7,5825 UNION</v>
      </c>
    </row>
    <row r="419" spans="1:11" x14ac:dyDescent="0.55000000000000004">
      <c r="A419" t="s">
        <v>23</v>
      </c>
      <c r="B419" t="s">
        <v>10</v>
      </c>
      <c r="C419" t="s">
        <v>1</v>
      </c>
      <c r="D419" t="s">
        <v>6</v>
      </c>
      <c r="E419" t="s">
        <v>3</v>
      </c>
      <c r="F419" t="b">
        <v>1</v>
      </c>
      <c r="G419">
        <v>19</v>
      </c>
      <c r="H419">
        <v>0</v>
      </c>
      <c r="I419">
        <v>111</v>
      </c>
      <c r="K419" t="str">
        <f t="shared" si="6"/>
        <v>SELECT 'uf50-0104.cnf','Rank','Clause','Guided','MaxSat',1,19,0,111 UNION</v>
      </c>
    </row>
    <row r="420" spans="1:11" x14ac:dyDescent="0.55000000000000004">
      <c r="A420" t="s">
        <v>23</v>
      </c>
      <c r="B420" t="s">
        <v>10</v>
      </c>
      <c r="C420" t="s">
        <v>1</v>
      </c>
      <c r="D420" t="s">
        <v>6</v>
      </c>
      <c r="E420" t="s">
        <v>4</v>
      </c>
      <c r="F420" t="b">
        <v>1</v>
      </c>
      <c r="G420">
        <v>139</v>
      </c>
      <c r="H420">
        <v>1</v>
      </c>
      <c r="I420">
        <v>740</v>
      </c>
      <c r="K420" t="str">
        <f t="shared" si="6"/>
        <v>SELECT 'uf50-0104.cnf','Rank','Clause','Guided','Weighted',1,139,1,740 UNION</v>
      </c>
    </row>
    <row r="421" spans="1:11" x14ac:dyDescent="0.55000000000000004">
      <c r="A421" t="s">
        <v>23</v>
      </c>
      <c r="B421" t="s">
        <v>10</v>
      </c>
      <c r="C421" t="s">
        <v>1</v>
      </c>
      <c r="D421" t="s">
        <v>6</v>
      </c>
      <c r="E421" t="s">
        <v>5</v>
      </c>
      <c r="F421" t="b">
        <v>1</v>
      </c>
      <c r="G421">
        <v>1170</v>
      </c>
      <c r="H421">
        <v>9</v>
      </c>
      <c r="I421">
        <v>6543</v>
      </c>
      <c r="K421" t="str">
        <f t="shared" si="6"/>
        <v>SELECT 'uf50-0104.cnf','Rank','Clause','Guided','Amplified',1,1170,9,6543 UNION</v>
      </c>
    </row>
    <row r="422" spans="1:11" x14ac:dyDescent="0.55000000000000004">
      <c r="A422" t="s">
        <v>23</v>
      </c>
      <c r="B422" t="s">
        <v>10</v>
      </c>
      <c r="C422" t="s">
        <v>1</v>
      </c>
      <c r="D422" t="s">
        <v>7</v>
      </c>
      <c r="E422" t="s">
        <v>3</v>
      </c>
      <c r="F422" t="b">
        <v>1</v>
      </c>
      <c r="G422">
        <v>278</v>
      </c>
      <c r="H422">
        <v>1</v>
      </c>
      <c r="I422">
        <v>1410</v>
      </c>
      <c r="K422" t="str">
        <f t="shared" si="6"/>
        <v>SELECT 'uf50-0104.cnf','Rank','Clause','NBit','MaxSat',1,278,1,1410 UNION</v>
      </c>
    </row>
    <row r="423" spans="1:11" x14ac:dyDescent="0.55000000000000004">
      <c r="A423" t="s">
        <v>23</v>
      </c>
      <c r="B423" t="s">
        <v>10</v>
      </c>
      <c r="C423" t="s">
        <v>1</v>
      </c>
      <c r="D423" t="s">
        <v>7</v>
      </c>
      <c r="E423" t="s">
        <v>4</v>
      </c>
      <c r="F423" t="b">
        <v>1</v>
      </c>
      <c r="G423">
        <v>164</v>
      </c>
      <c r="H423">
        <v>1</v>
      </c>
      <c r="I423">
        <v>747</v>
      </c>
      <c r="K423" t="str">
        <f t="shared" si="6"/>
        <v>SELECT 'uf50-0104.cnf','Rank','Clause','NBit','Weighted',1,164,1,747 UNION</v>
      </c>
    </row>
    <row r="424" spans="1:11" x14ac:dyDescent="0.55000000000000004">
      <c r="A424" t="s">
        <v>23</v>
      </c>
      <c r="B424" t="s">
        <v>10</v>
      </c>
      <c r="C424" t="s">
        <v>1</v>
      </c>
      <c r="D424" t="s">
        <v>7</v>
      </c>
      <c r="E424" t="s">
        <v>5</v>
      </c>
      <c r="F424" t="b">
        <v>1</v>
      </c>
      <c r="G424">
        <v>1494</v>
      </c>
      <c r="H424">
        <v>10</v>
      </c>
      <c r="I424">
        <v>7149</v>
      </c>
      <c r="K424" t="str">
        <f t="shared" si="6"/>
        <v>SELECT 'uf50-0104.cnf','Rank','Clause','NBit','Amplified',1,1494,10,7149 UNION</v>
      </c>
    </row>
    <row r="425" spans="1:11" x14ac:dyDescent="0.55000000000000004">
      <c r="A425" t="s">
        <v>23</v>
      </c>
      <c r="B425" t="s">
        <v>10</v>
      </c>
      <c r="C425" t="s">
        <v>8</v>
      </c>
      <c r="D425" t="s">
        <v>2</v>
      </c>
      <c r="E425" t="s">
        <v>3</v>
      </c>
      <c r="F425" t="b">
        <v>1</v>
      </c>
      <c r="G425">
        <v>1147</v>
      </c>
      <c r="H425">
        <v>7</v>
      </c>
      <c r="I425">
        <v>2439</v>
      </c>
      <c r="K425" t="str">
        <f t="shared" si="6"/>
        <v>SELECT 'uf50-0104.cnf','Rank','Uniform','BitFlip','MaxSat',1,1147,7,2439 UNION</v>
      </c>
    </row>
    <row r="426" spans="1:11" x14ac:dyDescent="0.55000000000000004">
      <c r="A426" t="s">
        <v>23</v>
      </c>
      <c r="B426" t="s">
        <v>10</v>
      </c>
      <c r="C426" t="s">
        <v>8</v>
      </c>
      <c r="D426" t="s">
        <v>2</v>
      </c>
      <c r="E426" t="s">
        <v>4</v>
      </c>
      <c r="F426" t="b">
        <v>1</v>
      </c>
      <c r="G426">
        <v>29</v>
      </c>
      <c r="H426">
        <v>0</v>
      </c>
      <c r="I426">
        <v>62</v>
      </c>
      <c r="K426" t="str">
        <f t="shared" si="6"/>
        <v>SELECT 'uf50-0104.cnf','Rank','Uniform','BitFlip','Weighted',1,29,0,62 UNION</v>
      </c>
    </row>
    <row r="427" spans="1:11" x14ac:dyDescent="0.55000000000000004">
      <c r="A427" t="s">
        <v>23</v>
      </c>
      <c r="B427" t="s">
        <v>10</v>
      </c>
      <c r="C427" t="s">
        <v>8</v>
      </c>
      <c r="D427" t="s">
        <v>2</v>
      </c>
      <c r="E427" t="s">
        <v>5</v>
      </c>
      <c r="F427" t="b">
        <v>1</v>
      </c>
      <c r="G427">
        <v>309</v>
      </c>
      <c r="H427">
        <v>2</v>
      </c>
      <c r="I427">
        <v>639</v>
      </c>
      <c r="K427" t="str">
        <f t="shared" si="6"/>
        <v>SELECT 'uf50-0104.cnf','Rank','Uniform','BitFlip','Amplified',1,309,2,639 UNION</v>
      </c>
    </row>
    <row r="428" spans="1:11" x14ac:dyDescent="0.55000000000000004">
      <c r="A428" t="s">
        <v>23</v>
      </c>
      <c r="B428" t="s">
        <v>10</v>
      </c>
      <c r="C428" t="s">
        <v>8</v>
      </c>
      <c r="D428" t="s">
        <v>6</v>
      </c>
      <c r="E428" t="s">
        <v>3</v>
      </c>
      <c r="F428" t="b">
        <v>1</v>
      </c>
      <c r="G428">
        <v>19</v>
      </c>
      <c r="H428">
        <v>0</v>
      </c>
      <c r="I428">
        <v>75</v>
      </c>
      <c r="K428" t="str">
        <f t="shared" si="6"/>
        <v>SELECT 'uf50-0104.cnf','Rank','Uniform','Guided','MaxSat',1,19,0,75 UNION</v>
      </c>
    </row>
    <row r="429" spans="1:11" x14ac:dyDescent="0.55000000000000004">
      <c r="A429" t="s">
        <v>23</v>
      </c>
      <c r="B429" t="s">
        <v>10</v>
      </c>
      <c r="C429" t="s">
        <v>8</v>
      </c>
      <c r="D429" t="s">
        <v>6</v>
      </c>
      <c r="E429" t="s">
        <v>4</v>
      </c>
      <c r="F429" t="b">
        <v>1</v>
      </c>
      <c r="G429">
        <v>347</v>
      </c>
      <c r="H429">
        <v>2</v>
      </c>
      <c r="I429">
        <v>1134</v>
      </c>
      <c r="K429" t="str">
        <f t="shared" si="6"/>
        <v>SELECT 'uf50-0104.cnf','Rank','Uniform','Guided','Weighted',1,347,2,1134 UNION</v>
      </c>
    </row>
    <row r="430" spans="1:11" x14ac:dyDescent="0.55000000000000004">
      <c r="A430" t="s">
        <v>23</v>
      </c>
      <c r="B430" t="s">
        <v>10</v>
      </c>
      <c r="C430" t="s">
        <v>8</v>
      </c>
      <c r="D430" t="s">
        <v>6</v>
      </c>
      <c r="E430" t="s">
        <v>5</v>
      </c>
      <c r="F430" t="b">
        <v>1</v>
      </c>
      <c r="G430">
        <v>493</v>
      </c>
      <c r="H430">
        <v>4</v>
      </c>
      <c r="I430">
        <v>1679</v>
      </c>
      <c r="K430" t="str">
        <f t="shared" si="6"/>
        <v>SELECT 'uf50-0104.cnf','Rank','Uniform','Guided','Amplified',1,493,4,1679 UNION</v>
      </c>
    </row>
    <row r="431" spans="1:11" x14ac:dyDescent="0.55000000000000004">
      <c r="A431" t="s">
        <v>23</v>
      </c>
      <c r="B431" t="s">
        <v>10</v>
      </c>
      <c r="C431" t="s">
        <v>8</v>
      </c>
      <c r="D431" t="s">
        <v>7</v>
      </c>
      <c r="E431" t="s">
        <v>3</v>
      </c>
      <c r="F431" t="b">
        <v>1</v>
      </c>
      <c r="G431">
        <v>561</v>
      </c>
      <c r="H431">
        <v>4</v>
      </c>
      <c r="I431">
        <v>1124</v>
      </c>
      <c r="K431" t="str">
        <f t="shared" si="6"/>
        <v>SELECT 'uf50-0104.cnf','Rank','Uniform','NBit','MaxSat',1,561,4,1124 UNION</v>
      </c>
    </row>
    <row r="432" spans="1:11" x14ac:dyDescent="0.55000000000000004">
      <c r="A432" t="s">
        <v>23</v>
      </c>
      <c r="B432" t="s">
        <v>10</v>
      </c>
      <c r="C432" t="s">
        <v>8</v>
      </c>
      <c r="D432" t="s">
        <v>7</v>
      </c>
      <c r="E432" t="s">
        <v>4</v>
      </c>
      <c r="F432" t="b">
        <v>1</v>
      </c>
      <c r="G432">
        <v>2502</v>
      </c>
      <c r="H432">
        <v>18</v>
      </c>
      <c r="I432">
        <v>4219</v>
      </c>
      <c r="K432" t="str">
        <f t="shared" si="6"/>
        <v>SELECT 'uf50-0104.cnf','Rank','Uniform','NBit','Weighted',1,2502,18,4219 UNION</v>
      </c>
    </row>
    <row r="433" spans="1:11" x14ac:dyDescent="0.55000000000000004">
      <c r="A433" t="s">
        <v>23</v>
      </c>
      <c r="B433" t="s">
        <v>10</v>
      </c>
      <c r="C433" t="s">
        <v>8</v>
      </c>
      <c r="D433" t="s">
        <v>7</v>
      </c>
      <c r="E433" t="s">
        <v>5</v>
      </c>
      <c r="F433" t="b">
        <v>1</v>
      </c>
      <c r="G433">
        <v>156</v>
      </c>
      <c r="H433">
        <v>1</v>
      </c>
      <c r="I433">
        <v>291</v>
      </c>
      <c r="K433" t="str">
        <f t="shared" si="6"/>
        <v>SELECT 'uf50-0104.cnf','Rank','Uniform','NBit','Amplified',1,156,1,291 UNION</v>
      </c>
    </row>
    <row r="434" spans="1:11" x14ac:dyDescent="0.55000000000000004">
      <c r="A434" t="s">
        <v>24</v>
      </c>
      <c r="B434" t="s">
        <v>0</v>
      </c>
      <c r="C434" t="s">
        <v>1</v>
      </c>
      <c r="D434" t="s">
        <v>2</v>
      </c>
      <c r="E434" t="s">
        <v>3</v>
      </c>
      <c r="F434" t="b">
        <v>1</v>
      </c>
      <c r="G434">
        <v>1811</v>
      </c>
      <c r="H434">
        <v>14</v>
      </c>
      <c r="I434">
        <v>7566</v>
      </c>
      <c r="K434" t="str">
        <f t="shared" si="6"/>
        <v>SELECT 'uf50-0105.cnf','Tournament','Clause','BitFlip','MaxSat',1,1811,14,7566 UNION</v>
      </c>
    </row>
    <row r="435" spans="1:11" x14ac:dyDescent="0.55000000000000004">
      <c r="A435" t="s">
        <v>24</v>
      </c>
      <c r="B435" t="s">
        <v>0</v>
      </c>
      <c r="C435" t="s">
        <v>1</v>
      </c>
      <c r="D435" t="s">
        <v>2</v>
      </c>
      <c r="E435" t="s">
        <v>4</v>
      </c>
      <c r="F435" t="b">
        <v>1</v>
      </c>
      <c r="G435">
        <v>123</v>
      </c>
      <c r="H435">
        <v>0</v>
      </c>
      <c r="I435">
        <v>459</v>
      </c>
      <c r="K435" t="str">
        <f t="shared" si="6"/>
        <v>SELECT 'uf50-0105.cnf','Tournament','Clause','BitFlip','Weighted',1,123,0,459 UNION</v>
      </c>
    </row>
    <row r="436" spans="1:11" x14ac:dyDescent="0.55000000000000004">
      <c r="A436" t="s">
        <v>24</v>
      </c>
      <c r="B436" t="s">
        <v>0</v>
      </c>
      <c r="C436" t="s">
        <v>1</v>
      </c>
      <c r="D436" t="s">
        <v>2</v>
      </c>
      <c r="E436" t="s">
        <v>5</v>
      </c>
      <c r="F436" t="b">
        <v>1</v>
      </c>
      <c r="G436">
        <v>1811</v>
      </c>
      <c r="H436">
        <v>14</v>
      </c>
      <c r="I436">
        <v>7218</v>
      </c>
      <c r="K436" t="str">
        <f t="shared" si="6"/>
        <v>SELECT 'uf50-0105.cnf','Tournament','Clause','BitFlip','Amplified',1,1811,14,7218 UNION</v>
      </c>
    </row>
    <row r="437" spans="1:11" x14ac:dyDescent="0.55000000000000004">
      <c r="A437" t="s">
        <v>24</v>
      </c>
      <c r="B437" t="s">
        <v>0</v>
      </c>
      <c r="C437" t="s">
        <v>1</v>
      </c>
      <c r="D437" t="s">
        <v>6</v>
      </c>
      <c r="E437" t="s">
        <v>3</v>
      </c>
      <c r="F437" t="b">
        <v>1</v>
      </c>
      <c r="G437">
        <v>729</v>
      </c>
      <c r="H437">
        <v>6</v>
      </c>
      <c r="I437">
        <v>3361</v>
      </c>
      <c r="K437" t="str">
        <f t="shared" si="6"/>
        <v>SELECT 'uf50-0105.cnf','Tournament','Clause','Guided','MaxSat',1,729,6,3361 UNION</v>
      </c>
    </row>
    <row r="438" spans="1:11" x14ac:dyDescent="0.55000000000000004">
      <c r="A438" t="s">
        <v>24</v>
      </c>
      <c r="B438" t="s">
        <v>0</v>
      </c>
      <c r="C438" t="s">
        <v>1</v>
      </c>
      <c r="D438" t="s">
        <v>6</v>
      </c>
      <c r="E438" t="s">
        <v>4</v>
      </c>
      <c r="F438" t="b">
        <v>1</v>
      </c>
      <c r="G438">
        <v>647</v>
      </c>
      <c r="H438">
        <v>4</v>
      </c>
      <c r="I438">
        <v>2865</v>
      </c>
      <c r="K438" t="str">
        <f t="shared" si="6"/>
        <v>SELECT 'uf50-0105.cnf','Tournament','Clause','Guided','Weighted',1,647,4,2865 UNION</v>
      </c>
    </row>
    <row r="439" spans="1:11" x14ac:dyDescent="0.55000000000000004">
      <c r="A439" t="s">
        <v>24</v>
      </c>
      <c r="B439" t="s">
        <v>0</v>
      </c>
      <c r="C439" t="s">
        <v>1</v>
      </c>
      <c r="D439" t="s">
        <v>6</v>
      </c>
      <c r="E439" t="s">
        <v>5</v>
      </c>
      <c r="F439" t="b">
        <v>1</v>
      </c>
      <c r="G439">
        <v>729</v>
      </c>
      <c r="H439">
        <v>6</v>
      </c>
      <c r="I439">
        <v>3321</v>
      </c>
      <c r="K439" t="str">
        <f t="shared" si="6"/>
        <v>SELECT 'uf50-0105.cnf','Tournament','Clause','Guided','Amplified',1,729,6,3321 UNION</v>
      </c>
    </row>
    <row r="440" spans="1:11" x14ac:dyDescent="0.55000000000000004">
      <c r="A440" t="s">
        <v>24</v>
      </c>
      <c r="B440" t="s">
        <v>0</v>
      </c>
      <c r="C440" t="s">
        <v>1</v>
      </c>
      <c r="D440" t="s">
        <v>7</v>
      </c>
      <c r="E440" t="s">
        <v>3</v>
      </c>
      <c r="F440" t="b">
        <v>1</v>
      </c>
      <c r="G440">
        <v>1004</v>
      </c>
      <c r="H440">
        <v>8</v>
      </c>
      <c r="I440">
        <v>3969</v>
      </c>
      <c r="K440" t="str">
        <f t="shared" si="6"/>
        <v>SELECT 'uf50-0105.cnf','Tournament','Clause','NBit','MaxSat',1,1004,8,3969 UNION</v>
      </c>
    </row>
    <row r="441" spans="1:11" x14ac:dyDescent="0.55000000000000004">
      <c r="A441" t="s">
        <v>24</v>
      </c>
      <c r="B441" t="s">
        <v>0</v>
      </c>
      <c r="C441" t="s">
        <v>1</v>
      </c>
      <c r="D441" t="s">
        <v>7</v>
      </c>
      <c r="E441" t="s">
        <v>4</v>
      </c>
      <c r="F441" t="b">
        <v>1</v>
      </c>
      <c r="G441">
        <v>1316</v>
      </c>
      <c r="H441">
        <v>10</v>
      </c>
      <c r="I441">
        <v>5562</v>
      </c>
      <c r="K441" t="str">
        <f t="shared" si="6"/>
        <v>SELECT 'uf50-0105.cnf','Tournament','Clause','NBit','Weighted',1,1316,10,5562 UNION</v>
      </c>
    </row>
    <row r="442" spans="1:11" x14ac:dyDescent="0.55000000000000004">
      <c r="A442" t="s">
        <v>24</v>
      </c>
      <c r="B442" t="s">
        <v>0</v>
      </c>
      <c r="C442" t="s">
        <v>1</v>
      </c>
      <c r="D442" t="s">
        <v>7</v>
      </c>
      <c r="E442" t="s">
        <v>5</v>
      </c>
      <c r="F442" t="b">
        <v>1</v>
      </c>
      <c r="G442">
        <v>1004</v>
      </c>
      <c r="H442">
        <v>8</v>
      </c>
      <c r="I442">
        <v>4215</v>
      </c>
      <c r="K442" t="str">
        <f t="shared" si="6"/>
        <v>SELECT 'uf50-0105.cnf','Tournament','Clause','NBit','Amplified',1,1004,8,4215 UNION</v>
      </c>
    </row>
    <row r="443" spans="1:11" x14ac:dyDescent="0.55000000000000004">
      <c r="A443" t="s">
        <v>24</v>
      </c>
      <c r="B443" t="s">
        <v>0</v>
      </c>
      <c r="C443" t="s">
        <v>8</v>
      </c>
      <c r="D443" t="s">
        <v>2</v>
      </c>
      <c r="E443" t="s">
        <v>3</v>
      </c>
      <c r="F443" t="b">
        <v>1</v>
      </c>
      <c r="G443">
        <v>3709</v>
      </c>
      <c r="H443">
        <v>30</v>
      </c>
      <c r="I443">
        <v>6855</v>
      </c>
      <c r="K443" t="str">
        <f t="shared" si="6"/>
        <v>SELECT 'uf50-0105.cnf','Tournament','Uniform','BitFlip','MaxSat',1,3709,30,6855 UNION</v>
      </c>
    </row>
    <row r="444" spans="1:11" x14ac:dyDescent="0.55000000000000004">
      <c r="A444" t="s">
        <v>24</v>
      </c>
      <c r="B444" t="s">
        <v>0</v>
      </c>
      <c r="C444" t="s">
        <v>8</v>
      </c>
      <c r="D444" t="s">
        <v>2</v>
      </c>
      <c r="E444" t="s">
        <v>4</v>
      </c>
      <c r="F444" t="b">
        <v>1</v>
      </c>
      <c r="G444">
        <v>3240</v>
      </c>
      <c r="H444">
        <v>24</v>
      </c>
      <c r="I444">
        <v>6291</v>
      </c>
      <c r="K444" t="str">
        <f t="shared" si="6"/>
        <v>SELECT 'uf50-0105.cnf','Tournament','Uniform','BitFlip','Weighted',1,3240,24,6291 UNION</v>
      </c>
    </row>
    <row r="445" spans="1:11" x14ac:dyDescent="0.55000000000000004">
      <c r="A445" t="s">
        <v>24</v>
      </c>
      <c r="B445" t="s">
        <v>0</v>
      </c>
      <c r="C445" t="s">
        <v>8</v>
      </c>
      <c r="D445" t="s">
        <v>2</v>
      </c>
      <c r="E445" t="s">
        <v>5</v>
      </c>
      <c r="F445" t="b">
        <v>1</v>
      </c>
      <c r="G445">
        <v>3709</v>
      </c>
      <c r="H445">
        <v>30</v>
      </c>
      <c r="I445">
        <v>8237</v>
      </c>
      <c r="K445" t="str">
        <f t="shared" si="6"/>
        <v>SELECT 'uf50-0105.cnf','Tournament','Uniform','BitFlip','Amplified',1,3709,30,8237 UNION</v>
      </c>
    </row>
    <row r="446" spans="1:11" x14ac:dyDescent="0.55000000000000004">
      <c r="A446" t="s">
        <v>24</v>
      </c>
      <c r="B446" t="s">
        <v>0</v>
      </c>
      <c r="C446" t="s">
        <v>8</v>
      </c>
      <c r="D446" t="s">
        <v>6</v>
      </c>
      <c r="E446" t="s">
        <v>3</v>
      </c>
      <c r="F446" t="b">
        <v>1</v>
      </c>
      <c r="G446">
        <v>607</v>
      </c>
      <c r="H446">
        <v>5</v>
      </c>
      <c r="I446">
        <v>2077</v>
      </c>
      <c r="K446" t="str">
        <f t="shared" si="6"/>
        <v>SELECT 'uf50-0105.cnf','Tournament','Uniform','Guided','MaxSat',1,607,5,2077 UNION</v>
      </c>
    </row>
    <row r="447" spans="1:11" x14ac:dyDescent="0.55000000000000004">
      <c r="A447" t="s">
        <v>24</v>
      </c>
      <c r="B447" t="s">
        <v>0</v>
      </c>
      <c r="C447" t="s">
        <v>8</v>
      </c>
      <c r="D447" t="s">
        <v>6</v>
      </c>
      <c r="E447" t="s">
        <v>4</v>
      </c>
      <c r="F447" t="b">
        <v>1</v>
      </c>
      <c r="G447">
        <v>17</v>
      </c>
      <c r="H447">
        <v>0</v>
      </c>
      <c r="I447">
        <v>61</v>
      </c>
      <c r="K447" t="str">
        <f t="shared" si="6"/>
        <v>SELECT 'uf50-0105.cnf','Tournament','Uniform','Guided','Weighted',1,17,0,61 UNION</v>
      </c>
    </row>
    <row r="448" spans="1:11" x14ac:dyDescent="0.55000000000000004">
      <c r="A448" t="s">
        <v>24</v>
      </c>
      <c r="B448" t="s">
        <v>0</v>
      </c>
      <c r="C448" t="s">
        <v>8</v>
      </c>
      <c r="D448" t="s">
        <v>6</v>
      </c>
      <c r="E448" t="s">
        <v>5</v>
      </c>
      <c r="F448" t="b">
        <v>1</v>
      </c>
      <c r="G448">
        <v>607</v>
      </c>
      <c r="H448">
        <v>5</v>
      </c>
      <c r="I448">
        <v>2123</v>
      </c>
      <c r="K448" t="str">
        <f t="shared" si="6"/>
        <v>SELECT 'uf50-0105.cnf','Tournament','Uniform','Guided','Amplified',1,607,5,2123 UNION</v>
      </c>
    </row>
    <row r="449" spans="1:11" x14ac:dyDescent="0.55000000000000004">
      <c r="A449" t="s">
        <v>24</v>
      </c>
      <c r="B449" t="s">
        <v>0</v>
      </c>
      <c r="C449" t="s">
        <v>8</v>
      </c>
      <c r="D449" t="s">
        <v>7</v>
      </c>
      <c r="E449" t="s">
        <v>3</v>
      </c>
      <c r="F449" t="b">
        <v>1</v>
      </c>
      <c r="G449">
        <v>2527</v>
      </c>
      <c r="H449">
        <v>20</v>
      </c>
      <c r="I449">
        <v>4993</v>
      </c>
      <c r="K449" t="str">
        <f t="shared" si="6"/>
        <v>SELECT 'uf50-0105.cnf','Tournament','Uniform','NBit','MaxSat',1,2527,20,4993 UNION</v>
      </c>
    </row>
    <row r="450" spans="1:11" x14ac:dyDescent="0.55000000000000004">
      <c r="A450" t="s">
        <v>24</v>
      </c>
      <c r="B450" t="s">
        <v>0</v>
      </c>
      <c r="C450" t="s">
        <v>8</v>
      </c>
      <c r="D450" t="s">
        <v>7</v>
      </c>
      <c r="E450" t="s">
        <v>4</v>
      </c>
      <c r="F450" t="b">
        <v>1</v>
      </c>
      <c r="G450">
        <v>7150</v>
      </c>
      <c r="H450">
        <v>56</v>
      </c>
      <c r="I450">
        <v>13107</v>
      </c>
      <c r="K450" t="str">
        <f t="shared" ref="K450:K513" si="7">CONCATENATE("SELECT '",A450,"','",B450,"','",C450,"','",D450,"','",E450,"',",IF(F450,1,0),",",G450,",",H450,",",I450," UNION")</f>
        <v>SELECT 'uf50-0105.cnf','Tournament','Uniform','NBit','Weighted',1,7150,56,13107 UNION</v>
      </c>
    </row>
    <row r="451" spans="1:11" x14ac:dyDescent="0.55000000000000004">
      <c r="A451" t="s">
        <v>24</v>
      </c>
      <c r="B451" t="s">
        <v>0</v>
      </c>
      <c r="C451" t="s">
        <v>8</v>
      </c>
      <c r="D451" t="s">
        <v>7</v>
      </c>
      <c r="E451" t="s">
        <v>5</v>
      </c>
      <c r="F451" t="b">
        <v>1</v>
      </c>
      <c r="G451">
        <v>2527</v>
      </c>
      <c r="H451">
        <v>20</v>
      </c>
      <c r="I451">
        <v>5100</v>
      </c>
      <c r="K451" t="str">
        <f t="shared" si="7"/>
        <v>SELECT 'uf50-0105.cnf','Tournament','Uniform','NBit','Amplified',1,2527,20,5100 UNION</v>
      </c>
    </row>
    <row r="452" spans="1:11" x14ac:dyDescent="0.55000000000000004">
      <c r="A452" t="s">
        <v>24</v>
      </c>
      <c r="B452" t="s">
        <v>9</v>
      </c>
      <c r="C452" t="s">
        <v>1</v>
      </c>
      <c r="D452" t="s">
        <v>2</v>
      </c>
      <c r="E452" t="s">
        <v>3</v>
      </c>
      <c r="F452" t="b">
        <v>1</v>
      </c>
      <c r="G452">
        <v>1857</v>
      </c>
      <c r="H452">
        <v>9</v>
      </c>
      <c r="I452">
        <v>10430</v>
      </c>
      <c r="K452" t="str">
        <f t="shared" si="7"/>
        <v>SELECT 'uf50-0105.cnf','Roulette','Clause','BitFlip','MaxSat',1,1857,9,10430 UNION</v>
      </c>
    </row>
    <row r="453" spans="1:11" x14ac:dyDescent="0.55000000000000004">
      <c r="A453" t="s">
        <v>24</v>
      </c>
      <c r="B453" t="s">
        <v>9</v>
      </c>
      <c r="C453" t="s">
        <v>1</v>
      </c>
      <c r="D453" t="s">
        <v>2</v>
      </c>
      <c r="E453" t="s">
        <v>4</v>
      </c>
      <c r="F453" t="b">
        <v>1</v>
      </c>
      <c r="G453">
        <v>6418</v>
      </c>
      <c r="H453">
        <v>27</v>
      </c>
      <c r="I453">
        <v>33887</v>
      </c>
      <c r="K453" t="str">
        <f t="shared" si="7"/>
        <v>SELECT 'uf50-0105.cnf','Roulette','Clause','BitFlip','Weighted',1,6418,27,33887 UNION</v>
      </c>
    </row>
    <row r="454" spans="1:11" x14ac:dyDescent="0.55000000000000004">
      <c r="A454" t="s">
        <v>24</v>
      </c>
      <c r="B454" t="s">
        <v>9</v>
      </c>
      <c r="C454" t="s">
        <v>1</v>
      </c>
      <c r="D454" t="s">
        <v>2</v>
      </c>
      <c r="E454" t="s">
        <v>5</v>
      </c>
      <c r="F454" t="b">
        <v>1</v>
      </c>
      <c r="G454">
        <v>4726</v>
      </c>
      <c r="H454">
        <v>26</v>
      </c>
      <c r="I454">
        <v>32881</v>
      </c>
      <c r="K454" t="str">
        <f t="shared" si="7"/>
        <v>SELECT 'uf50-0105.cnf','Roulette','Clause','BitFlip','Amplified',1,4726,26,32881 UNION</v>
      </c>
    </row>
    <row r="455" spans="1:11" x14ac:dyDescent="0.55000000000000004">
      <c r="A455" t="s">
        <v>24</v>
      </c>
      <c r="B455" t="s">
        <v>9</v>
      </c>
      <c r="C455" t="s">
        <v>1</v>
      </c>
      <c r="D455" t="s">
        <v>6</v>
      </c>
      <c r="E455" t="s">
        <v>3</v>
      </c>
      <c r="F455" t="b">
        <v>1</v>
      </c>
      <c r="G455">
        <v>657</v>
      </c>
      <c r="H455">
        <v>4</v>
      </c>
      <c r="I455">
        <v>6944</v>
      </c>
      <c r="K455" t="str">
        <f t="shared" si="7"/>
        <v>SELECT 'uf50-0105.cnf','Roulette','Clause','Guided','MaxSat',1,657,4,6944 UNION</v>
      </c>
    </row>
    <row r="456" spans="1:11" x14ac:dyDescent="0.55000000000000004">
      <c r="A456" t="s">
        <v>24</v>
      </c>
      <c r="B456" t="s">
        <v>9</v>
      </c>
      <c r="C456" t="s">
        <v>1</v>
      </c>
      <c r="D456" t="s">
        <v>6</v>
      </c>
      <c r="E456" t="s">
        <v>4</v>
      </c>
      <c r="F456" t="b">
        <v>1</v>
      </c>
      <c r="G456">
        <v>379</v>
      </c>
      <c r="H456">
        <v>2</v>
      </c>
      <c r="I456">
        <v>2801</v>
      </c>
      <c r="K456" t="str">
        <f t="shared" si="7"/>
        <v>SELECT 'uf50-0105.cnf','Roulette','Clause','Guided','Weighted',1,379,2,2801 UNION</v>
      </c>
    </row>
    <row r="457" spans="1:11" x14ac:dyDescent="0.55000000000000004">
      <c r="A457" t="s">
        <v>24</v>
      </c>
      <c r="B457" t="s">
        <v>9</v>
      </c>
      <c r="C457" t="s">
        <v>1</v>
      </c>
      <c r="D457" t="s">
        <v>6</v>
      </c>
      <c r="E457" t="s">
        <v>5</v>
      </c>
      <c r="F457" t="b">
        <v>1</v>
      </c>
      <c r="G457">
        <v>689</v>
      </c>
      <c r="H457">
        <v>4</v>
      </c>
      <c r="I457">
        <v>4596</v>
      </c>
      <c r="K457" t="str">
        <f t="shared" si="7"/>
        <v>SELECT 'uf50-0105.cnf','Roulette','Clause','Guided','Amplified',1,689,4,4596 UNION</v>
      </c>
    </row>
    <row r="458" spans="1:11" x14ac:dyDescent="0.55000000000000004">
      <c r="A458" t="s">
        <v>24</v>
      </c>
      <c r="B458" t="s">
        <v>9</v>
      </c>
      <c r="C458" t="s">
        <v>1</v>
      </c>
      <c r="D458" t="s">
        <v>7</v>
      </c>
      <c r="E458" t="s">
        <v>3</v>
      </c>
      <c r="F458" t="b">
        <v>1</v>
      </c>
      <c r="G458">
        <v>7485</v>
      </c>
      <c r="H458">
        <v>39</v>
      </c>
      <c r="I458">
        <v>37869</v>
      </c>
      <c r="K458" t="str">
        <f t="shared" si="7"/>
        <v>SELECT 'uf50-0105.cnf','Roulette','Clause','NBit','MaxSat',1,7485,39,37869 UNION</v>
      </c>
    </row>
    <row r="459" spans="1:11" x14ac:dyDescent="0.55000000000000004">
      <c r="A459" t="s">
        <v>24</v>
      </c>
      <c r="B459" t="s">
        <v>9</v>
      </c>
      <c r="C459" t="s">
        <v>1</v>
      </c>
      <c r="D459" t="s">
        <v>7</v>
      </c>
      <c r="E459" t="s">
        <v>4</v>
      </c>
      <c r="F459" t="b">
        <v>1</v>
      </c>
      <c r="G459">
        <v>8084</v>
      </c>
      <c r="H459">
        <v>33</v>
      </c>
      <c r="I459">
        <v>38268</v>
      </c>
      <c r="K459" t="str">
        <f t="shared" si="7"/>
        <v>SELECT 'uf50-0105.cnf','Roulette','Clause','NBit','Weighted',1,8084,33,38268 UNION</v>
      </c>
    </row>
    <row r="460" spans="1:11" x14ac:dyDescent="0.55000000000000004">
      <c r="A460" t="s">
        <v>24</v>
      </c>
      <c r="B460" t="s">
        <v>9</v>
      </c>
      <c r="C460" t="s">
        <v>1</v>
      </c>
      <c r="D460" t="s">
        <v>7</v>
      </c>
      <c r="E460" t="s">
        <v>5</v>
      </c>
      <c r="F460" t="b">
        <v>1</v>
      </c>
      <c r="G460">
        <v>740</v>
      </c>
      <c r="H460">
        <v>4</v>
      </c>
      <c r="I460">
        <v>3761</v>
      </c>
      <c r="K460" t="str">
        <f t="shared" si="7"/>
        <v>SELECT 'uf50-0105.cnf','Roulette','Clause','NBit','Amplified',1,740,4,3761 UNION</v>
      </c>
    </row>
    <row r="461" spans="1:11" x14ac:dyDescent="0.55000000000000004">
      <c r="A461" t="s">
        <v>24</v>
      </c>
      <c r="B461" t="s">
        <v>9</v>
      </c>
      <c r="C461" t="s">
        <v>8</v>
      </c>
      <c r="D461" t="s">
        <v>2</v>
      </c>
      <c r="E461" t="s">
        <v>3</v>
      </c>
      <c r="F461" t="b">
        <v>1</v>
      </c>
      <c r="G461">
        <v>5613</v>
      </c>
      <c r="H461">
        <v>28</v>
      </c>
      <c r="I461">
        <v>11996</v>
      </c>
      <c r="K461" t="str">
        <f t="shared" si="7"/>
        <v>SELECT 'uf50-0105.cnf','Roulette','Uniform','BitFlip','MaxSat',1,5613,28,11996 UNION</v>
      </c>
    </row>
    <row r="462" spans="1:11" x14ac:dyDescent="0.55000000000000004">
      <c r="A462" t="s">
        <v>24</v>
      </c>
      <c r="B462" t="s">
        <v>9</v>
      </c>
      <c r="C462" t="s">
        <v>8</v>
      </c>
      <c r="D462" t="s">
        <v>2</v>
      </c>
      <c r="E462" t="s">
        <v>4</v>
      </c>
      <c r="F462" t="b">
        <v>1</v>
      </c>
      <c r="G462">
        <v>1208</v>
      </c>
      <c r="H462">
        <v>5</v>
      </c>
      <c r="I462">
        <v>2458</v>
      </c>
      <c r="K462" t="str">
        <f t="shared" si="7"/>
        <v>SELECT 'uf50-0105.cnf','Roulette','Uniform','BitFlip','Weighted',1,1208,5,2458 UNION</v>
      </c>
    </row>
    <row r="463" spans="1:11" x14ac:dyDescent="0.55000000000000004">
      <c r="A463" t="s">
        <v>24</v>
      </c>
      <c r="B463" t="s">
        <v>9</v>
      </c>
      <c r="C463" t="s">
        <v>8</v>
      </c>
      <c r="D463" t="s">
        <v>2</v>
      </c>
      <c r="E463" t="s">
        <v>5</v>
      </c>
      <c r="F463" t="b">
        <v>1</v>
      </c>
      <c r="G463">
        <v>6621</v>
      </c>
      <c r="H463">
        <v>34</v>
      </c>
      <c r="I463">
        <v>14578</v>
      </c>
      <c r="K463" t="str">
        <f t="shared" si="7"/>
        <v>SELECT 'uf50-0105.cnf','Roulette','Uniform','BitFlip','Amplified',1,6621,34,14578 UNION</v>
      </c>
    </row>
    <row r="464" spans="1:11" x14ac:dyDescent="0.55000000000000004">
      <c r="A464" t="s">
        <v>24</v>
      </c>
      <c r="B464" t="s">
        <v>9</v>
      </c>
      <c r="C464" t="s">
        <v>8</v>
      </c>
      <c r="D464" t="s">
        <v>6</v>
      </c>
      <c r="E464" t="s">
        <v>3</v>
      </c>
      <c r="F464" t="b">
        <v>1</v>
      </c>
      <c r="G464">
        <v>346</v>
      </c>
      <c r="H464">
        <v>2</v>
      </c>
      <c r="I464">
        <v>1415</v>
      </c>
      <c r="K464" t="str">
        <f t="shared" si="7"/>
        <v>SELECT 'uf50-0105.cnf','Roulette','Uniform','Guided','MaxSat',1,346,2,1415 UNION</v>
      </c>
    </row>
    <row r="465" spans="1:11" x14ac:dyDescent="0.55000000000000004">
      <c r="A465" t="s">
        <v>24</v>
      </c>
      <c r="B465" t="s">
        <v>9</v>
      </c>
      <c r="C465" t="s">
        <v>8</v>
      </c>
      <c r="D465" t="s">
        <v>6</v>
      </c>
      <c r="E465" t="s">
        <v>4</v>
      </c>
      <c r="F465" t="b">
        <v>1</v>
      </c>
      <c r="G465">
        <v>1361</v>
      </c>
      <c r="H465">
        <v>8</v>
      </c>
      <c r="I465">
        <v>4815</v>
      </c>
      <c r="K465" t="str">
        <f t="shared" si="7"/>
        <v>SELECT 'uf50-0105.cnf','Roulette','Uniform','Guided','Weighted',1,1361,8,4815 UNION</v>
      </c>
    </row>
    <row r="466" spans="1:11" x14ac:dyDescent="0.55000000000000004">
      <c r="A466" t="s">
        <v>24</v>
      </c>
      <c r="B466" t="s">
        <v>9</v>
      </c>
      <c r="C466" t="s">
        <v>8</v>
      </c>
      <c r="D466" t="s">
        <v>6</v>
      </c>
      <c r="E466" t="s">
        <v>5</v>
      </c>
      <c r="F466" t="b">
        <v>1</v>
      </c>
      <c r="G466">
        <v>323</v>
      </c>
      <c r="H466">
        <v>2</v>
      </c>
      <c r="I466">
        <v>1283</v>
      </c>
      <c r="K466" t="str">
        <f t="shared" si="7"/>
        <v>SELECT 'uf50-0105.cnf','Roulette','Uniform','Guided','Amplified',1,323,2,1283 UNION</v>
      </c>
    </row>
    <row r="467" spans="1:11" x14ac:dyDescent="0.55000000000000004">
      <c r="A467" t="s">
        <v>24</v>
      </c>
      <c r="B467" t="s">
        <v>9</v>
      </c>
      <c r="C467" t="s">
        <v>8</v>
      </c>
      <c r="D467" t="s">
        <v>7</v>
      </c>
      <c r="E467" t="s">
        <v>3</v>
      </c>
      <c r="F467" t="b">
        <v>1</v>
      </c>
      <c r="G467">
        <v>4948</v>
      </c>
      <c r="H467">
        <v>27</v>
      </c>
      <c r="I467">
        <v>10386</v>
      </c>
      <c r="K467" t="str">
        <f t="shared" si="7"/>
        <v>SELECT 'uf50-0105.cnf','Roulette','Uniform','NBit','MaxSat',1,4948,27,10386 UNION</v>
      </c>
    </row>
    <row r="468" spans="1:11" x14ac:dyDescent="0.55000000000000004">
      <c r="A468" t="s">
        <v>24</v>
      </c>
      <c r="B468" t="s">
        <v>9</v>
      </c>
      <c r="C468" t="s">
        <v>8</v>
      </c>
      <c r="D468" t="s">
        <v>7</v>
      </c>
      <c r="E468" t="s">
        <v>4</v>
      </c>
      <c r="F468" t="b">
        <v>1</v>
      </c>
      <c r="G468">
        <v>8862</v>
      </c>
      <c r="H468">
        <v>46</v>
      </c>
      <c r="I468">
        <v>17158</v>
      </c>
      <c r="K468" t="str">
        <f t="shared" si="7"/>
        <v>SELECT 'uf50-0105.cnf','Roulette','Uniform','NBit','Weighted',1,8862,46,17158 UNION</v>
      </c>
    </row>
    <row r="469" spans="1:11" x14ac:dyDescent="0.55000000000000004">
      <c r="A469" t="s">
        <v>24</v>
      </c>
      <c r="B469" t="s">
        <v>9</v>
      </c>
      <c r="C469" t="s">
        <v>8</v>
      </c>
      <c r="D469" t="s">
        <v>7</v>
      </c>
      <c r="E469" t="s">
        <v>5</v>
      </c>
      <c r="F469" t="b">
        <v>1</v>
      </c>
      <c r="G469">
        <v>613</v>
      </c>
      <c r="H469">
        <v>3</v>
      </c>
      <c r="I469">
        <v>1256</v>
      </c>
      <c r="K469" t="str">
        <f t="shared" si="7"/>
        <v>SELECT 'uf50-0105.cnf','Roulette','Uniform','NBit','Amplified',1,613,3,1256 UNION</v>
      </c>
    </row>
    <row r="470" spans="1:11" x14ac:dyDescent="0.55000000000000004">
      <c r="A470" t="s">
        <v>24</v>
      </c>
      <c r="B470" t="s">
        <v>10</v>
      </c>
      <c r="C470" t="s">
        <v>1</v>
      </c>
      <c r="D470" t="s">
        <v>2</v>
      </c>
      <c r="E470" t="s">
        <v>3</v>
      </c>
      <c r="F470" t="b">
        <v>1</v>
      </c>
      <c r="G470">
        <v>520</v>
      </c>
      <c r="H470">
        <v>3</v>
      </c>
      <c r="I470">
        <v>2492</v>
      </c>
      <c r="K470" t="str">
        <f t="shared" si="7"/>
        <v>SELECT 'uf50-0105.cnf','Rank','Clause','BitFlip','MaxSat',1,520,3,2492 UNION</v>
      </c>
    </row>
    <row r="471" spans="1:11" x14ac:dyDescent="0.55000000000000004">
      <c r="A471" t="s">
        <v>24</v>
      </c>
      <c r="B471" t="s">
        <v>10</v>
      </c>
      <c r="C471" t="s">
        <v>1</v>
      </c>
      <c r="D471" t="s">
        <v>2</v>
      </c>
      <c r="E471" t="s">
        <v>4</v>
      </c>
      <c r="F471" t="b">
        <v>1</v>
      </c>
      <c r="G471">
        <v>4852</v>
      </c>
      <c r="H471">
        <v>30</v>
      </c>
      <c r="I471">
        <v>22871</v>
      </c>
      <c r="K471" t="str">
        <f t="shared" si="7"/>
        <v>SELECT 'uf50-0105.cnf','Rank','Clause','BitFlip','Weighted',1,4852,30,22871 UNION</v>
      </c>
    </row>
    <row r="472" spans="1:11" x14ac:dyDescent="0.55000000000000004">
      <c r="A472" t="s">
        <v>24</v>
      </c>
      <c r="B472" t="s">
        <v>10</v>
      </c>
      <c r="C472" t="s">
        <v>1</v>
      </c>
      <c r="D472" t="s">
        <v>2</v>
      </c>
      <c r="E472" t="s">
        <v>5</v>
      </c>
      <c r="F472" t="b">
        <v>1</v>
      </c>
      <c r="G472">
        <v>1289</v>
      </c>
      <c r="H472">
        <v>9</v>
      </c>
      <c r="I472">
        <v>6239</v>
      </c>
      <c r="K472" t="str">
        <f t="shared" si="7"/>
        <v>SELECT 'uf50-0105.cnf','Rank','Clause','BitFlip','Amplified',1,1289,9,6239 UNION</v>
      </c>
    </row>
    <row r="473" spans="1:11" x14ac:dyDescent="0.55000000000000004">
      <c r="A473" t="s">
        <v>24</v>
      </c>
      <c r="B473" t="s">
        <v>10</v>
      </c>
      <c r="C473" t="s">
        <v>1</v>
      </c>
      <c r="D473" t="s">
        <v>6</v>
      </c>
      <c r="E473" t="s">
        <v>3</v>
      </c>
      <c r="F473" t="b">
        <v>1</v>
      </c>
      <c r="G473">
        <v>574</v>
      </c>
      <c r="H473">
        <v>4</v>
      </c>
      <c r="I473">
        <v>3166</v>
      </c>
      <c r="K473" t="str">
        <f t="shared" si="7"/>
        <v>SELECT 'uf50-0105.cnf','Rank','Clause','Guided','MaxSat',1,574,4,3166 UNION</v>
      </c>
    </row>
    <row r="474" spans="1:11" x14ac:dyDescent="0.55000000000000004">
      <c r="A474" t="s">
        <v>24</v>
      </c>
      <c r="B474" t="s">
        <v>10</v>
      </c>
      <c r="C474" t="s">
        <v>1</v>
      </c>
      <c r="D474" t="s">
        <v>6</v>
      </c>
      <c r="E474" t="s">
        <v>4</v>
      </c>
      <c r="F474" t="b">
        <v>1</v>
      </c>
      <c r="G474">
        <v>545</v>
      </c>
      <c r="H474">
        <v>3</v>
      </c>
      <c r="I474">
        <v>3214</v>
      </c>
      <c r="K474" t="str">
        <f t="shared" si="7"/>
        <v>SELECT 'uf50-0105.cnf','Rank','Clause','Guided','Weighted',1,545,3,3214 UNION</v>
      </c>
    </row>
    <row r="475" spans="1:11" x14ac:dyDescent="0.55000000000000004">
      <c r="A475" t="s">
        <v>24</v>
      </c>
      <c r="B475" t="s">
        <v>10</v>
      </c>
      <c r="C475" t="s">
        <v>1</v>
      </c>
      <c r="D475" t="s">
        <v>6</v>
      </c>
      <c r="E475" t="s">
        <v>5</v>
      </c>
      <c r="F475" t="b">
        <v>1</v>
      </c>
      <c r="G475">
        <v>443</v>
      </c>
      <c r="H475">
        <v>3</v>
      </c>
      <c r="I475">
        <v>2619</v>
      </c>
      <c r="K475" t="str">
        <f t="shared" si="7"/>
        <v>SELECT 'uf50-0105.cnf','Rank','Clause','Guided','Amplified',1,443,3,2619 UNION</v>
      </c>
    </row>
    <row r="476" spans="1:11" x14ac:dyDescent="0.55000000000000004">
      <c r="A476" t="s">
        <v>24</v>
      </c>
      <c r="B476" t="s">
        <v>10</v>
      </c>
      <c r="C476" t="s">
        <v>1</v>
      </c>
      <c r="D476" t="s">
        <v>7</v>
      </c>
      <c r="E476" t="s">
        <v>3</v>
      </c>
      <c r="F476" t="b">
        <v>1</v>
      </c>
      <c r="G476">
        <v>3658</v>
      </c>
      <c r="H476">
        <v>27</v>
      </c>
      <c r="I476">
        <v>17323</v>
      </c>
      <c r="K476" t="str">
        <f t="shared" si="7"/>
        <v>SELECT 'uf50-0105.cnf','Rank','Clause','NBit','MaxSat',1,3658,27,17323 UNION</v>
      </c>
    </row>
    <row r="477" spans="1:11" x14ac:dyDescent="0.55000000000000004">
      <c r="A477" t="s">
        <v>24</v>
      </c>
      <c r="B477" t="s">
        <v>10</v>
      </c>
      <c r="C477" t="s">
        <v>1</v>
      </c>
      <c r="D477" t="s">
        <v>7</v>
      </c>
      <c r="E477" t="s">
        <v>4</v>
      </c>
      <c r="F477" t="b">
        <v>1</v>
      </c>
      <c r="G477">
        <v>1633</v>
      </c>
      <c r="H477">
        <v>10</v>
      </c>
      <c r="I477">
        <v>7444</v>
      </c>
      <c r="K477" t="str">
        <f t="shared" si="7"/>
        <v>SELECT 'uf50-0105.cnf','Rank','Clause','NBit','Weighted',1,1633,10,7444 UNION</v>
      </c>
    </row>
    <row r="478" spans="1:11" x14ac:dyDescent="0.55000000000000004">
      <c r="A478" t="s">
        <v>24</v>
      </c>
      <c r="B478" t="s">
        <v>10</v>
      </c>
      <c r="C478" t="s">
        <v>1</v>
      </c>
      <c r="D478" t="s">
        <v>7</v>
      </c>
      <c r="E478" t="s">
        <v>5</v>
      </c>
      <c r="F478" t="b">
        <v>1</v>
      </c>
      <c r="G478">
        <v>2008</v>
      </c>
      <c r="H478">
        <v>14</v>
      </c>
      <c r="I478">
        <v>9581</v>
      </c>
      <c r="K478" t="str">
        <f t="shared" si="7"/>
        <v>SELECT 'uf50-0105.cnf','Rank','Clause','NBit','Amplified',1,2008,14,9581 UNION</v>
      </c>
    </row>
    <row r="479" spans="1:11" x14ac:dyDescent="0.55000000000000004">
      <c r="A479" t="s">
        <v>24</v>
      </c>
      <c r="B479" t="s">
        <v>10</v>
      </c>
      <c r="C479" t="s">
        <v>8</v>
      </c>
      <c r="D479" t="s">
        <v>2</v>
      </c>
      <c r="E479" t="s">
        <v>3</v>
      </c>
      <c r="F479" t="b">
        <v>1</v>
      </c>
      <c r="G479">
        <v>334</v>
      </c>
      <c r="H479">
        <v>2</v>
      </c>
      <c r="I479">
        <v>694</v>
      </c>
      <c r="K479" t="str">
        <f t="shared" si="7"/>
        <v>SELECT 'uf50-0105.cnf','Rank','Uniform','BitFlip','MaxSat',1,334,2,694 UNION</v>
      </c>
    </row>
    <row r="480" spans="1:11" x14ac:dyDescent="0.55000000000000004">
      <c r="A480" t="s">
        <v>24</v>
      </c>
      <c r="B480" t="s">
        <v>10</v>
      </c>
      <c r="C480" t="s">
        <v>8</v>
      </c>
      <c r="D480" t="s">
        <v>2</v>
      </c>
      <c r="E480" t="s">
        <v>4</v>
      </c>
      <c r="F480" t="b">
        <v>0</v>
      </c>
      <c r="G480">
        <v>10000</v>
      </c>
      <c r="H480">
        <v>69</v>
      </c>
      <c r="I480">
        <v>19608</v>
      </c>
      <c r="K480" t="str">
        <f t="shared" si="7"/>
        <v>SELECT 'uf50-0105.cnf','Rank','Uniform','BitFlip','Weighted',0,10000,69,19608 UNION</v>
      </c>
    </row>
    <row r="481" spans="1:11" x14ac:dyDescent="0.55000000000000004">
      <c r="A481" t="s">
        <v>24</v>
      </c>
      <c r="B481" t="s">
        <v>10</v>
      </c>
      <c r="C481" t="s">
        <v>8</v>
      </c>
      <c r="D481" t="s">
        <v>2</v>
      </c>
      <c r="E481" t="s">
        <v>5</v>
      </c>
      <c r="F481" t="b">
        <v>1</v>
      </c>
      <c r="G481">
        <v>324</v>
      </c>
      <c r="H481">
        <v>2</v>
      </c>
      <c r="I481">
        <v>668</v>
      </c>
      <c r="K481" t="str">
        <f t="shared" si="7"/>
        <v>SELECT 'uf50-0105.cnf','Rank','Uniform','BitFlip','Amplified',1,324,2,668 UNION</v>
      </c>
    </row>
    <row r="482" spans="1:11" x14ac:dyDescent="0.55000000000000004">
      <c r="A482" t="s">
        <v>24</v>
      </c>
      <c r="B482" t="s">
        <v>10</v>
      </c>
      <c r="C482" t="s">
        <v>8</v>
      </c>
      <c r="D482" t="s">
        <v>6</v>
      </c>
      <c r="E482" t="s">
        <v>3</v>
      </c>
      <c r="F482" t="b">
        <v>1</v>
      </c>
      <c r="G482">
        <v>257</v>
      </c>
      <c r="H482">
        <v>2</v>
      </c>
      <c r="I482">
        <v>883</v>
      </c>
      <c r="K482" t="str">
        <f t="shared" si="7"/>
        <v>SELECT 'uf50-0105.cnf','Rank','Uniform','Guided','MaxSat',1,257,2,883 UNION</v>
      </c>
    </row>
    <row r="483" spans="1:11" x14ac:dyDescent="0.55000000000000004">
      <c r="A483" t="s">
        <v>24</v>
      </c>
      <c r="B483" t="s">
        <v>10</v>
      </c>
      <c r="C483" t="s">
        <v>8</v>
      </c>
      <c r="D483" t="s">
        <v>6</v>
      </c>
      <c r="E483" t="s">
        <v>4</v>
      </c>
      <c r="F483" t="b">
        <v>1</v>
      </c>
      <c r="G483">
        <v>279</v>
      </c>
      <c r="H483">
        <v>2</v>
      </c>
      <c r="I483">
        <v>906</v>
      </c>
      <c r="K483" t="str">
        <f t="shared" si="7"/>
        <v>SELECT 'uf50-0105.cnf','Rank','Uniform','Guided','Weighted',1,279,2,906 UNION</v>
      </c>
    </row>
    <row r="484" spans="1:11" x14ac:dyDescent="0.55000000000000004">
      <c r="A484" t="s">
        <v>24</v>
      </c>
      <c r="B484" t="s">
        <v>10</v>
      </c>
      <c r="C484" t="s">
        <v>8</v>
      </c>
      <c r="D484" t="s">
        <v>6</v>
      </c>
      <c r="E484" t="s">
        <v>5</v>
      </c>
      <c r="F484" t="b">
        <v>1</v>
      </c>
      <c r="G484">
        <v>254</v>
      </c>
      <c r="H484">
        <v>2</v>
      </c>
      <c r="I484">
        <v>877</v>
      </c>
      <c r="K484" t="str">
        <f t="shared" si="7"/>
        <v>SELECT 'uf50-0105.cnf','Rank','Uniform','Guided','Amplified',1,254,2,877 UNION</v>
      </c>
    </row>
    <row r="485" spans="1:11" x14ac:dyDescent="0.55000000000000004">
      <c r="A485" t="s">
        <v>24</v>
      </c>
      <c r="B485" t="s">
        <v>10</v>
      </c>
      <c r="C485" t="s">
        <v>8</v>
      </c>
      <c r="D485" t="s">
        <v>7</v>
      </c>
      <c r="E485" t="s">
        <v>3</v>
      </c>
      <c r="F485" t="b">
        <v>1</v>
      </c>
      <c r="G485">
        <v>3578</v>
      </c>
      <c r="H485">
        <v>27</v>
      </c>
      <c r="I485">
        <v>7513</v>
      </c>
      <c r="K485" t="str">
        <f t="shared" si="7"/>
        <v>SELECT 'uf50-0105.cnf','Rank','Uniform','NBit','MaxSat',1,3578,27,7513 UNION</v>
      </c>
    </row>
    <row r="486" spans="1:11" x14ac:dyDescent="0.55000000000000004">
      <c r="A486" t="s">
        <v>24</v>
      </c>
      <c r="B486" t="s">
        <v>10</v>
      </c>
      <c r="C486" t="s">
        <v>8</v>
      </c>
      <c r="D486" t="s">
        <v>7</v>
      </c>
      <c r="E486" t="s">
        <v>4</v>
      </c>
      <c r="F486" t="b">
        <v>1</v>
      </c>
      <c r="G486">
        <v>6355</v>
      </c>
      <c r="H486">
        <v>46</v>
      </c>
      <c r="I486">
        <v>11643</v>
      </c>
      <c r="K486" t="str">
        <f t="shared" si="7"/>
        <v>SELECT 'uf50-0105.cnf','Rank','Uniform','NBit','Weighted',1,6355,46,11643 UNION</v>
      </c>
    </row>
    <row r="487" spans="1:11" x14ac:dyDescent="0.55000000000000004">
      <c r="A487" t="s">
        <v>24</v>
      </c>
      <c r="B487" t="s">
        <v>10</v>
      </c>
      <c r="C487" t="s">
        <v>8</v>
      </c>
      <c r="D487" t="s">
        <v>7</v>
      </c>
      <c r="E487" t="s">
        <v>5</v>
      </c>
      <c r="F487" t="b">
        <v>0</v>
      </c>
      <c r="G487">
        <v>10000</v>
      </c>
      <c r="H487">
        <v>75</v>
      </c>
      <c r="I487">
        <v>20364</v>
      </c>
      <c r="K487" t="str">
        <f t="shared" si="7"/>
        <v>SELECT 'uf50-0105.cnf','Rank','Uniform','NBit','Amplified',0,10000,75,20364 UNION</v>
      </c>
    </row>
    <row r="488" spans="1:11" x14ac:dyDescent="0.55000000000000004">
      <c r="A488" t="s">
        <v>25</v>
      </c>
      <c r="B488" t="s">
        <v>0</v>
      </c>
      <c r="C488" t="s">
        <v>1</v>
      </c>
      <c r="D488" t="s">
        <v>2</v>
      </c>
      <c r="E488" t="s">
        <v>3</v>
      </c>
      <c r="F488" t="b">
        <v>0</v>
      </c>
      <c r="G488">
        <v>10000</v>
      </c>
      <c r="H488">
        <v>79</v>
      </c>
      <c r="I488">
        <v>46671</v>
      </c>
      <c r="K488" t="str">
        <f t="shared" si="7"/>
        <v>SELECT 'uf50-0106.cnf','Tournament','Clause','BitFlip','MaxSat',0,10000,79,46671 UNION</v>
      </c>
    </row>
    <row r="489" spans="1:11" x14ac:dyDescent="0.55000000000000004">
      <c r="A489" t="s">
        <v>25</v>
      </c>
      <c r="B489" t="s">
        <v>0</v>
      </c>
      <c r="C489" t="s">
        <v>1</v>
      </c>
      <c r="D489" t="s">
        <v>2</v>
      </c>
      <c r="E489" t="s">
        <v>4</v>
      </c>
      <c r="F489" t="b">
        <v>1</v>
      </c>
      <c r="G489">
        <v>5664</v>
      </c>
      <c r="H489">
        <v>41</v>
      </c>
      <c r="I489">
        <v>25644</v>
      </c>
      <c r="K489" t="str">
        <f t="shared" si="7"/>
        <v>SELECT 'uf50-0106.cnf','Tournament','Clause','BitFlip','Weighted',1,5664,41,25644 UNION</v>
      </c>
    </row>
    <row r="490" spans="1:11" x14ac:dyDescent="0.55000000000000004">
      <c r="A490" t="s">
        <v>25</v>
      </c>
      <c r="B490" t="s">
        <v>0</v>
      </c>
      <c r="C490" t="s">
        <v>1</v>
      </c>
      <c r="D490" t="s">
        <v>2</v>
      </c>
      <c r="E490" t="s">
        <v>5</v>
      </c>
      <c r="F490" t="b">
        <v>0</v>
      </c>
      <c r="G490">
        <v>10000</v>
      </c>
      <c r="H490">
        <v>79</v>
      </c>
      <c r="I490">
        <v>46671</v>
      </c>
      <c r="K490" t="str">
        <f t="shared" si="7"/>
        <v>SELECT 'uf50-0106.cnf','Tournament','Clause','BitFlip','Amplified',0,10000,79,46671 UNION</v>
      </c>
    </row>
    <row r="491" spans="1:11" x14ac:dyDescent="0.55000000000000004">
      <c r="A491" t="s">
        <v>25</v>
      </c>
      <c r="B491" t="s">
        <v>0</v>
      </c>
      <c r="C491" t="s">
        <v>1</v>
      </c>
      <c r="D491" t="s">
        <v>6</v>
      </c>
      <c r="E491" t="s">
        <v>3</v>
      </c>
      <c r="F491" t="b">
        <v>1</v>
      </c>
      <c r="G491">
        <v>3879</v>
      </c>
      <c r="H491">
        <v>33</v>
      </c>
      <c r="I491">
        <v>21526</v>
      </c>
      <c r="K491" t="str">
        <f t="shared" si="7"/>
        <v>SELECT 'uf50-0106.cnf','Tournament','Clause','Guided','MaxSat',1,3879,33,21526 UNION</v>
      </c>
    </row>
    <row r="492" spans="1:11" x14ac:dyDescent="0.55000000000000004">
      <c r="A492" t="s">
        <v>25</v>
      </c>
      <c r="B492" t="s">
        <v>0</v>
      </c>
      <c r="C492" t="s">
        <v>1</v>
      </c>
      <c r="D492" t="s">
        <v>6</v>
      </c>
      <c r="E492" t="s">
        <v>4</v>
      </c>
      <c r="F492" t="b">
        <v>1</v>
      </c>
      <c r="G492">
        <v>621</v>
      </c>
      <c r="H492">
        <v>5</v>
      </c>
      <c r="I492">
        <v>3108</v>
      </c>
      <c r="K492" t="str">
        <f t="shared" si="7"/>
        <v>SELECT 'uf50-0106.cnf','Tournament','Clause','Guided','Weighted',1,621,5,3108 UNION</v>
      </c>
    </row>
    <row r="493" spans="1:11" x14ac:dyDescent="0.55000000000000004">
      <c r="A493" t="s">
        <v>25</v>
      </c>
      <c r="B493" t="s">
        <v>0</v>
      </c>
      <c r="C493" t="s">
        <v>1</v>
      </c>
      <c r="D493" t="s">
        <v>6</v>
      </c>
      <c r="E493" t="s">
        <v>5</v>
      </c>
      <c r="F493" t="b">
        <v>1</v>
      </c>
      <c r="G493">
        <v>3879</v>
      </c>
      <c r="H493">
        <v>33</v>
      </c>
      <c r="I493">
        <v>20857</v>
      </c>
      <c r="K493" t="str">
        <f t="shared" si="7"/>
        <v>SELECT 'uf50-0106.cnf','Tournament','Clause','Guided','Amplified',1,3879,33,20857 UNION</v>
      </c>
    </row>
    <row r="494" spans="1:11" x14ac:dyDescent="0.55000000000000004">
      <c r="A494" t="s">
        <v>25</v>
      </c>
      <c r="B494" t="s">
        <v>0</v>
      </c>
      <c r="C494" t="s">
        <v>1</v>
      </c>
      <c r="D494" t="s">
        <v>7</v>
      </c>
      <c r="E494" t="s">
        <v>3</v>
      </c>
      <c r="F494" t="b">
        <v>0</v>
      </c>
      <c r="G494">
        <v>10000</v>
      </c>
      <c r="H494">
        <v>78</v>
      </c>
      <c r="I494">
        <v>45230</v>
      </c>
      <c r="K494" t="str">
        <f t="shared" si="7"/>
        <v>SELECT 'uf50-0106.cnf','Tournament','Clause','NBit','MaxSat',0,10000,78,45230 UNION</v>
      </c>
    </row>
    <row r="495" spans="1:11" x14ac:dyDescent="0.55000000000000004">
      <c r="A495" t="s">
        <v>25</v>
      </c>
      <c r="B495" t="s">
        <v>0</v>
      </c>
      <c r="C495" t="s">
        <v>1</v>
      </c>
      <c r="D495" t="s">
        <v>7</v>
      </c>
      <c r="E495" t="s">
        <v>4</v>
      </c>
      <c r="F495" t="b">
        <v>0</v>
      </c>
      <c r="G495">
        <v>10000</v>
      </c>
      <c r="H495">
        <v>73</v>
      </c>
      <c r="I495">
        <v>44620</v>
      </c>
      <c r="K495" t="str">
        <f t="shared" si="7"/>
        <v>SELECT 'uf50-0106.cnf','Tournament','Clause','NBit','Weighted',0,10000,73,44620 UNION</v>
      </c>
    </row>
    <row r="496" spans="1:11" x14ac:dyDescent="0.55000000000000004">
      <c r="A496" t="s">
        <v>25</v>
      </c>
      <c r="B496" t="s">
        <v>0</v>
      </c>
      <c r="C496" t="s">
        <v>1</v>
      </c>
      <c r="D496" t="s">
        <v>7</v>
      </c>
      <c r="E496" t="s">
        <v>5</v>
      </c>
      <c r="F496" t="b">
        <v>0</v>
      </c>
      <c r="G496">
        <v>10000</v>
      </c>
      <c r="H496">
        <v>78</v>
      </c>
      <c r="I496">
        <v>45706</v>
      </c>
      <c r="K496" t="str">
        <f t="shared" si="7"/>
        <v>SELECT 'uf50-0106.cnf','Tournament','Clause','NBit','Amplified',0,10000,78,45706 UNION</v>
      </c>
    </row>
    <row r="497" spans="1:11" x14ac:dyDescent="0.55000000000000004">
      <c r="A497" t="s">
        <v>25</v>
      </c>
      <c r="B497" t="s">
        <v>0</v>
      </c>
      <c r="C497" t="s">
        <v>8</v>
      </c>
      <c r="D497" t="s">
        <v>2</v>
      </c>
      <c r="E497" t="s">
        <v>3</v>
      </c>
      <c r="F497" t="b">
        <v>1</v>
      </c>
      <c r="G497">
        <v>704</v>
      </c>
      <c r="H497">
        <v>5</v>
      </c>
      <c r="I497">
        <v>1480</v>
      </c>
      <c r="K497" t="str">
        <f t="shared" si="7"/>
        <v>SELECT 'uf50-0106.cnf','Tournament','Uniform','BitFlip','MaxSat',1,704,5,1480 UNION</v>
      </c>
    </row>
    <row r="498" spans="1:11" x14ac:dyDescent="0.55000000000000004">
      <c r="A498" t="s">
        <v>25</v>
      </c>
      <c r="B498" t="s">
        <v>0</v>
      </c>
      <c r="C498" t="s">
        <v>8</v>
      </c>
      <c r="D498" t="s">
        <v>2</v>
      </c>
      <c r="E498" t="s">
        <v>4</v>
      </c>
      <c r="F498" t="b">
        <v>0</v>
      </c>
      <c r="G498">
        <v>10000</v>
      </c>
      <c r="H498">
        <v>70</v>
      </c>
      <c r="I498">
        <v>19432</v>
      </c>
      <c r="K498" t="str">
        <f t="shared" si="7"/>
        <v>SELECT 'uf50-0106.cnf','Tournament','Uniform','BitFlip','Weighted',0,10000,70,19432 UNION</v>
      </c>
    </row>
    <row r="499" spans="1:11" x14ac:dyDescent="0.55000000000000004">
      <c r="A499" t="s">
        <v>25</v>
      </c>
      <c r="B499" t="s">
        <v>0</v>
      </c>
      <c r="C499" t="s">
        <v>8</v>
      </c>
      <c r="D499" t="s">
        <v>2</v>
      </c>
      <c r="E499" t="s">
        <v>5</v>
      </c>
      <c r="F499" t="b">
        <v>1</v>
      </c>
      <c r="G499">
        <v>704</v>
      </c>
      <c r="H499">
        <v>5</v>
      </c>
      <c r="I499">
        <v>1424</v>
      </c>
      <c r="K499" t="str">
        <f t="shared" si="7"/>
        <v>SELECT 'uf50-0106.cnf','Tournament','Uniform','BitFlip','Amplified',1,704,5,1424 UNION</v>
      </c>
    </row>
    <row r="500" spans="1:11" x14ac:dyDescent="0.55000000000000004">
      <c r="A500" t="s">
        <v>25</v>
      </c>
      <c r="B500" t="s">
        <v>0</v>
      </c>
      <c r="C500" t="s">
        <v>8</v>
      </c>
      <c r="D500" t="s">
        <v>6</v>
      </c>
      <c r="E500" t="s">
        <v>3</v>
      </c>
      <c r="F500" t="b">
        <v>1</v>
      </c>
      <c r="G500">
        <v>6124</v>
      </c>
      <c r="H500">
        <v>54</v>
      </c>
      <c r="I500">
        <v>20751</v>
      </c>
      <c r="K500" t="str">
        <f t="shared" si="7"/>
        <v>SELECT 'uf50-0106.cnf','Tournament','Uniform','Guided','MaxSat',1,6124,54,20751 UNION</v>
      </c>
    </row>
    <row r="501" spans="1:11" x14ac:dyDescent="0.55000000000000004">
      <c r="A501" t="s">
        <v>25</v>
      </c>
      <c r="B501" t="s">
        <v>0</v>
      </c>
      <c r="C501" t="s">
        <v>8</v>
      </c>
      <c r="D501" t="s">
        <v>6</v>
      </c>
      <c r="E501" t="s">
        <v>4</v>
      </c>
      <c r="F501" t="b">
        <v>1</v>
      </c>
      <c r="G501">
        <v>2954</v>
      </c>
      <c r="H501">
        <v>25</v>
      </c>
      <c r="I501">
        <v>9560</v>
      </c>
      <c r="K501" t="str">
        <f t="shared" si="7"/>
        <v>SELECT 'uf50-0106.cnf','Tournament','Uniform','Guided','Weighted',1,2954,25,9560 UNION</v>
      </c>
    </row>
    <row r="502" spans="1:11" x14ac:dyDescent="0.55000000000000004">
      <c r="A502" t="s">
        <v>25</v>
      </c>
      <c r="B502" t="s">
        <v>0</v>
      </c>
      <c r="C502" t="s">
        <v>8</v>
      </c>
      <c r="D502" t="s">
        <v>6</v>
      </c>
      <c r="E502" t="s">
        <v>5</v>
      </c>
      <c r="F502" t="b">
        <v>1</v>
      </c>
      <c r="G502">
        <v>6124</v>
      </c>
      <c r="H502">
        <v>54</v>
      </c>
      <c r="I502">
        <v>21536</v>
      </c>
      <c r="K502" t="str">
        <f t="shared" si="7"/>
        <v>SELECT 'uf50-0106.cnf','Tournament','Uniform','Guided','Amplified',1,6124,54,21536 UNION</v>
      </c>
    </row>
    <row r="503" spans="1:11" x14ac:dyDescent="0.55000000000000004">
      <c r="A503" t="s">
        <v>25</v>
      </c>
      <c r="B503" t="s">
        <v>0</v>
      </c>
      <c r="C503" t="s">
        <v>8</v>
      </c>
      <c r="D503" t="s">
        <v>7</v>
      </c>
      <c r="E503" t="s">
        <v>3</v>
      </c>
      <c r="F503" t="b">
        <v>0</v>
      </c>
      <c r="G503">
        <v>10000</v>
      </c>
      <c r="H503">
        <v>84</v>
      </c>
      <c r="I503">
        <v>19544</v>
      </c>
      <c r="K503" t="str">
        <f t="shared" si="7"/>
        <v>SELECT 'uf50-0106.cnf','Tournament','Uniform','NBit','MaxSat',0,10000,84,19544 UNION</v>
      </c>
    </row>
    <row r="504" spans="1:11" x14ac:dyDescent="0.55000000000000004">
      <c r="A504" t="s">
        <v>25</v>
      </c>
      <c r="B504" t="s">
        <v>0</v>
      </c>
      <c r="C504" t="s">
        <v>8</v>
      </c>
      <c r="D504" t="s">
        <v>7</v>
      </c>
      <c r="E504" t="s">
        <v>4</v>
      </c>
      <c r="F504" t="b">
        <v>0</v>
      </c>
      <c r="G504">
        <v>10000</v>
      </c>
      <c r="H504">
        <v>79</v>
      </c>
      <c r="I504">
        <v>16705</v>
      </c>
      <c r="K504" t="str">
        <f t="shared" si="7"/>
        <v>SELECT 'uf50-0106.cnf','Tournament','Uniform','NBit','Weighted',0,10000,79,16705 UNION</v>
      </c>
    </row>
    <row r="505" spans="1:11" x14ac:dyDescent="0.55000000000000004">
      <c r="A505" t="s">
        <v>25</v>
      </c>
      <c r="B505" t="s">
        <v>0</v>
      </c>
      <c r="C505" t="s">
        <v>8</v>
      </c>
      <c r="D505" t="s">
        <v>7</v>
      </c>
      <c r="E505" t="s">
        <v>5</v>
      </c>
      <c r="F505" t="b">
        <v>0</v>
      </c>
      <c r="G505">
        <v>10000</v>
      </c>
      <c r="H505">
        <v>84</v>
      </c>
      <c r="I505">
        <v>18117</v>
      </c>
      <c r="K505" t="str">
        <f t="shared" si="7"/>
        <v>SELECT 'uf50-0106.cnf','Tournament','Uniform','NBit','Amplified',0,10000,84,18117 UNION</v>
      </c>
    </row>
    <row r="506" spans="1:11" x14ac:dyDescent="0.55000000000000004">
      <c r="A506" t="s">
        <v>25</v>
      </c>
      <c r="B506" t="s">
        <v>9</v>
      </c>
      <c r="C506" t="s">
        <v>1</v>
      </c>
      <c r="D506" t="s">
        <v>2</v>
      </c>
      <c r="E506" t="s">
        <v>3</v>
      </c>
      <c r="F506" t="b">
        <v>0</v>
      </c>
      <c r="G506">
        <v>10000</v>
      </c>
      <c r="H506">
        <v>53</v>
      </c>
      <c r="I506">
        <v>44722</v>
      </c>
      <c r="K506" t="str">
        <f t="shared" si="7"/>
        <v>SELECT 'uf50-0106.cnf','Roulette','Clause','BitFlip','MaxSat',0,10000,53,44722 UNION</v>
      </c>
    </row>
    <row r="507" spans="1:11" x14ac:dyDescent="0.55000000000000004">
      <c r="A507" t="s">
        <v>25</v>
      </c>
      <c r="B507" t="s">
        <v>9</v>
      </c>
      <c r="C507" t="s">
        <v>1</v>
      </c>
      <c r="D507" t="s">
        <v>2</v>
      </c>
      <c r="E507" t="s">
        <v>4</v>
      </c>
      <c r="F507" t="b">
        <v>0</v>
      </c>
      <c r="G507">
        <v>10000</v>
      </c>
      <c r="H507">
        <v>44</v>
      </c>
      <c r="I507">
        <v>44004</v>
      </c>
      <c r="K507" t="str">
        <f t="shared" si="7"/>
        <v>SELECT 'uf50-0106.cnf','Roulette','Clause','BitFlip','Weighted',0,10000,44,44004 UNION</v>
      </c>
    </row>
    <row r="508" spans="1:11" x14ac:dyDescent="0.55000000000000004">
      <c r="A508" t="s">
        <v>25</v>
      </c>
      <c r="B508" t="s">
        <v>9</v>
      </c>
      <c r="C508" t="s">
        <v>1</v>
      </c>
      <c r="D508" t="s">
        <v>2</v>
      </c>
      <c r="E508" t="s">
        <v>5</v>
      </c>
      <c r="F508" t="b">
        <v>0</v>
      </c>
      <c r="G508">
        <v>10000</v>
      </c>
      <c r="H508">
        <v>54</v>
      </c>
      <c r="I508">
        <v>44825</v>
      </c>
      <c r="K508" t="str">
        <f t="shared" si="7"/>
        <v>SELECT 'uf50-0106.cnf','Roulette','Clause','BitFlip','Amplified',0,10000,54,44825 UNION</v>
      </c>
    </row>
    <row r="509" spans="1:11" x14ac:dyDescent="0.55000000000000004">
      <c r="A509" t="s">
        <v>25</v>
      </c>
      <c r="B509" t="s">
        <v>9</v>
      </c>
      <c r="C509" t="s">
        <v>1</v>
      </c>
      <c r="D509" t="s">
        <v>6</v>
      </c>
      <c r="E509" t="s">
        <v>3</v>
      </c>
      <c r="F509" t="b">
        <v>1</v>
      </c>
      <c r="G509">
        <v>1491</v>
      </c>
      <c r="H509">
        <v>9</v>
      </c>
      <c r="I509">
        <v>7492</v>
      </c>
      <c r="K509" t="str">
        <f t="shared" si="7"/>
        <v>SELECT 'uf50-0106.cnf','Roulette','Clause','Guided','MaxSat',1,1491,9,7492 UNION</v>
      </c>
    </row>
    <row r="510" spans="1:11" x14ac:dyDescent="0.55000000000000004">
      <c r="A510" t="s">
        <v>25</v>
      </c>
      <c r="B510" t="s">
        <v>9</v>
      </c>
      <c r="C510" t="s">
        <v>1</v>
      </c>
      <c r="D510" t="s">
        <v>6</v>
      </c>
      <c r="E510" t="s">
        <v>4</v>
      </c>
      <c r="F510" t="b">
        <v>0</v>
      </c>
      <c r="G510">
        <v>10000</v>
      </c>
      <c r="H510">
        <v>55</v>
      </c>
      <c r="I510">
        <v>50833</v>
      </c>
      <c r="K510" t="str">
        <f t="shared" si="7"/>
        <v>SELECT 'uf50-0106.cnf','Roulette','Clause','Guided','Weighted',0,10000,55,50833 UNION</v>
      </c>
    </row>
    <row r="511" spans="1:11" x14ac:dyDescent="0.55000000000000004">
      <c r="A511" t="s">
        <v>25</v>
      </c>
      <c r="B511" t="s">
        <v>9</v>
      </c>
      <c r="C511" t="s">
        <v>1</v>
      </c>
      <c r="D511" t="s">
        <v>6</v>
      </c>
      <c r="E511" t="s">
        <v>5</v>
      </c>
      <c r="F511" t="b">
        <v>1</v>
      </c>
      <c r="G511">
        <v>472</v>
      </c>
      <c r="H511">
        <v>2</v>
      </c>
      <c r="I511">
        <v>2696</v>
      </c>
      <c r="K511" t="str">
        <f t="shared" si="7"/>
        <v>SELECT 'uf50-0106.cnf','Roulette','Clause','Guided','Amplified',1,472,2,2696 UNION</v>
      </c>
    </row>
    <row r="512" spans="1:11" x14ac:dyDescent="0.55000000000000004">
      <c r="A512" t="s">
        <v>25</v>
      </c>
      <c r="B512" t="s">
        <v>9</v>
      </c>
      <c r="C512" t="s">
        <v>1</v>
      </c>
      <c r="D512" t="s">
        <v>7</v>
      </c>
      <c r="E512" t="s">
        <v>3</v>
      </c>
      <c r="F512" t="b">
        <v>0</v>
      </c>
      <c r="G512">
        <v>10000</v>
      </c>
      <c r="H512">
        <v>54</v>
      </c>
      <c r="I512">
        <v>43962</v>
      </c>
      <c r="K512" t="str">
        <f t="shared" si="7"/>
        <v>SELECT 'uf50-0106.cnf','Roulette','Clause','NBit','MaxSat',0,10000,54,43962 UNION</v>
      </c>
    </row>
    <row r="513" spans="1:11" x14ac:dyDescent="0.55000000000000004">
      <c r="A513" t="s">
        <v>25</v>
      </c>
      <c r="B513" t="s">
        <v>9</v>
      </c>
      <c r="C513" t="s">
        <v>1</v>
      </c>
      <c r="D513" t="s">
        <v>7</v>
      </c>
      <c r="E513" t="s">
        <v>4</v>
      </c>
      <c r="F513" t="b">
        <v>0</v>
      </c>
      <c r="G513">
        <v>10000</v>
      </c>
      <c r="H513">
        <v>49</v>
      </c>
      <c r="I513">
        <v>43691</v>
      </c>
      <c r="K513" t="str">
        <f t="shared" si="7"/>
        <v>SELECT 'uf50-0106.cnf','Roulette','Clause','NBit','Weighted',0,10000,49,43691 UNION</v>
      </c>
    </row>
    <row r="514" spans="1:11" x14ac:dyDescent="0.55000000000000004">
      <c r="A514" t="s">
        <v>25</v>
      </c>
      <c r="B514" t="s">
        <v>9</v>
      </c>
      <c r="C514" t="s">
        <v>1</v>
      </c>
      <c r="D514" t="s">
        <v>7</v>
      </c>
      <c r="E514" t="s">
        <v>5</v>
      </c>
      <c r="F514" t="b">
        <v>0</v>
      </c>
      <c r="G514">
        <v>10000</v>
      </c>
      <c r="H514">
        <v>56</v>
      </c>
      <c r="I514">
        <v>44364</v>
      </c>
      <c r="K514" t="str">
        <f t="shared" ref="K514:K577" si="8">CONCATENATE("SELECT '",A514,"','",B514,"','",C514,"','",D514,"','",E514,"',",IF(F514,1,0),",",G514,",",H514,",",I514," UNION")</f>
        <v>SELECT 'uf50-0106.cnf','Roulette','Clause','NBit','Amplified',0,10000,56,44364 UNION</v>
      </c>
    </row>
    <row r="515" spans="1:11" x14ac:dyDescent="0.55000000000000004">
      <c r="A515" t="s">
        <v>25</v>
      </c>
      <c r="B515" t="s">
        <v>9</v>
      </c>
      <c r="C515" t="s">
        <v>8</v>
      </c>
      <c r="D515" t="s">
        <v>2</v>
      </c>
      <c r="E515" t="s">
        <v>3</v>
      </c>
      <c r="F515" t="b">
        <v>1</v>
      </c>
      <c r="G515">
        <v>123</v>
      </c>
      <c r="H515">
        <v>0</v>
      </c>
      <c r="I515">
        <v>247</v>
      </c>
      <c r="K515" t="str">
        <f t="shared" si="8"/>
        <v>SELECT 'uf50-0106.cnf','Roulette','Uniform','BitFlip','MaxSat',1,123,0,247 UNION</v>
      </c>
    </row>
    <row r="516" spans="1:11" x14ac:dyDescent="0.55000000000000004">
      <c r="A516" t="s">
        <v>25</v>
      </c>
      <c r="B516" t="s">
        <v>9</v>
      </c>
      <c r="C516" t="s">
        <v>8</v>
      </c>
      <c r="D516" t="s">
        <v>2</v>
      </c>
      <c r="E516" t="s">
        <v>4</v>
      </c>
      <c r="F516" t="b">
        <v>0</v>
      </c>
      <c r="G516">
        <v>10000</v>
      </c>
      <c r="H516">
        <v>47</v>
      </c>
      <c r="I516">
        <v>18382</v>
      </c>
      <c r="K516" t="str">
        <f t="shared" si="8"/>
        <v>SELECT 'uf50-0106.cnf','Roulette','Uniform','BitFlip','Weighted',0,10000,47,18382 UNION</v>
      </c>
    </row>
    <row r="517" spans="1:11" x14ac:dyDescent="0.55000000000000004">
      <c r="A517" t="s">
        <v>25</v>
      </c>
      <c r="B517" t="s">
        <v>9</v>
      </c>
      <c r="C517" t="s">
        <v>8</v>
      </c>
      <c r="D517" t="s">
        <v>2</v>
      </c>
      <c r="E517" t="s">
        <v>5</v>
      </c>
      <c r="F517" t="b">
        <v>0</v>
      </c>
      <c r="G517">
        <v>10000</v>
      </c>
      <c r="H517">
        <v>57</v>
      </c>
      <c r="I517">
        <v>19478</v>
      </c>
      <c r="K517" t="str">
        <f t="shared" si="8"/>
        <v>SELECT 'uf50-0106.cnf','Roulette','Uniform','BitFlip','Amplified',0,10000,57,19478 UNION</v>
      </c>
    </row>
    <row r="518" spans="1:11" x14ac:dyDescent="0.55000000000000004">
      <c r="A518" t="s">
        <v>25</v>
      </c>
      <c r="B518" t="s">
        <v>9</v>
      </c>
      <c r="C518" t="s">
        <v>8</v>
      </c>
      <c r="D518" t="s">
        <v>6</v>
      </c>
      <c r="E518" t="s">
        <v>3</v>
      </c>
      <c r="F518" t="b">
        <v>1</v>
      </c>
      <c r="G518">
        <v>849</v>
      </c>
      <c r="H518">
        <v>6</v>
      </c>
      <c r="I518">
        <v>2657</v>
      </c>
      <c r="K518" t="str">
        <f t="shared" si="8"/>
        <v>SELECT 'uf50-0106.cnf','Roulette','Uniform','Guided','MaxSat',1,849,6,2657 UNION</v>
      </c>
    </row>
    <row r="519" spans="1:11" x14ac:dyDescent="0.55000000000000004">
      <c r="A519" t="s">
        <v>25</v>
      </c>
      <c r="B519" t="s">
        <v>9</v>
      </c>
      <c r="C519" t="s">
        <v>8</v>
      </c>
      <c r="D519" t="s">
        <v>6</v>
      </c>
      <c r="E519" t="s">
        <v>4</v>
      </c>
      <c r="F519" t="b">
        <v>0</v>
      </c>
      <c r="G519">
        <v>10000</v>
      </c>
      <c r="H519">
        <v>64</v>
      </c>
      <c r="I519">
        <v>30978</v>
      </c>
      <c r="K519" t="str">
        <f t="shared" si="8"/>
        <v>SELECT 'uf50-0106.cnf','Roulette','Uniform','Guided','Weighted',0,10000,64,30978 UNION</v>
      </c>
    </row>
    <row r="520" spans="1:11" x14ac:dyDescent="0.55000000000000004">
      <c r="A520" t="s">
        <v>25</v>
      </c>
      <c r="B520" t="s">
        <v>9</v>
      </c>
      <c r="C520" t="s">
        <v>8</v>
      </c>
      <c r="D520" t="s">
        <v>6</v>
      </c>
      <c r="E520" t="s">
        <v>5</v>
      </c>
      <c r="F520" t="b">
        <v>1</v>
      </c>
      <c r="G520">
        <v>6448</v>
      </c>
      <c r="H520">
        <v>47</v>
      </c>
      <c r="I520">
        <v>20473</v>
      </c>
      <c r="K520" t="str">
        <f t="shared" si="8"/>
        <v>SELECT 'uf50-0106.cnf','Roulette','Uniform','Guided','Amplified',1,6448,47,20473 UNION</v>
      </c>
    </row>
    <row r="521" spans="1:11" x14ac:dyDescent="0.55000000000000004">
      <c r="A521" t="s">
        <v>25</v>
      </c>
      <c r="B521" t="s">
        <v>9</v>
      </c>
      <c r="C521" t="s">
        <v>8</v>
      </c>
      <c r="D521" t="s">
        <v>7</v>
      </c>
      <c r="E521" t="s">
        <v>3</v>
      </c>
      <c r="F521" t="b">
        <v>0</v>
      </c>
      <c r="G521">
        <v>10000</v>
      </c>
      <c r="H521">
        <v>60</v>
      </c>
      <c r="I521">
        <v>18170</v>
      </c>
      <c r="K521" t="str">
        <f t="shared" si="8"/>
        <v>SELECT 'uf50-0106.cnf','Roulette','Uniform','NBit','MaxSat',0,10000,60,18170 UNION</v>
      </c>
    </row>
    <row r="522" spans="1:11" x14ac:dyDescent="0.55000000000000004">
      <c r="A522" t="s">
        <v>25</v>
      </c>
      <c r="B522" t="s">
        <v>9</v>
      </c>
      <c r="C522" t="s">
        <v>8</v>
      </c>
      <c r="D522" t="s">
        <v>7</v>
      </c>
      <c r="E522" t="s">
        <v>4</v>
      </c>
      <c r="F522" t="b">
        <v>0</v>
      </c>
      <c r="G522">
        <v>10000</v>
      </c>
      <c r="H522">
        <v>54</v>
      </c>
      <c r="I522">
        <v>16937</v>
      </c>
      <c r="K522" t="str">
        <f t="shared" si="8"/>
        <v>SELECT 'uf50-0106.cnf','Roulette','Uniform','NBit','Weighted',0,10000,54,16937 UNION</v>
      </c>
    </row>
    <row r="523" spans="1:11" x14ac:dyDescent="0.55000000000000004">
      <c r="A523" t="s">
        <v>25</v>
      </c>
      <c r="B523" t="s">
        <v>9</v>
      </c>
      <c r="C523" t="s">
        <v>8</v>
      </c>
      <c r="D523" t="s">
        <v>7</v>
      </c>
      <c r="E523" t="s">
        <v>5</v>
      </c>
      <c r="F523" t="b">
        <v>0</v>
      </c>
      <c r="G523">
        <v>10000</v>
      </c>
      <c r="H523">
        <v>65</v>
      </c>
      <c r="I523">
        <v>19017</v>
      </c>
      <c r="K523" t="str">
        <f t="shared" si="8"/>
        <v>SELECT 'uf50-0106.cnf','Roulette','Uniform','NBit','Amplified',0,10000,65,19017 UNION</v>
      </c>
    </row>
    <row r="524" spans="1:11" x14ac:dyDescent="0.55000000000000004">
      <c r="A524" t="s">
        <v>25</v>
      </c>
      <c r="B524" t="s">
        <v>10</v>
      </c>
      <c r="C524" t="s">
        <v>1</v>
      </c>
      <c r="D524" t="s">
        <v>2</v>
      </c>
      <c r="E524" t="s">
        <v>3</v>
      </c>
      <c r="F524" t="b">
        <v>1</v>
      </c>
      <c r="G524">
        <v>6317</v>
      </c>
      <c r="H524">
        <v>47</v>
      </c>
      <c r="I524">
        <v>26284</v>
      </c>
      <c r="K524" t="str">
        <f t="shared" si="8"/>
        <v>SELECT 'uf50-0106.cnf','Rank','Clause','BitFlip','MaxSat',1,6317,47,26284 UNION</v>
      </c>
    </row>
    <row r="525" spans="1:11" x14ac:dyDescent="0.55000000000000004">
      <c r="A525" t="s">
        <v>25</v>
      </c>
      <c r="B525" t="s">
        <v>10</v>
      </c>
      <c r="C525" t="s">
        <v>1</v>
      </c>
      <c r="D525" t="s">
        <v>2</v>
      </c>
      <c r="E525" t="s">
        <v>4</v>
      </c>
      <c r="F525" t="b">
        <v>0</v>
      </c>
      <c r="G525">
        <v>10000</v>
      </c>
      <c r="H525">
        <v>63</v>
      </c>
      <c r="I525">
        <v>40820</v>
      </c>
      <c r="K525" t="str">
        <f t="shared" si="8"/>
        <v>SELECT 'uf50-0106.cnf','Rank','Clause','BitFlip','Weighted',0,10000,63,40820 UNION</v>
      </c>
    </row>
    <row r="526" spans="1:11" x14ac:dyDescent="0.55000000000000004">
      <c r="A526" t="s">
        <v>25</v>
      </c>
      <c r="B526" t="s">
        <v>10</v>
      </c>
      <c r="C526" t="s">
        <v>1</v>
      </c>
      <c r="D526" t="s">
        <v>2</v>
      </c>
      <c r="E526" t="s">
        <v>5</v>
      </c>
      <c r="F526" t="b">
        <v>0</v>
      </c>
      <c r="G526">
        <v>10000</v>
      </c>
      <c r="H526">
        <v>74</v>
      </c>
      <c r="I526">
        <v>41554</v>
      </c>
      <c r="K526" t="str">
        <f t="shared" si="8"/>
        <v>SELECT 'uf50-0106.cnf','Rank','Clause','BitFlip','Amplified',0,10000,74,41554 UNION</v>
      </c>
    </row>
    <row r="527" spans="1:11" x14ac:dyDescent="0.55000000000000004">
      <c r="A527" t="s">
        <v>25</v>
      </c>
      <c r="B527" t="s">
        <v>10</v>
      </c>
      <c r="C527" t="s">
        <v>1</v>
      </c>
      <c r="D527" t="s">
        <v>6</v>
      </c>
      <c r="E527" t="s">
        <v>3</v>
      </c>
      <c r="F527" t="b">
        <v>1</v>
      </c>
      <c r="G527">
        <v>6557</v>
      </c>
      <c r="H527">
        <v>54</v>
      </c>
      <c r="I527">
        <v>32001</v>
      </c>
      <c r="K527" t="str">
        <f t="shared" si="8"/>
        <v>SELECT 'uf50-0106.cnf','Rank','Clause','Guided','MaxSat',1,6557,54,32001 UNION</v>
      </c>
    </row>
    <row r="528" spans="1:11" x14ac:dyDescent="0.55000000000000004">
      <c r="A528" t="s">
        <v>25</v>
      </c>
      <c r="B528" t="s">
        <v>10</v>
      </c>
      <c r="C528" t="s">
        <v>1</v>
      </c>
      <c r="D528" t="s">
        <v>6</v>
      </c>
      <c r="E528" t="s">
        <v>4</v>
      </c>
      <c r="F528" t="b">
        <v>1</v>
      </c>
      <c r="G528">
        <v>6154</v>
      </c>
      <c r="H528">
        <v>44</v>
      </c>
      <c r="I528">
        <v>28390</v>
      </c>
      <c r="K528" t="str">
        <f t="shared" si="8"/>
        <v>SELECT 'uf50-0106.cnf','Rank','Clause','Guided','Weighted',1,6154,44,28390 UNION</v>
      </c>
    </row>
    <row r="529" spans="1:11" x14ac:dyDescent="0.55000000000000004">
      <c r="A529" t="s">
        <v>25</v>
      </c>
      <c r="B529" t="s">
        <v>10</v>
      </c>
      <c r="C529" t="s">
        <v>1</v>
      </c>
      <c r="D529" t="s">
        <v>6</v>
      </c>
      <c r="E529" t="s">
        <v>5</v>
      </c>
      <c r="F529" t="b">
        <v>1</v>
      </c>
      <c r="G529">
        <v>4311</v>
      </c>
      <c r="H529">
        <v>36</v>
      </c>
      <c r="I529">
        <v>21301</v>
      </c>
      <c r="K529" t="str">
        <f t="shared" si="8"/>
        <v>SELECT 'uf50-0106.cnf','Rank','Clause','Guided','Amplified',1,4311,36,21301 UNION</v>
      </c>
    </row>
    <row r="530" spans="1:11" x14ac:dyDescent="0.55000000000000004">
      <c r="A530" t="s">
        <v>25</v>
      </c>
      <c r="B530" t="s">
        <v>10</v>
      </c>
      <c r="C530" t="s">
        <v>1</v>
      </c>
      <c r="D530" t="s">
        <v>7</v>
      </c>
      <c r="E530" t="s">
        <v>3</v>
      </c>
      <c r="F530" t="b">
        <v>0</v>
      </c>
      <c r="G530">
        <v>10000</v>
      </c>
      <c r="H530">
        <v>75</v>
      </c>
      <c r="I530">
        <v>40576</v>
      </c>
      <c r="K530" t="str">
        <f t="shared" si="8"/>
        <v>SELECT 'uf50-0106.cnf','Rank','Clause','NBit','MaxSat',0,10000,75,40576 UNION</v>
      </c>
    </row>
    <row r="531" spans="1:11" x14ac:dyDescent="0.55000000000000004">
      <c r="A531" t="s">
        <v>25</v>
      </c>
      <c r="B531" t="s">
        <v>10</v>
      </c>
      <c r="C531" t="s">
        <v>1</v>
      </c>
      <c r="D531" t="s">
        <v>7</v>
      </c>
      <c r="E531" t="s">
        <v>4</v>
      </c>
      <c r="F531" t="b">
        <v>0</v>
      </c>
      <c r="G531">
        <v>10000</v>
      </c>
      <c r="H531">
        <v>69</v>
      </c>
      <c r="I531">
        <v>40421</v>
      </c>
      <c r="K531" t="str">
        <f t="shared" si="8"/>
        <v>SELECT 'uf50-0106.cnf','Rank','Clause','NBit','Weighted',0,10000,69,40421 UNION</v>
      </c>
    </row>
    <row r="532" spans="1:11" x14ac:dyDescent="0.55000000000000004">
      <c r="A532" t="s">
        <v>25</v>
      </c>
      <c r="B532" t="s">
        <v>10</v>
      </c>
      <c r="C532" t="s">
        <v>1</v>
      </c>
      <c r="D532" t="s">
        <v>7</v>
      </c>
      <c r="E532" t="s">
        <v>5</v>
      </c>
      <c r="F532" t="b">
        <v>0</v>
      </c>
      <c r="G532">
        <v>10000</v>
      </c>
      <c r="H532">
        <v>75</v>
      </c>
      <c r="I532">
        <v>41246</v>
      </c>
      <c r="K532" t="str">
        <f t="shared" si="8"/>
        <v>SELECT 'uf50-0106.cnf','Rank','Clause','NBit','Amplified',0,10000,75,41246 UNION</v>
      </c>
    </row>
    <row r="533" spans="1:11" x14ac:dyDescent="0.55000000000000004">
      <c r="A533" t="s">
        <v>25</v>
      </c>
      <c r="B533" t="s">
        <v>10</v>
      </c>
      <c r="C533" t="s">
        <v>8</v>
      </c>
      <c r="D533" t="s">
        <v>2</v>
      </c>
      <c r="E533" t="s">
        <v>3</v>
      </c>
      <c r="F533" t="b">
        <v>1</v>
      </c>
      <c r="G533">
        <v>2103</v>
      </c>
      <c r="H533">
        <v>16</v>
      </c>
      <c r="I533">
        <v>4107</v>
      </c>
      <c r="K533" t="str">
        <f t="shared" si="8"/>
        <v>SELECT 'uf50-0106.cnf','Rank','Uniform','BitFlip','MaxSat',1,2103,16,4107 UNION</v>
      </c>
    </row>
    <row r="534" spans="1:11" x14ac:dyDescent="0.55000000000000004">
      <c r="A534" t="s">
        <v>25</v>
      </c>
      <c r="B534" t="s">
        <v>10</v>
      </c>
      <c r="C534" t="s">
        <v>8</v>
      </c>
      <c r="D534" t="s">
        <v>2</v>
      </c>
      <c r="E534" t="s">
        <v>4</v>
      </c>
      <c r="F534" t="b">
        <v>0</v>
      </c>
      <c r="G534">
        <v>10000</v>
      </c>
      <c r="H534">
        <v>69</v>
      </c>
      <c r="I534">
        <v>16800</v>
      </c>
      <c r="K534" t="str">
        <f t="shared" si="8"/>
        <v>SELECT 'uf50-0106.cnf','Rank','Uniform','BitFlip','Weighted',0,10000,69,16800 UNION</v>
      </c>
    </row>
    <row r="535" spans="1:11" x14ac:dyDescent="0.55000000000000004">
      <c r="A535" t="s">
        <v>25</v>
      </c>
      <c r="B535" t="s">
        <v>10</v>
      </c>
      <c r="C535" t="s">
        <v>8</v>
      </c>
      <c r="D535" t="s">
        <v>2</v>
      </c>
      <c r="E535" t="s">
        <v>5</v>
      </c>
      <c r="F535" t="b">
        <v>0</v>
      </c>
      <c r="G535">
        <v>10000</v>
      </c>
      <c r="H535">
        <v>77</v>
      </c>
      <c r="I535">
        <v>18481</v>
      </c>
      <c r="K535" t="str">
        <f t="shared" si="8"/>
        <v>SELECT 'uf50-0106.cnf','Rank','Uniform','BitFlip','Amplified',0,10000,77,18481 UNION</v>
      </c>
    </row>
    <row r="536" spans="1:11" x14ac:dyDescent="0.55000000000000004">
      <c r="A536" t="s">
        <v>25</v>
      </c>
      <c r="B536" t="s">
        <v>10</v>
      </c>
      <c r="C536" t="s">
        <v>8</v>
      </c>
      <c r="D536" t="s">
        <v>6</v>
      </c>
      <c r="E536" t="s">
        <v>3</v>
      </c>
      <c r="F536" t="b">
        <v>1</v>
      </c>
      <c r="G536">
        <v>379</v>
      </c>
      <c r="H536">
        <v>3</v>
      </c>
      <c r="I536">
        <v>1120</v>
      </c>
      <c r="K536" t="str">
        <f t="shared" si="8"/>
        <v>SELECT 'uf50-0106.cnf','Rank','Uniform','Guided','MaxSat',1,379,3,1120 UNION</v>
      </c>
    </row>
    <row r="537" spans="1:11" x14ac:dyDescent="0.55000000000000004">
      <c r="A537" t="s">
        <v>25</v>
      </c>
      <c r="B537" t="s">
        <v>10</v>
      </c>
      <c r="C537" t="s">
        <v>8</v>
      </c>
      <c r="D537" t="s">
        <v>6</v>
      </c>
      <c r="E537" t="s">
        <v>4</v>
      </c>
      <c r="F537" t="b">
        <v>1</v>
      </c>
      <c r="G537">
        <v>5704</v>
      </c>
      <c r="H537">
        <v>43</v>
      </c>
      <c r="I537">
        <v>16396</v>
      </c>
      <c r="K537" t="str">
        <f t="shared" si="8"/>
        <v>SELECT 'uf50-0106.cnf','Rank','Uniform','Guided','Weighted',1,5704,43,16396 UNION</v>
      </c>
    </row>
    <row r="538" spans="1:11" x14ac:dyDescent="0.55000000000000004">
      <c r="A538" t="s">
        <v>25</v>
      </c>
      <c r="B538" t="s">
        <v>10</v>
      </c>
      <c r="C538" t="s">
        <v>8</v>
      </c>
      <c r="D538" t="s">
        <v>6</v>
      </c>
      <c r="E538" t="s">
        <v>5</v>
      </c>
      <c r="F538" t="b">
        <v>1</v>
      </c>
      <c r="G538">
        <v>606</v>
      </c>
      <c r="H538">
        <v>5</v>
      </c>
      <c r="I538">
        <v>1860</v>
      </c>
      <c r="K538" t="str">
        <f t="shared" si="8"/>
        <v>SELECT 'uf50-0106.cnf','Rank','Uniform','Guided','Amplified',1,606,5,1860 UNION</v>
      </c>
    </row>
    <row r="539" spans="1:11" x14ac:dyDescent="0.55000000000000004">
      <c r="A539" t="s">
        <v>25</v>
      </c>
      <c r="B539" t="s">
        <v>10</v>
      </c>
      <c r="C539" t="s">
        <v>8</v>
      </c>
      <c r="D539" t="s">
        <v>7</v>
      </c>
      <c r="E539" t="s">
        <v>3</v>
      </c>
      <c r="F539" t="b">
        <v>0</v>
      </c>
      <c r="G539">
        <v>10000</v>
      </c>
      <c r="H539">
        <v>78</v>
      </c>
      <c r="I539">
        <v>18064</v>
      </c>
      <c r="K539" t="str">
        <f t="shared" si="8"/>
        <v>SELECT 'uf50-0106.cnf','Rank','Uniform','NBit','MaxSat',0,10000,78,18064 UNION</v>
      </c>
    </row>
    <row r="540" spans="1:11" x14ac:dyDescent="0.55000000000000004">
      <c r="A540" t="s">
        <v>25</v>
      </c>
      <c r="B540" t="s">
        <v>10</v>
      </c>
      <c r="C540" t="s">
        <v>8</v>
      </c>
      <c r="D540" t="s">
        <v>7</v>
      </c>
      <c r="E540" t="s">
        <v>4</v>
      </c>
      <c r="F540" t="b">
        <v>0</v>
      </c>
      <c r="G540">
        <v>10000</v>
      </c>
      <c r="H540">
        <v>75</v>
      </c>
      <c r="I540">
        <v>15785</v>
      </c>
      <c r="K540" t="str">
        <f t="shared" si="8"/>
        <v>SELECT 'uf50-0106.cnf','Rank','Uniform','NBit','Weighted',0,10000,75,15785 UNION</v>
      </c>
    </row>
    <row r="541" spans="1:11" x14ac:dyDescent="0.55000000000000004">
      <c r="A541" t="s">
        <v>25</v>
      </c>
      <c r="B541" t="s">
        <v>10</v>
      </c>
      <c r="C541" t="s">
        <v>8</v>
      </c>
      <c r="D541" t="s">
        <v>7</v>
      </c>
      <c r="E541" t="s">
        <v>5</v>
      </c>
      <c r="F541" t="b">
        <v>0</v>
      </c>
      <c r="G541">
        <v>10000</v>
      </c>
      <c r="H541">
        <v>79</v>
      </c>
      <c r="I541">
        <v>17544</v>
      </c>
      <c r="K541" t="str">
        <f t="shared" si="8"/>
        <v>SELECT 'uf50-0106.cnf','Rank','Uniform','NBit','Amplified',0,10000,79,17544 UNION</v>
      </c>
    </row>
    <row r="542" spans="1:11" x14ac:dyDescent="0.55000000000000004">
      <c r="A542" t="s">
        <v>26</v>
      </c>
      <c r="B542" t="s">
        <v>0</v>
      </c>
      <c r="C542" t="s">
        <v>1</v>
      </c>
      <c r="D542" t="s">
        <v>2</v>
      </c>
      <c r="E542" t="s">
        <v>3</v>
      </c>
      <c r="F542" t="b">
        <v>1</v>
      </c>
      <c r="G542">
        <v>279</v>
      </c>
      <c r="H542">
        <v>2</v>
      </c>
      <c r="I542">
        <v>1145</v>
      </c>
      <c r="K542" t="str">
        <f t="shared" si="8"/>
        <v>SELECT 'uf50-0107.cnf','Tournament','Clause','BitFlip','MaxSat',1,279,2,1145 UNION</v>
      </c>
    </row>
    <row r="543" spans="1:11" x14ac:dyDescent="0.55000000000000004">
      <c r="A543" t="s">
        <v>26</v>
      </c>
      <c r="B543" t="s">
        <v>0</v>
      </c>
      <c r="C543" t="s">
        <v>1</v>
      </c>
      <c r="D543" t="s">
        <v>2</v>
      </c>
      <c r="E543" t="s">
        <v>4</v>
      </c>
      <c r="F543" t="b">
        <v>1</v>
      </c>
      <c r="G543">
        <v>929</v>
      </c>
      <c r="H543">
        <v>6</v>
      </c>
      <c r="I543">
        <v>3568</v>
      </c>
      <c r="K543" t="str">
        <f t="shared" si="8"/>
        <v>SELECT 'uf50-0107.cnf','Tournament','Clause','BitFlip','Weighted',1,929,6,3568 UNION</v>
      </c>
    </row>
    <row r="544" spans="1:11" x14ac:dyDescent="0.55000000000000004">
      <c r="A544" t="s">
        <v>26</v>
      </c>
      <c r="B544" t="s">
        <v>0</v>
      </c>
      <c r="C544" t="s">
        <v>1</v>
      </c>
      <c r="D544" t="s">
        <v>2</v>
      </c>
      <c r="E544" t="s">
        <v>5</v>
      </c>
      <c r="F544" t="b">
        <v>1</v>
      </c>
      <c r="G544">
        <v>279</v>
      </c>
      <c r="H544">
        <v>2</v>
      </c>
      <c r="I544">
        <v>1089</v>
      </c>
      <c r="K544" t="str">
        <f t="shared" si="8"/>
        <v>SELECT 'uf50-0107.cnf','Tournament','Clause','BitFlip','Amplified',1,279,2,1089 UNION</v>
      </c>
    </row>
    <row r="545" spans="1:11" x14ac:dyDescent="0.55000000000000004">
      <c r="A545" t="s">
        <v>26</v>
      </c>
      <c r="B545" t="s">
        <v>0</v>
      </c>
      <c r="C545" t="s">
        <v>1</v>
      </c>
      <c r="D545" t="s">
        <v>6</v>
      </c>
      <c r="E545" t="s">
        <v>3</v>
      </c>
      <c r="F545" t="b">
        <v>1</v>
      </c>
      <c r="G545">
        <v>425</v>
      </c>
      <c r="H545">
        <v>3</v>
      </c>
      <c r="I545">
        <v>1947</v>
      </c>
      <c r="K545" t="str">
        <f t="shared" si="8"/>
        <v>SELECT 'uf50-0107.cnf','Tournament','Clause','Guided','MaxSat',1,425,3,1947 UNION</v>
      </c>
    </row>
    <row r="546" spans="1:11" x14ac:dyDescent="0.55000000000000004">
      <c r="A546" t="s">
        <v>26</v>
      </c>
      <c r="B546" t="s">
        <v>0</v>
      </c>
      <c r="C546" t="s">
        <v>1</v>
      </c>
      <c r="D546" t="s">
        <v>6</v>
      </c>
      <c r="E546" t="s">
        <v>4</v>
      </c>
      <c r="F546" t="b">
        <v>1</v>
      </c>
      <c r="G546">
        <v>1089</v>
      </c>
      <c r="H546">
        <v>8</v>
      </c>
      <c r="I546">
        <v>4970</v>
      </c>
      <c r="K546" t="str">
        <f t="shared" si="8"/>
        <v>SELECT 'uf50-0107.cnf','Tournament','Clause','Guided','Weighted',1,1089,8,4970 UNION</v>
      </c>
    </row>
    <row r="547" spans="1:11" x14ac:dyDescent="0.55000000000000004">
      <c r="A547" t="s">
        <v>26</v>
      </c>
      <c r="B547" t="s">
        <v>0</v>
      </c>
      <c r="C547" t="s">
        <v>1</v>
      </c>
      <c r="D547" t="s">
        <v>6</v>
      </c>
      <c r="E547" t="s">
        <v>5</v>
      </c>
      <c r="F547" t="b">
        <v>1</v>
      </c>
      <c r="G547">
        <v>425</v>
      </c>
      <c r="H547">
        <v>3</v>
      </c>
      <c r="I547">
        <v>1915</v>
      </c>
      <c r="K547" t="str">
        <f t="shared" si="8"/>
        <v>SELECT 'uf50-0107.cnf','Tournament','Clause','Guided','Amplified',1,425,3,1915 UNION</v>
      </c>
    </row>
    <row r="548" spans="1:11" x14ac:dyDescent="0.55000000000000004">
      <c r="A548" t="s">
        <v>26</v>
      </c>
      <c r="B548" t="s">
        <v>0</v>
      </c>
      <c r="C548" t="s">
        <v>1</v>
      </c>
      <c r="D548" t="s">
        <v>7</v>
      </c>
      <c r="E548" t="s">
        <v>3</v>
      </c>
      <c r="F548" t="b">
        <v>1</v>
      </c>
      <c r="G548">
        <v>1523</v>
      </c>
      <c r="H548">
        <v>12</v>
      </c>
      <c r="I548">
        <v>6345</v>
      </c>
      <c r="K548" t="str">
        <f t="shared" si="8"/>
        <v>SELECT 'uf50-0107.cnf','Tournament','Clause','NBit','MaxSat',1,1523,12,6345 UNION</v>
      </c>
    </row>
    <row r="549" spans="1:11" x14ac:dyDescent="0.55000000000000004">
      <c r="A549" t="s">
        <v>26</v>
      </c>
      <c r="B549" t="s">
        <v>0</v>
      </c>
      <c r="C549" t="s">
        <v>1</v>
      </c>
      <c r="D549" t="s">
        <v>7</v>
      </c>
      <c r="E549" t="s">
        <v>4</v>
      </c>
      <c r="F549" t="b">
        <v>1</v>
      </c>
      <c r="G549">
        <v>468</v>
      </c>
      <c r="H549">
        <v>3</v>
      </c>
      <c r="I549">
        <v>1945</v>
      </c>
      <c r="K549" t="str">
        <f t="shared" si="8"/>
        <v>SELECT 'uf50-0107.cnf','Tournament','Clause','NBit','Weighted',1,468,3,1945 UNION</v>
      </c>
    </row>
    <row r="550" spans="1:11" x14ac:dyDescent="0.55000000000000004">
      <c r="A550" t="s">
        <v>26</v>
      </c>
      <c r="B550" t="s">
        <v>0</v>
      </c>
      <c r="C550" t="s">
        <v>1</v>
      </c>
      <c r="D550" t="s">
        <v>7</v>
      </c>
      <c r="E550" t="s">
        <v>5</v>
      </c>
      <c r="F550" t="b">
        <v>1</v>
      </c>
      <c r="G550">
        <v>1523</v>
      </c>
      <c r="H550">
        <v>12</v>
      </c>
      <c r="I550">
        <v>6048</v>
      </c>
      <c r="K550" t="str">
        <f t="shared" si="8"/>
        <v>SELECT 'uf50-0107.cnf','Tournament','Clause','NBit','Amplified',1,1523,12,6048 UNION</v>
      </c>
    </row>
    <row r="551" spans="1:11" x14ac:dyDescent="0.55000000000000004">
      <c r="A551" t="s">
        <v>26</v>
      </c>
      <c r="B551" t="s">
        <v>0</v>
      </c>
      <c r="C551" t="s">
        <v>8</v>
      </c>
      <c r="D551" t="s">
        <v>2</v>
      </c>
      <c r="E551" t="s">
        <v>3</v>
      </c>
      <c r="F551" t="b">
        <v>1</v>
      </c>
      <c r="G551">
        <v>1626</v>
      </c>
      <c r="H551">
        <v>12</v>
      </c>
      <c r="I551">
        <v>2949</v>
      </c>
      <c r="K551" t="str">
        <f t="shared" si="8"/>
        <v>SELECT 'uf50-0107.cnf','Tournament','Uniform','BitFlip','MaxSat',1,1626,12,2949 UNION</v>
      </c>
    </row>
    <row r="552" spans="1:11" x14ac:dyDescent="0.55000000000000004">
      <c r="A552" t="s">
        <v>26</v>
      </c>
      <c r="B552" t="s">
        <v>0</v>
      </c>
      <c r="C552" t="s">
        <v>8</v>
      </c>
      <c r="D552" t="s">
        <v>2</v>
      </c>
      <c r="E552" t="s">
        <v>4</v>
      </c>
      <c r="F552" t="b">
        <v>1</v>
      </c>
      <c r="G552">
        <v>6588</v>
      </c>
      <c r="H552">
        <v>47</v>
      </c>
      <c r="I552">
        <v>11047</v>
      </c>
      <c r="K552" t="str">
        <f t="shared" si="8"/>
        <v>SELECT 'uf50-0107.cnf','Tournament','Uniform','BitFlip','Weighted',1,6588,47,11047 UNION</v>
      </c>
    </row>
    <row r="553" spans="1:11" x14ac:dyDescent="0.55000000000000004">
      <c r="A553" t="s">
        <v>26</v>
      </c>
      <c r="B553" t="s">
        <v>0</v>
      </c>
      <c r="C553" t="s">
        <v>8</v>
      </c>
      <c r="D553" t="s">
        <v>2</v>
      </c>
      <c r="E553" t="s">
        <v>5</v>
      </c>
      <c r="F553" t="b">
        <v>1</v>
      </c>
      <c r="G553">
        <v>1626</v>
      </c>
      <c r="H553">
        <v>12</v>
      </c>
      <c r="I553">
        <v>2947</v>
      </c>
      <c r="K553" t="str">
        <f t="shared" si="8"/>
        <v>SELECT 'uf50-0107.cnf','Tournament','Uniform','BitFlip','Amplified',1,1626,12,2947 UNION</v>
      </c>
    </row>
    <row r="554" spans="1:11" x14ac:dyDescent="0.55000000000000004">
      <c r="A554" t="s">
        <v>26</v>
      </c>
      <c r="B554" t="s">
        <v>0</v>
      </c>
      <c r="C554" t="s">
        <v>8</v>
      </c>
      <c r="D554" t="s">
        <v>6</v>
      </c>
      <c r="E554" t="s">
        <v>3</v>
      </c>
      <c r="F554" t="b">
        <v>1</v>
      </c>
      <c r="G554">
        <v>15</v>
      </c>
      <c r="H554">
        <v>0</v>
      </c>
      <c r="I554">
        <v>48</v>
      </c>
      <c r="K554" t="str">
        <f t="shared" si="8"/>
        <v>SELECT 'uf50-0107.cnf','Tournament','Uniform','Guided','MaxSat',1,15,0,48 UNION</v>
      </c>
    </row>
    <row r="555" spans="1:11" x14ac:dyDescent="0.55000000000000004">
      <c r="A555" t="s">
        <v>26</v>
      </c>
      <c r="B555" t="s">
        <v>0</v>
      </c>
      <c r="C555" t="s">
        <v>8</v>
      </c>
      <c r="D555" t="s">
        <v>6</v>
      </c>
      <c r="E555" t="s">
        <v>4</v>
      </c>
      <c r="F555" t="b">
        <v>1</v>
      </c>
      <c r="G555">
        <v>39</v>
      </c>
      <c r="H555">
        <v>0</v>
      </c>
      <c r="I555">
        <v>112</v>
      </c>
      <c r="K555" t="str">
        <f t="shared" si="8"/>
        <v>SELECT 'uf50-0107.cnf','Tournament','Uniform','Guided','Weighted',1,39,0,112 UNION</v>
      </c>
    </row>
    <row r="556" spans="1:11" x14ac:dyDescent="0.55000000000000004">
      <c r="A556" t="s">
        <v>26</v>
      </c>
      <c r="B556" t="s">
        <v>0</v>
      </c>
      <c r="C556" t="s">
        <v>8</v>
      </c>
      <c r="D556" t="s">
        <v>6</v>
      </c>
      <c r="E556" t="s">
        <v>5</v>
      </c>
      <c r="F556" t="b">
        <v>1</v>
      </c>
      <c r="G556">
        <v>15</v>
      </c>
      <c r="H556">
        <v>0</v>
      </c>
      <c r="I556">
        <v>48</v>
      </c>
      <c r="K556" t="str">
        <f t="shared" si="8"/>
        <v>SELECT 'uf50-0107.cnf','Tournament','Uniform','Guided','Amplified',1,15,0,48 UNION</v>
      </c>
    </row>
    <row r="557" spans="1:11" x14ac:dyDescent="0.55000000000000004">
      <c r="A557" t="s">
        <v>26</v>
      </c>
      <c r="B557" t="s">
        <v>0</v>
      </c>
      <c r="C557" t="s">
        <v>8</v>
      </c>
      <c r="D557" t="s">
        <v>7</v>
      </c>
      <c r="E557" t="s">
        <v>3</v>
      </c>
      <c r="F557" t="b">
        <v>0</v>
      </c>
      <c r="G557">
        <v>10000</v>
      </c>
      <c r="H557">
        <v>81</v>
      </c>
      <c r="I557">
        <v>17415</v>
      </c>
      <c r="K557" t="str">
        <f t="shared" si="8"/>
        <v>SELECT 'uf50-0107.cnf','Tournament','Uniform','NBit','MaxSat',0,10000,81,17415 UNION</v>
      </c>
    </row>
    <row r="558" spans="1:11" x14ac:dyDescent="0.55000000000000004">
      <c r="A558" t="s">
        <v>26</v>
      </c>
      <c r="B558" t="s">
        <v>0</v>
      </c>
      <c r="C558" t="s">
        <v>8</v>
      </c>
      <c r="D558" t="s">
        <v>7</v>
      </c>
      <c r="E558" t="s">
        <v>4</v>
      </c>
      <c r="F558" t="b">
        <v>1</v>
      </c>
      <c r="G558">
        <v>1103</v>
      </c>
      <c r="H558">
        <v>9</v>
      </c>
      <c r="I558">
        <v>1708</v>
      </c>
      <c r="K558" t="str">
        <f t="shared" si="8"/>
        <v>SELECT 'uf50-0107.cnf','Tournament','Uniform','NBit','Weighted',1,1103,9,1708 UNION</v>
      </c>
    </row>
    <row r="559" spans="1:11" x14ac:dyDescent="0.55000000000000004">
      <c r="A559" t="s">
        <v>26</v>
      </c>
      <c r="B559" t="s">
        <v>0</v>
      </c>
      <c r="C559" t="s">
        <v>8</v>
      </c>
      <c r="D559" t="s">
        <v>7</v>
      </c>
      <c r="E559" t="s">
        <v>5</v>
      </c>
      <c r="F559" t="b">
        <v>0</v>
      </c>
      <c r="G559">
        <v>10000</v>
      </c>
      <c r="H559">
        <v>81</v>
      </c>
      <c r="I559">
        <v>17657</v>
      </c>
      <c r="K559" t="str">
        <f t="shared" si="8"/>
        <v>SELECT 'uf50-0107.cnf','Tournament','Uniform','NBit','Amplified',0,10000,81,17657 UNION</v>
      </c>
    </row>
    <row r="560" spans="1:11" x14ac:dyDescent="0.55000000000000004">
      <c r="A560" t="s">
        <v>26</v>
      </c>
      <c r="B560" t="s">
        <v>9</v>
      </c>
      <c r="C560" t="s">
        <v>1</v>
      </c>
      <c r="D560" t="s">
        <v>2</v>
      </c>
      <c r="E560" t="s">
        <v>3</v>
      </c>
      <c r="F560" t="b">
        <v>1</v>
      </c>
      <c r="G560">
        <v>400</v>
      </c>
      <c r="H560">
        <v>1</v>
      </c>
      <c r="I560">
        <v>1788</v>
      </c>
      <c r="K560" t="str">
        <f t="shared" si="8"/>
        <v>SELECT 'uf50-0107.cnf','Roulette','Clause','BitFlip','MaxSat',1,400,1,1788 UNION</v>
      </c>
    </row>
    <row r="561" spans="1:11" x14ac:dyDescent="0.55000000000000004">
      <c r="A561" t="s">
        <v>26</v>
      </c>
      <c r="B561" t="s">
        <v>9</v>
      </c>
      <c r="C561" t="s">
        <v>1</v>
      </c>
      <c r="D561" t="s">
        <v>2</v>
      </c>
      <c r="E561" t="s">
        <v>4</v>
      </c>
      <c r="F561" t="b">
        <v>0</v>
      </c>
      <c r="G561">
        <v>10000</v>
      </c>
      <c r="H561">
        <v>38</v>
      </c>
      <c r="I561">
        <v>43763</v>
      </c>
      <c r="K561" t="str">
        <f t="shared" si="8"/>
        <v>SELECT 'uf50-0107.cnf','Roulette','Clause','BitFlip','Weighted',0,10000,38,43763 UNION</v>
      </c>
    </row>
    <row r="562" spans="1:11" x14ac:dyDescent="0.55000000000000004">
      <c r="A562" t="s">
        <v>26</v>
      </c>
      <c r="B562" t="s">
        <v>9</v>
      </c>
      <c r="C562" t="s">
        <v>1</v>
      </c>
      <c r="D562" t="s">
        <v>2</v>
      </c>
      <c r="E562" t="s">
        <v>5</v>
      </c>
      <c r="F562" t="b">
        <v>1</v>
      </c>
      <c r="G562">
        <v>1431</v>
      </c>
      <c r="H562">
        <v>6</v>
      </c>
      <c r="I562">
        <v>6342</v>
      </c>
      <c r="K562" t="str">
        <f t="shared" si="8"/>
        <v>SELECT 'uf50-0107.cnf','Roulette','Clause','BitFlip','Amplified',1,1431,6,6342 UNION</v>
      </c>
    </row>
    <row r="563" spans="1:11" x14ac:dyDescent="0.55000000000000004">
      <c r="A563" t="s">
        <v>26</v>
      </c>
      <c r="B563" t="s">
        <v>9</v>
      </c>
      <c r="C563" t="s">
        <v>1</v>
      </c>
      <c r="D563" t="s">
        <v>6</v>
      </c>
      <c r="E563" t="s">
        <v>3</v>
      </c>
      <c r="F563" t="b">
        <v>1</v>
      </c>
      <c r="G563">
        <v>2619</v>
      </c>
      <c r="H563">
        <v>13</v>
      </c>
      <c r="I563">
        <v>13363</v>
      </c>
      <c r="K563" t="str">
        <f t="shared" si="8"/>
        <v>SELECT 'uf50-0107.cnf','Roulette','Clause','Guided','MaxSat',1,2619,13,13363 UNION</v>
      </c>
    </row>
    <row r="564" spans="1:11" x14ac:dyDescent="0.55000000000000004">
      <c r="A564" t="s">
        <v>26</v>
      </c>
      <c r="B564" t="s">
        <v>9</v>
      </c>
      <c r="C564" t="s">
        <v>1</v>
      </c>
      <c r="D564" t="s">
        <v>6</v>
      </c>
      <c r="E564" t="s">
        <v>4</v>
      </c>
      <c r="F564" t="b">
        <v>1</v>
      </c>
      <c r="G564">
        <v>60</v>
      </c>
      <c r="H564">
        <v>0</v>
      </c>
      <c r="I564">
        <v>302</v>
      </c>
      <c r="K564" t="str">
        <f t="shared" si="8"/>
        <v>SELECT 'uf50-0107.cnf','Roulette','Clause','Guided','Weighted',1,60,0,302 UNION</v>
      </c>
    </row>
    <row r="565" spans="1:11" x14ac:dyDescent="0.55000000000000004">
      <c r="A565" t="s">
        <v>26</v>
      </c>
      <c r="B565" t="s">
        <v>9</v>
      </c>
      <c r="C565" t="s">
        <v>1</v>
      </c>
      <c r="D565" t="s">
        <v>6</v>
      </c>
      <c r="E565" t="s">
        <v>5</v>
      </c>
      <c r="F565" t="b">
        <v>1</v>
      </c>
      <c r="G565">
        <v>743</v>
      </c>
      <c r="H565">
        <v>4</v>
      </c>
      <c r="I565">
        <v>4084</v>
      </c>
      <c r="K565" t="str">
        <f t="shared" si="8"/>
        <v>SELECT 'uf50-0107.cnf','Roulette','Clause','Guided','Amplified',1,743,4,4084 UNION</v>
      </c>
    </row>
    <row r="566" spans="1:11" x14ac:dyDescent="0.55000000000000004">
      <c r="A566" t="s">
        <v>26</v>
      </c>
      <c r="B566" t="s">
        <v>9</v>
      </c>
      <c r="C566" t="s">
        <v>1</v>
      </c>
      <c r="D566" t="s">
        <v>7</v>
      </c>
      <c r="E566" t="s">
        <v>3</v>
      </c>
      <c r="F566" t="b">
        <v>1</v>
      </c>
      <c r="G566">
        <v>6902</v>
      </c>
      <c r="H566">
        <v>33</v>
      </c>
      <c r="I566">
        <v>31061</v>
      </c>
      <c r="K566" t="str">
        <f t="shared" si="8"/>
        <v>SELECT 'uf50-0107.cnf','Roulette','Clause','NBit','MaxSat',1,6902,33,31061 UNION</v>
      </c>
    </row>
    <row r="567" spans="1:11" x14ac:dyDescent="0.55000000000000004">
      <c r="A567" t="s">
        <v>26</v>
      </c>
      <c r="B567" t="s">
        <v>9</v>
      </c>
      <c r="C567" t="s">
        <v>1</v>
      </c>
      <c r="D567" t="s">
        <v>7</v>
      </c>
      <c r="E567" t="s">
        <v>4</v>
      </c>
      <c r="F567" t="b">
        <v>0</v>
      </c>
      <c r="G567">
        <v>10000</v>
      </c>
      <c r="H567">
        <v>43</v>
      </c>
      <c r="I567">
        <v>43464</v>
      </c>
      <c r="K567" t="str">
        <f t="shared" si="8"/>
        <v>SELECT 'uf50-0107.cnf','Roulette','Clause','NBit','Weighted',0,10000,43,43464 UNION</v>
      </c>
    </row>
    <row r="568" spans="1:11" x14ac:dyDescent="0.55000000000000004">
      <c r="A568" t="s">
        <v>26</v>
      </c>
      <c r="B568" t="s">
        <v>9</v>
      </c>
      <c r="C568" t="s">
        <v>1</v>
      </c>
      <c r="D568" t="s">
        <v>7</v>
      </c>
      <c r="E568" t="s">
        <v>5</v>
      </c>
      <c r="F568" t="b">
        <v>0</v>
      </c>
      <c r="G568">
        <v>10000</v>
      </c>
      <c r="H568">
        <v>52</v>
      </c>
      <c r="I568">
        <v>43696</v>
      </c>
      <c r="K568" t="str">
        <f t="shared" si="8"/>
        <v>SELECT 'uf50-0107.cnf','Roulette','Clause','NBit','Amplified',0,10000,52,43696 UNION</v>
      </c>
    </row>
    <row r="569" spans="1:11" x14ac:dyDescent="0.55000000000000004">
      <c r="A569" t="s">
        <v>26</v>
      </c>
      <c r="B569" t="s">
        <v>9</v>
      </c>
      <c r="C569" t="s">
        <v>8</v>
      </c>
      <c r="D569" t="s">
        <v>2</v>
      </c>
      <c r="E569" t="s">
        <v>3</v>
      </c>
      <c r="F569" t="b">
        <v>0</v>
      </c>
      <c r="G569">
        <v>10000</v>
      </c>
      <c r="H569">
        <v>48</v>
      </c>
      <c r="I569">
        <v>20415</v>
      </c>
      <c r="K569" t="str">
        <f t="shared" si="8"/>
        <v>SELECT 'uf50-0107.cnf','Roulette','Uniform','BitFlip','MaxSat',0,10000,48,20415 UNION</v>
      </c>
    </row>
    <row r="570" spans="1:11" x14ac:dyDescent="0.55000000000000004">
      <c r="A570" t="s">
        <v>26</v>
      </c>
      <c r="B570" t="s">
        <v>9</v>
      </c>
      <c r="C570" t="s">
        <v>8</v>
      </c>
      <c r="D570" t="s">
        <v>2</v>
      </c>
      <c r="E570" t="s">
        <v>4</v>
      </c>
      <c r="F570" t="b">
        <v>1</v>
      </c>
      <c r="G570">
        <v>8919</v>
      </c>
      <c r="H570">
        <v>38</v>
      </c>
      <c r="I570">
        <v>254559</v>
      </c>
      <c r="K570" t="str">
        <f t="shared" si="8"/>
        <v>SELECT 'uf50-0107.cnf','Roulette','Uniform','BitFlip','Weighted',1,8919,38,254559 UNION</v>
      </c>
    </row>
    <row r="571" spans="1:11" x14ac:dyDescent="0.55000000000000004">
      <c r="A571" t="s">
        <v>26</v>
      </c>
      <c r="B571" t="s">
        <v>9</v>
      </c>
      <c r="C571" t="s">
        <v>8</v>
      </c>
      <c r="D571" t="s">
        <v>2</v>
      </c>
      <c r="E571" t="s">
        <v>5</v>
      </c>
      <c r="F571" t="b">
        <v>1</v>
      </c>
      <c r="G571">
        <v>777</v>
      </c>
      <c r="H571">
        <v>4</v>
      </c>
      <c r="I571">
        <v>1814</v>
      </c>
      <c r="K571" t="str">
        <f t="shared" si="8"/>
        <v>SELECT 'uf50-0107.cnf','Roulette','Uniform','BitFlip','Amplified',1,777,4,1814 UNION</v>
      </c>
    </row>
    <row r="572" spans="1:11" x14ac:dyDescent="0.55000000000000004">
      <c r="A572" t="s">
        <v>26</v>
      </c>
      <c r="B572" t="s">
        <v>9</v>
      </c>
      <c r="C572" t="s">
        <v>8</v>
      </c>
      <c r="D572" t="s">
        <v>6</v>
      </c>
      <c r="E572" t="s">
        <v>3</v>
      </c>
      <c r="F572" t="b">
        <v>1</v>
      </c>
      <c r="G572">
        <v>66</v>
      </c>
      <c r="H572">
        <v>0</v>
      </c>
      <c r="I572">
        <v>276</v>
      </c>
      <c r="K572" t="str">
        <f t="shared" si="8"/>
        <v>SELECT 'uf50-0107.cnf','Roulette','Uniform','Guided','MaxSat',1,66,0,276 UNION</v>
      </c>
    </row>
    <row r="573" spans="1:11" x14ac:dyDescent="0.55000000000000004">
      <c r="A573" t="s">
        <v>26</v>
      </c>
      <c r="B573" t="s">
        <v>9</v>
      </c>
      <c r="C573" t="s">
        <v>8</v>
      </c>
      <c r="D573" t="s">
        <v>6</v>
      </c>
      <c r="E573" t="s">
        <v>4</v>
      </c>
      <c r="F573" t="b">
        <v>1</v>
      </c>
      <c r="G573">
        <v>290</v>
      </c>
      <c r="H573">
        <v>1</v>
      </c>
      <c r="I573">
        <v>1021</v>
      </c>
      <c r="K573" t="str">
        <f t="shared" si="8"/>
        <v>SELECT 'uf50-0107.cnf','Roulette','Uniform','Guided','Weighted',1,290,1,1021 UNION</v>
      </c>
    </row>
    <row r="574" spans="1:11" x14ac:dyDescent="0.55000000000000004">
      <c r="A574" t="s">
        <v>26</v>
      </c>
      <c r="B574" t="s">
        <v>9</v>
      </c>
      <c r="C574" t="s">
        <v>8</v>
      </c>
      <c r="D574" t="s">
        <v>6</v>
      </c>
      <c r="E574" t="s">
        <v>5</v>
      </c>
      <c r="F574" t="b">
        <v>1</v>
      </c>
      <c r="G574">
        <v>98</v>
      </c>
      <c r="H574">
        <v>0</v>
      </c>
      <c r="I574">
        <v>348</v>
      </c>
      <c r="K574" t="str">
        <f t="shared" si="8"/>
        <v>SELECT 'uf50-0107.cnf','Roulette','Uniform','Guided','Amplified',1,98,0,348 UNION</v>
      </c>
    </row>
    <row r="575" spans="1:11" x14ac:dyDescent="0.55000000000000004">
      <c r="A575" t="s">
        <v>26</v>
      </c>
      <c r="B575" t="s">
        <v>9</v>
      </c>
      <c r="C575" t="s">
        <v>8</v>
      </c>
      <c r="D575" t="s">
        <v>7</v>
      </c>
      <c r="E575" t="s">
        <v>3</v>
      </c>
      <c r="F575" t="b">
        <v>1</v>
      </c>
      <c r="G575">
        <v>338</v>
      </c>
      <c r="H575">
        <v>1</v>
      </c>
      <c r="I575">
        <v>751</v>
      </c>
      <c r="K575" t="str">
        <f t="shared" si="8"/>
        <v>SELECT 'uf50-0107.cnf','Roulette','Uniform','NBit','MaxSat',1,338,1,751 UNION</v>
      </c>
    </row>
    <row r="576" spans="1:11" x14ac:dyDescent="0.55000000000000004">
      <c r="A576" t="s">
        <v>26</v>
      </c>
      <c r="B576" t="s">
        <v>9</v>
      </c>
      <c r="C576" t="s">
        <v>8</v>
      </c>
      <c r="D576" t="s">
        <v>7</v>
      </c>
      <c r="E576" t="s">
        <v>4</v>
      </c>
      <c r="F576" t="b">
        <v>1</v>
      </c>
      <c r="G576">
        <v>5453</v>
      </c>
      <c r="H576">
        <v>26</v>
      </c>
      <c r="I576">
        <v>10784</v>
      </c>
      <c r="K576" t="str">
        <f t="shared" si="8"/>
        <v>SELECT 'uf50-0107.cnf','Roulette','Uniform','NBit','Weighted',1,5453,26,10784 UNION</v>
      </c>
    </row>
    <row r="577" spans="1:11" x14ac:dyDescent="0.55000000000000004">
      <c r="A577" t="s">
        <v>26</v>
      </c>
      <c r="B577" t="s">
        <v>9</v>
      </c>
      <c r="C577" t="s">
        <v>8</v>
      </c>
      <c r="D577" t="s">
        <v>7</v>
      </c>
      <c r="E577" t="s">
        <v>5</v>
      </c>
      <c r="F577" t="b">
        <v>1</v>
      </c>
      <c r="G577">
        <v>8343</v>
      </c>
      <c r="H577">
        <v>50</v>
      </c>
      <c r="I577">
        <v>17654</v>
      </c>
      <c r="K577" t="str">
        <f t="shared" si="8"/>
        <v>SELECT 'uf50-0107.cnf','Roulette','Uniform','NBit','Amplified',1,8343,50,17654 UNION</v>
      </c>
    </row>
    <row r="578" spans="1:11" x14ac:dyDescent="0.55000000000000004">
      <c r="A578" t="s">
        <v>26</v>
      </c>
      <c r="B578" t="s">
        <v>10</v>
      </c>
      <c r="C578" t="s">
        <v>1</v>
      </c>
      <c r="D578" t="s">
        <v>2</v>
      </c>
      <c r="E578" t="s">
        <v>3</v>
      </c>
      <c r="F578" t="b">
        <v>1</v>
      </c>
      <c r="G578">
        <v>2121</v>
      </c>
      <c r="H578">
        <v>14</v>
      </c>
      <c r="I578">
        <v>10580</v>
      </c>
      <c r="K578" t="str">
        <f t="shared" ref="K578:K641" si="9">CONCATENATE("SELECT '",A578,"','",B578,"','",C578,"','",D578,"','",E578,"',",IF(F578,1,0),",",G578,",",H578,",",I578," UNION")</f>
        <v>SELECT 'uf50-0107.cnf','Rank','Clause','BitFlip','MaxSat',1,2121,14,10580 UNION</v>
      </c>
    </row>
    <row r="579" spans="1:11" x14ac:dyDescent="0.55000000000000004">
      <c r="A579" t="s">
        <v>26</v>
      </c>
      <c r="B579" t="s">
        <v>10</v>
      </c>
      <c r="C579" t="s">
        <v>1</v>
      </c>
      <c r="D579" t="s">
        <v>2</v>
      </c>
      <c r="E579" t="s">
        <v>4</v>
      </c>
      <c r="F579" t="b">
        <v>1</v>
      </c>
      <c r="G579">
        <v>6953</v>
      </c>
      <c r="H579">
        <v>41</v>
      </c>
      <c r="I579">
        <v>32725</v>
      </c>
      <c r="K579" t="str">
        <f t="shared" si="9"/>
        <v>SELECT 'uf50-0107.cnf','Rank','Clause','BitFlip','Weighted',1,6953,41,32725 UNION</v>
      </c>
    </row>
    <row r="580" spans="1:11" x14ac:dyDescent="0.55000000000000004">
      <c r="A580" t="s">
        <v>26</v>
      </c>
      <c r="B580" t="s">
        <v>10</v>
      </c>
      <c r="C580" t="s">
        <v>1</v>
      </c>
      <c r="D580" t="s">
        <v>2</v>
      </c>
      <c r="E580" t="s">
        <v>5</v>
      </c>
      <c r="F580" t="b">
        <v>1</v>
      </c>
      <c r="G580">
        <v>5914</v>
      </c>
      <c r="H580">
        <v>40</v>
      </c>
      <c r="I580">
        <v>33581</v>
      </c>
      <c r="K580" t="str">
        <f t="shared" si="9"/>
        <v>SELECT 'uf50-0107.cnf','Rank','Clause','BitFlip','Amplified',1,5914,40,33581 UNION</v>
      </c>
    </row>
    <row r="581" spans="1:11" x14ac:dyDescent="0.55000000000000004">
      <c r="A581" t="s">
        <v>26</v>
      </c>
      <c r="B581" t="s">
        <v>10</v>
      </c>
      <c r="C581" t="s">
        <v>1</v>
      </c>
      <c r="D581" t="s">
        <v>6</v>
      </c>
      <c r="E581" t="s">
        <v>3</v>
      </c>
      <c r="F581" t="b">
        <v>1</v>
      </c>
      <c r="G581">
        <v>1177</v>
      </c>
      <c r="H581">
        <v>7</v>
      </c>
      <c r="I581">
        <v>6599</v>
      </c>
      <c r="K581" t="str">
        <f t="shared" si="9"/>
        <v>SELECT 'uf50-0107.cnf','Rank','Clause','Guided','MaxSat',1,1177,7,6599 UNION</v>
      </c>
    </row>
    <row r="582" spans="1:11" x14ac:dyDescent="0.55000000000000004">
      <c r="A582" t="s">
        <v>26</v>
      </c>
      <c r="B582" t="s">
        <v>10</v>
      </c>
      <c r="C582" t="s">
        <v>1</v>
      </c>
      <c r="D582" t="s">
        <v>6</v>
      </c>
      <c r="E582" t="s">
        <v>4</v>
      </c>
      <c r="F582" t="b">
        <v>1</v>
      </c>
      <c r="G582">
        <v>193</v>
      </c>
      <c r="H582">
        <v>1</v>
      </c>
      <c r="I582">
        <v>1151</v>
      </c>
      <c r="K582" t="str">
        <f t="shared" si="9"/>
        <v>SELECT 'uf50-0107.cnf','Rank','Clause','Guided','Weighted',1,193,1,1151 UNION</v>
      </c>
    </row>
    <row r="583" spans="1:11" x14ac:dyDescent="0.55000000000000004">
      <c r="A583" t="s">
        <v>26</v>
      </c>
      <c r="B583" t="s">
        <v>10</v>
      </c>
      <c r="C583" t="s">
        <v>1</v>
      </c>
      <c r="D583" t="s">
        <v>6</v>
      </c>
      <c r="E583" t="s">
        <v>5</v>
      </c>
      <c r="F583" t="b">
        <v>1</v>
      </c>
      <c r="G583">
        <v>672</v>
      </c>
      <c r="H583">
        <v>5</v>
      </c>
      <c r="I583">
        <v>3885</v>
      </c>
      <c r="K583" t="str">
        <f t="shared" si="9"/>
        <v>SELECT 'uf50-0107.cnf','Rank','Clause','Guided','Amplified',1,672,5,3885 UNION</v>
      </c>
    </row>
    <row r="584" spans="1:11" x14ac:dyDescent="0.55000000000000004">
      <c r="A584" t="s">
        <v>26</v>
      </c>
      <c r="B584" t="s">
        <v>10</v>
      </c>
      <c r="C584" t="s">
        <v>1</v>
      </c>
      <c r="D584" t="s">
        <v>7</v>
      </c>
      <c r="E584" t="s">
        <v>3</v>
      </c>
      <c r="F584" t="b">
        <v>1</v>
      </c>
      <c r="G584">
        <v>1337</v>
      </c>
      <c r="H584">
        <v>9</v>
      </c>
      <c r="I584">
        <v>6623</v>
      </c>
      <c r="K584" t="str">
        <f t="shared" si="9"/>
        <v>SELECT 'uf50-0107.cnf','Rank','Clause','NBit','MaxSat',1,1337,9,6623 UNION</v>
      </c>
    </row>
    <row r="585" spans="1:11" x14ac:dyDescent="0.55000000000000004">
      <c r="A585" t="s">
        <v>26</v>
      </c>
      <c r="B585" t="s">
        <v>10</v>
      </c>
      <c r="C585" t="s">
        <v>1</v>
      </c>
      <c r="D585" t="s">
        <v>7</v>
      </c>
      <c r="E585" t="s">
        <v>4</v>
      </c>
      <c r="F585" t="b">
        <v>1</v>
      </c>
      <c r="G585">
        <v>1975</v>
      </c>
      <c r="H585">
        <v>12</v>
      </c>
      <c r="I585">
        <v>9338</v>
      </c>
      <c r="K585" t="str">
        <f t="shared" si="9"/>
        <v>SELECT 'uf50-0107.cnf','Rank','Clause','NBit','Weighted',1,1975,12,9338 UNION</v>
      </c>
    </row>
    <row r="586" spans="1:11" x14ac:dyDescent="0.55000000000000004">
      <c r="A586" t="s">
        <v>26</v>
      </c>
      <c r="B586" t="s">
        <v>10</v>
      </c>
      <c r="C586" t="s">
        <v>1</v>
      </c>
      <c r="D586" t="s">
        <v>7</v>
      </c>
      <c r="E586" t="s">
        <v>5</v>
      </c>
      <c r="F586" t="b">
        <v>1</v>
      </c>
      <c r="G586">
        <v>624</v>
      </c>
      <c r="H586">
        <v>4</v>
      </c>
      <c r="I586">
        <v>3280</v>
      </c>
      <c r="K586" t="str">
        <f t="shared" si="9"/>
        <v>SELECT 'uf50-0107.cnf','Rank','Clause','NBit','Amplified',1,624,4,3280 UNION</v>
      </c>
    </row>
    <row r="587" spans="1:11" x14ac:dyDescent="0.55000000000000004">
      <c r="A587" t="s">
        <v>26</v>
      </c>
      <c r="B587" t="s">
        <v>10</v>
      </c>
      <c r="C587" t="s">
        <v>8</v>
      </c>
      <c r="D587" t="s">
        <v>2</v>
      </c>
      <c r="E587" t="s">
        <v>3</v>
      </c>
      <c r="F587" t="b">
        <v>1</v>
      </c>
      <c r="G587">
        <v>631</v>
      </c>
      <c r="H587">
        <v>4</v>
      </c>
      <c r="I587">
        <v>1303</v>
      </c>
      <c r="K587" t="str">
        <f t="shared" si="9"/>
        <v>SELECT 'uf50-0107.cnf','Rank','Uniform','BitFlip','MaxSat',1,631,4,1303 UNION</v>
      </c>
    </row>
    <row r="588" spans="1:11" x14ac:dyDescent="0.55000000000000004">
      <c r="A588" t="s">
        <v>26</v>
      </c>
      <c r="B588" t="s">
        <v>10</v>
      </c>
      <c r="C588" t="s">
        <v>8</v>
      </c>
      <c r="D588" t="s">
        <v>2</v>
      </c>
      <c r="E588" t="s">
        <v>4</v>
      </c>
      <c r="F588" t="b">
        <v>1</v>
      </c>
      <c r="G588">
        <v>4456</v>
      </c>
      <c r="H588">
        <v>29</v>
      </c>
      <c r="I588">
        <v>8399</v>
      </c>
      <c r="K588" t="str">
        <f t="shared" si="9"/>
        <v>SELECT 'uf50-0107.cnf','Rank','Uniform','BitFlip','Weighted',1,4456,29,8399 UNION</v>
      </c>
    </row>
    <row r="589" spans="1:11" x14ac:dyDescent="0.55000000000000004">
      <c r="A589" t="s">
        <v>26</v>
      </c>
      <c r="B589" t="s">
        <v>10</v>
      </c>
      <c r="C589" t="s">
        <v>8</v>
      </c>
      <c r="D589" t="s">
        <v>2</v>
      </c>
      <c r="E589" t="s">
        <v>5</v>
      </c>
      <c r="F589" t="b">
        <v>1</v>
      </c>
      <c r="G589">
        <v>5902</v>
      </c>
      <c r="H589">
        <v>42</v>
      </c>
      <c r="I589">
        <v>12320</v>
      </c>
      <c r="K589" t="str">
        <f t="shared" si="9"/>
        <v>SELECT 'uf50-0107.cnf','Rank','Uniform','BitFlip','Amplified',1,5902,42,12320 UNION</v>
      </c>
    </row>
    <row r="590" spans="1:11" x14ac:dyDescent="0.55000000000000004">
      <c r="A590" t="s">
        <v>26</v>
      </c>
      <c r="B590" t="s">
        <v>10</v>
      </c>
      <c r="C590" t="s">
        <v>8</v>
      </c>
      <c r="D590" t="s">
        <v>6</v>
      </c>
      <c r="E590" t="s">
        <v>3</v>
      </c>
      <c r="F590" t="b">
        <v>1</v>
      </c>
      <c r="G590">
        <v>1575</v>
      </c>
      <c r="H590">
        <v>13</v>
      </c>
      <c r="I590">
        <v>5294</v>
      </c>
      <c r="K590" t="str">
        <f t="shared" si="9"/>
        <v>SELECT 'uf50-0107.cnf','Rank','Uniform','Guided','MaxSat',1,1575,13,5294 UNION</v>
      </c>
    </row>
    <row r="591" spans="1:11" x14ac:dyDescent="0.55000000000000004">
      <c r="A591" t="s">
        <v>26</v>
      </c>
      <c r="B591" t="s">
        <v>10</v>
      </c>
      <c r="C591" t="s">
        <v>8</v>
      </c>
      <c r="D591" t="s">
        <v>6</v>
      </c>
      <c r="E591" t="s">
        <v>4</v>
      </c>
      <c r="F591" t="b">
        <v>1</v>
      </c>
      <c r="G591">
        <v>16</v>
      </c>
      <c r="H591">
        <v>0</v>
      </c>
      <c r="I591">
        <v>59</v>
      </c>
      <c r="K591" t="str">
        <f t="shared" si="9"/>
        <v>SELECT 'uf50-0107.cnf','Rank','Uniform','Guided','Weighted',1,16,0,59 UNION</v>
      </c>
    </row>
    <row r="592" spans="1:11" x14ac:dyDescent="0.55000000000000004">
      <c r="A592" t="s">
        <v>26</v>
      </c>
      <c r="B592" t="s">
        <v>10</v>
      </c>
      <c r="C592" t="s">
        <v>8</v>
      </c>
      <c r="D592" t="s">
        <v>6</v>
      </c>
      <c r="E592" t="s">
        <v>5</v>
      </c>
      <c r="F592" t="b">
        <v>1</v>
      </c>
      <c r="G592">
        <v>272</v>
      </c>
      <c r="H592">
        <v>2</v>
      </c>
      <c r="I592">
        <v>935</v>
      </c>
      <c r="K592" t="str">
        <f t="shared" si="9"/>
        <v>SELECT 'uf50-0107.cnf','Rank','Uniform','Guided','Amplified',1,272,2,935 UNION</v>
      </c>
    </row>
    <row r="593" spans="1:11" x14ac:dyDescent="0.55000000000000004">
      <c r="A593" t="s">
        <v>26</v>
      </c>
      <c r="B593" t="s">
        <v>10</v>
      </c>
      <c r="C593" t="s">
        <v>8</v>
      </c>
      <c r="D593" t="s">
        <v>7</v>
      </c>
      <c r="E593" t="s">
        <v>3</v>
      </c>
      <c r="F593" t="b">
        <v>1</v>
      </c>
      <c r="G593">
        <v>3128</v>
      </c>
      <c r="H593">
        <v>24</v>
      </c>
      <c r="I593">
        <v>6360</v>
      </c>
      <c r="K593" t="str">
        <f t="shared" si="9"/>
        <v>SELECT 'uf50-0107.cnf','Rank','Uniform','NBit','MaxSat',1,3128,24,6360 UNION</v>
      </c>
    </row>
    <row r="594" spans="1:11" x14ac:dyDescent="0.55000000000000004">
      <c r="A594" t="s">
        <v>26</v>
      </c>
      <c r="B594" t="s">
        <v>10</v>
      </c>
      <c r="C594" t="s">
        <v>8</v>
      </c>
      <c r="D594" t="s">
        <v>7</v>
      </c>
      <c r="E594" t="s">
        <v>4</v>
      </c>
      <c r="F594" t="b">
        <v>1</v>
      </c>
      <c r="G594">
        <v>2044</v>
      </c>
      <c r="H594">
        <v>14</v>
      </c>
      <c r="I594">
        <v>3614</v>
      </c>
      <c r="K594" t="str">
        <f t="shared" si="9"/>
        <v>SELECT 'uf50-0107.cnf','Rank','Uniform','NBit','Weighted',1,2044,14,3614 UNION</v>
      </c>
    </row>
    <row r="595" spans="1:11" x14ac:dyDescent="0.55000000000000004">
      <c r="A595" t="s">
        <v>26</v>
      </c>
      <c r="B595" t="s">
        <v>10</v>
      </c>
      <c r="C595" t="s">
        <v>8</v>
      </c>
      <c r="D595" t="s">
        <v>7</v>
      </c>
      <c r="E595" t="s">
        <v>5</v>
      </c>
      <c r="F595" t="b">
        <v>1</v>
      </c>
      <c r="G595">
        <v>4350</v>
      </c>
      <c r="H595">
        <v>33</v>
      </c>
      <c r="I595">
        <v>9406</v>
      </c>
      <c r="K595" t="str">
        <f t="shared" si="9"/>
        <v>SELECT 'uf50-0107.cnf','Rank','Uniform','NBit','Amplified',1,4350,33,9406 UNION</v>
      </c>
    </row>
    <row r="596" spans="1:11" x14ac:dyDescent="0.55000000000000004">
      <c r="A596" t="s">
        <v>27</v>
      </c>
      <c r="B596" t="s">
        <v>0</v>
      </c>
      <c r="C596" t="s">
        <v>1</v>
      </c>
      <c r="D596" t="s">
        <v>2</v>
      </c>
      <c r="E596" t="s">
        <v>3</v>
      </c>
      <c r="F596" t="b">
        <v>1</v>
      </c>
      <c r="G596">
        <v>533</v>
      </c>
      <c r="H596">
        <v>3</v>
      </c>
      <c r="I596">
        <v>2417</v>
      </c>
      <c r="K596" t="str">
        <f t="shared" si="9"/>
        <v>SELECT 'uf50-0108.cnf','Tournament','Clause','BitFlip','MaxSat',1,533,3,2417 UNION</v>
      </c>
    </row>
    <row r="597" spans="1:11" x14ac:dyDescent="0.55000000000000004">
      <c r="A597" t="s">
        <v>27</v>
      </c>
      <c r="B597" t="s">
        <v>0</v>
      </c>
      <c r="C597" t="s">
        <v>1</v>
      </c>
      <c r="D597" t="s">
        <v>2</v>
      </c>
      <c r="E597" t="s">
        <v>4</v>
      </c>
      <c r="F597" t="b">
        <v>1</v>
      </c>
      <c r="G597">
        <v>698</v>
      </c>
      <c r="H597">
        <v>4</v>
      </c>
      <c r="I597">
        <v>3078</v>
      </c>
      <c r="K597" t="str">
        <f t="shared" si="9"/>
        <v>SELECT 'uf50-0108.cnf','Tournament','Clause','BitFlip','Weighted',1,698,4,3078 UNION</v>
      </c>
    </row>
    <row r="598" spans="1:11" x14ac:dyDescent="0.55000000000000004">
      <c r="A598" t="s">
        <v>27</v>
      </c>
      <c r="B598" t="s">
        <v>0</v>
      </c>
      <c r="C598" t="s">
        <v>1</v>
      </c>
      <c r="D598" t="s">
        <v>2</v>
      </c>
      <c r="E598" t="s">
        <v>5</v>
      </c>
      <c r="F598" t="b">
        <v>1</v>
      </c>
      <c r="G598">
        <v>533</v>
      </c>
      <c r="H598">
        <v>3</v>
      </c>
      <c r="I598">
        <v>2414</v>
      </c>
      <c r="K598" t="str">
        <f t="shared" si="9"/>
        <v>SELECT 'uf50-0108.cnf','Tournament','Clause','BitFlip','Amplified',1,533,3,2414 UNION</v>
      </c>
    </row>
    <row r="599" spans="1:11" x14ac:dyDescent="0.55000000000000004">
      <c r="A599" t="s">
        <v>27</v>
      </c>
      <c r="B599" t="s">
        <v>0</v>
      </c>
      <c r="C599" t="s">
        <v>1</v>
      </c>
      <c r="D599" t="s">
        <v>6</v>
      </c>
      <c r="E599" t="s">
        <v>3</v>
      </c>
      <c r="F599" t="b">
        <v>1</v>
      </c>
      <c r="G599">
        <v>19</v>
      </c>
      <c r="H599">
        <v>0</v>
      </c>
      <c r="I599">
        <v>123</v>
      </c>
      <c r="K599" t="str">
        <f t="shared" si="9"/>
        <v>SELECT 'uf50-0108.cnf','Tournament','Clause','Guided','MaxSat',1,19,0,123 UNION</v>
      </c>
    </row>
    <row r="600" spans="1:11" x14ac:dyDescent="0.55000000000000004">
      <c r="A600" t="s">
        <v>27</v>
      </c>
      <c r="B600" t="s">
        <v>0</v>
      </c>
      <c r="C600" t="s">
        <v>1</v>
      </c>
      <c r="D600" t="s">
        <v>6</v>
      </c>
      <c r="E600" t="s">
        <v>4</v>
      </c>
      <c r="F600" t="b">
        <v>1</v>
      </c>
      <c r="G600">
        <v>18</v>
      </c>
      <c r="H600">
        <v>0</v>
      </c>
      <c r="I600">
        <v>93</v>
      </c>
      <c r="K600" t="str">
        <f t="shared" si="9"/>
        <v>SELECT 'uf50-0108.cnf','Tournament','Clause','Guided','Weighted',1,18,0,93 UNION</v>
      </c>
    </row>
    <row r="601" spans="1:11" x14ac:dyDescent="0.55000000000000004">
      <c r="A601" t="s">
        <v>27</v>
      </c>
      <c r="B601" t="s">
        <v>0</v>
      </c>
      <c r="C601" t="s">
        <v>1</v>
      </c>
      <c r="D601" t="s">
        <v>6</v>
      </c>
      <c r="E601" t="s">
        <v>5</v>
      </c>
      <c r="F601" t="b">
        <v>1</v>
      </c>
      <c r="G601">
        <v>19</v>
      </c>
      <c r="H601">
        <v>0</v>
      </c>
      <c r="I601">
        <v>105</v>
      </c>
      <c r="K601" t="str">
        <f t="shared" si="9"/>
        <v>SELECT 'uf50-0108.cnf','Tournament','Clause','Guided','Amplified',1,19,0,105 UNION</v>
      </c>
    </row>
    <row r="602" spans="1:11" x14ac:dyDescent="0.55000000000000004">
      <c r="A602" t="s">
        <v>27</v>
      </c>
      <c r="B602" t="s">
        <v>0</v>
      </c>
      <c r="C602" t="s">
        <v>1</v>
      </c>
      <c r="D602" t="s">
        <v>7</v>
      </c>
      <c r="E602" t="s">
        <v>3</v>
      </c>
      <c r="F602" t="b">
        <v>1</v>
      </c>
      <c r="G602">
        <v>180</v>
      </c>
      <c r="H602">
        <v>1</v>
      </c>
      <c r="I602">
        <v>799</v>
      </c>
      <c r="K602" t="str">
        <f t="shared" si="9"/>
        <v>SELECT 'uf50-0108.cnf','Tournament','Clause','NBit','MaxSat',1,180,1,799 UNION</v>
      </c>
    </row>
    <row r="603" spans="1:11" x14ac:dyDescent="0.55000000000000004">
      <c r="A603" t="s">
        <v>27</v>
      </c>
      <c r="B603" t="s">
        <v>0</v>
      </c>
      <c r="C603" t="s">
        <v>1</v>
      </c>
      <c r="D603" t="s">
        <v>7</v>
      </c>
      <c r="E603" t="s">
        <v>4</v>
      </c>
      <c r="F603" t="b">
        <v>1</v>
      </c>
      <c r="G603">
        <v>522</v>
      </c>
      <c r="H603">
        <v>3</v>
      </c>
      <c r="I603">
        <v>2358</v>
      </c>
      <c r="K603" t="str">
        <f t="shared" si="9"/>
        <v>SELECT 'uf50-0108.cnf','Tournament','Clause','NBit','Weighted',1,522,3,2358 UNION</v>
      </c>
    </row>
    <row r="604" spans="1:11" x14ac:dyDescent="0.55000000000000004">
      <c r="A604" t="s">
        <v>27</v>
      </c>
      <c r="B604" t="s">
        <v>0</v>
      </c>
      <c r="C604" t="s">
        <v>1</v>
      </c>
      <c r="D604" t="s">
        <v>7</v>
      </c>
      <c r="E604" t="s">
        <v>5</v>
      </c>
      <c r="F604" t="b">
        <v>1</v>
      </c>
      <c r="G604">
        <v>180</v>
      </c>
      <c r="H604">
        <v>1</v>
      </c>
      <c r="I604">
        <v>830</v>
      </c>
      <c r="K604" t="str">
        <f t="shared" si="9"/>
        <v>SELECT 'uf50-0108.cnf','Tournament','Clause','NBit','Amplified',1,180,1,830 UNION</v>
      </c>
    </row>
    <row r="605" spans="1:11" x14ac:dyDescent="0.55000000000000004">
      <c r="A605" t="s">
        <v>27</v>
      </c>
      <c r="B605" t="s">
        <v>0</v>
      </c>
      <c r="C605" t="s">
        <v>8</v>
      </c>
      <c r="D605" t="s">
        <v>2</v>
      </c>
      <c r="E605" t="s">
        <v>3</v>
      </c>
      <c r="F605" t="b">
        <v>1</v>
      </c>
      <c r="G605">
        <v>1211</v>
      </c>
      <c r="H605">
        <v>9</v>
      </c>
      <c r="I605">
        <v>2477</v>
      </c>
      <c r="K605" t="str">
        <f t="shared" si="9"/>
        <v>SELECT 'uf50-0108.cnf','Tournament','Uniform','BitFlip','MaxSat',1,1211,9,2477 UNION</v>
      </c>
    </row>
    <row r="606" spans="1:11" x14ac:dyDescent="0.55000000000000004">
      <c r="A606" t="s">
        <v>27</v>
      </c>
      <c r="B606" t="s">
        <v>0</v>
      </c>
      <c r="C606" t="s">
        <v>8</v>
      </c>
      <c r="D606" t="s">
        <v>2</v>
      </c>
      <c r="E606" t="s">
        <v>4</v>
      </c>
      <c r="F606" t="b">
        <v>1</v>
      </c>
      <c r="G606">
        <v>118</v>
      </c>
      <c r="H606">
        <v>0</v>
      </c>
      <c r="I606">
        <v>218</v>
      </c>
      <c r="K606" t="str">
        <f t="shared" si="9"/>
        <v>SELECT 'uf50-0108.cnf','Tournament','Uniform','BitFlip','Weighted',1,118,0,218 UNION</v>
      </c>
    </row>
    <row r="607" spans="1:11" x14ac:dyDescent="0.55000000000000004">
      <c r="A607" t="s">
        <v>27</v>
      </c>
      <c r="B607" t="s">
        <v>0</v>
      </c>
      <c r="C607" t="s">
        <v>8</v>
      </c>
      <c r="D607" t="s">
        <v>2</v>
      </c>
      <c r="E607" t="s">
        <v>5</v>
      </c>
      <c r="F607" t="b">
        <v>1</v>
      </c>
      <c r="G607">
        <v>1211</v>
      </c>
      <c r="H607">
        <v>9</v>
      </c>
      <c r="I607">
        <v>2500</v>
      </c>
      <c r="K607" t="str">
        <f t="shared" si="9"/>
        <v>SELECT 'uf50-0108.cnf','Tournament','Uniform','BitFlip','Amplified',1,1211,9,2500 UNION</v>
      </c>
    </row>
    <row r="608" spans="1:11" x14ac:dyDescent="0.55000000000000004">
      <c r="A608" t="s">
        <v>27</v>
      </c>
      <c r="B608" t="s">
        <v>0</v>
      </c>
      <c r="C608" t="s">
        <v>8</v>
      </c>
      <c r="D608" t="s">
        <v>6</v>
      </c>
      <c r="E608" t="s">
        <v>3</v>
      </c>
      <c r="F608" t="b">
        <v>1</v>
      </c>
      <c r="G608">
        <v>30</v>
      </c>
      <c r="H608">
        <v>0</v>
      </c>
      <c r="I608">
        <v>108</v>
      </c>
      <c r="K608" t="str">
        <f t="shared" si="9"/>
        <v>SELECT 'uf50-0108.cnf','Tournament','Uniform','Guided','MaxSat',1,30,0,108 UNION</v>
      </c>
    </row>
    <row r="609" spans="1:11" x14ac:dyDescent="0.55000000000000004">
      <c r="A609" t="s">
        <v>27</v>
      </c>
      <c r="B609" t="s">
        <v>0</v>
      </c>
      <c r="C609" t="s">
        <v>8</v>
      </c>
      <c r="D609" t="s">
        <v>6</v>
      </c>
      <c r="E609" t="s">
        <v>4</v>
      </c>
      <c r="F609" t="b">
        <v>1</v>
      </c>
      <c r="G609">
        <v>481</v>
      </c>
      <c r="H609">
        <v>3</v>
      </c>
      <c r="I609">
        <v>1574</v>
      </c>
      <c r="K609" t="str">
        <f t="shared" si="9"/>
        <v>SELECT 'uf50-0108.cnf','Tournament','Uniform','Guided','Weighted',1,481,3,1574 UNION</v>
      </c>
    </row>
    <row r="610" spans="1:11" x14ac:dyDescent="0.55000000000000004">
      <c r="A610" t="s">
        <v>27</v>
      </c>
      <c r="B610" t="s">
        <v>0</v>
      </c>
      <c r="C610" t="s">
        <v>8</v>
      </c>
      <c r="D610" t="s">
        <v>6</v>
      </c>
      <c r="E610" t="s">
        <v>5</v>
      </c>
      <c r="F610" t="b">
        <v>1</v>
      </c>
      <c r="G610">
        <v>30</v>
      </c>
      <c r="H610">
        <v>0</v>
      </c>
      <c r="I610">
        <v>105</v>
      </c>
      <c r="K610" t="str">
        <f t="shared" si="9"/>
        <v>SELECT 'uf50-0108.cnf','Tournament','Uniform','Guided','Amplified',1,30,0,105 UNION</v>
      </c>
    </row>
    <row r="611" spans="1:11" x14ac:dyDescent="0.55000000000000004">
      <c r="A611" t="s">
        <v>27</v>
      </c>
      <c r="B611" t="s">
        <v>0</v>
      </c>
      <c r="C611" t="s">
        <v>8</v>
      </c>
      <c r="D611" t="s">
        <v>7</v>
      </c>
      <c r="E611" t="s">
        <v>3</v>
      </c>
      <c r="F611" t="b">
        <v>1</v>
      </c>
      <c r="G611">
        <v>1206</v>
      </c>
      <c r="H611">
        <v>9</v>
      </c>
      <c r="I611">
        <v>2322</v>
      </c>
      <c r="K611" t="str">
        <f t="shared" si="9"/>
        <v>SELECT 'uf50-0108.cnf','Tournament','Uniform','NBit','MaxSat',1,1206,9,2322 UNION</v>
      </c>
    </row>
    <row r="612" spans="1:11" x14ac:dyDescent="0.55000000000000004">
      <c r="A612" t="s">
        <v>27</v>
      </c>
      <c r="B612" t="s">
        <v>0</v>
      </c>
      <c r="C612" t="s">
        <v>8</v>
      </c>
      <c r="D612" t="s">
        <v>7</v>
      </c>
      <c r="E612" t="s">
        <v>4</v>
      </c>
      <c r="F612" t="b">
        <v>1</v>
      </c>
      <c r="G612">
        <v>610</v>
      </c>
      <c r="H612">
        <v>5</v>
      </c>
      <c r="I612">
        <v>1082</v>
      </c>
      <c r="K612" t="str">
        <f t="shared" si="9"/>
        <v>SELECT 'uf50-0108.cnf','Tournament','Uniform','NBit','Weighted',1,610,5,1082 UNION</v>
      </c>
    </row>
    <row r="613" spans="1:11" x14ac:dyDescent="0.55000000000000004">
      <c r="A613" t="s">
        <v>27</v>
      </c>
      <c r="B613" t="s">
        <v>0</v>
      </c>
      <c r="C613" t="s">
        <v>8</v>
      </c>
      <c r="D613" t="s">
        <v>7</v>
      </c>
      <c r="E613" t="s">
        <v>5</v>
      </c>
      <c r="F613" t="b">
        <v>1</v>
      </c>
      <c r="G613">
        <v>1206</v>
      </c>
      <c r="H613">
        <v>9</v>
      </c>
      <c r="I613">
        <v>2402</v>
      </c>
      <c r="K613" t="str">
        <f t="shared" si="9"/>
        <v>SELECT 'uf50-0108.cnf','Tournament','Uniform','NBit','Amplified',1,1206,9,2402 UNION</v>
      </c>
    </row>
    <row r="614" spans="1:11" x14ac:dyDescent="0.55000000000000004">
      <c r="A614" t="s">
        <v>27</v>
      </c>
      <c r="B614" t="s">
        <v>9</v>
      </c>
      <c r="C614" t="s">
        <v>1</v>
      </c>
      <c r="D614" t="s">
        <v>2</v>
      </c>
      <c r="E614" t="s">
        <v>3</v>
      </c>
      <c r="F614" t="b">
        <v>1</v>
      </c>
      <c r="G614">
        <v>505</v>
      </c>
      <c r="H614">
        <v>2</v>
      </c>
      <c r="I614">
        <v>2637</v>
      </c>
      <c r="K614" t="str">
        <f t="shared" si="9"/>
        <v>SELECT 'uf50-0108.cnf','Roulette','Clause','BitFlip','MaxSat',1,505,2,2637 UNION</v>
      </c>
    </row>
    <row r="615" spans="1:11" x14ac:dyDescent="0.55000000000000004">
      <c r="A615" t="s">
        <v>27</v>
      </c>
      <c r="B615" t="s">
        <v>9</v>
      </c>
      <c r="C615" t="s">
        <v>1</v>
      </c>
      <c r="D615" t="s">
        <v>2</v>
      </c>
      <c r="E615" t="s">
        <v>4</v>
      </c>
      <c r="F615" t="b">
        <v>1</v>
      </c>
      <c r="G615">
        <v>2379</v>
      </c>
      <c r="H615">
        <v>8</v>
      </c>
      <c r="I615">
        <v>11898</v>
      </c>
      <c r="K615" t="str">
        <f t="shared" si="9"/>
        <v>SELECT 'uf50-0108.cnf','Roulette','Clause','BitFlip','Weighted',1,2379,8,11898 UNION</v>
      </c>
    </row>
    <row r="616" spans="1:11" x14ac:dyDescent="0.55000000000000004">
      <c r="A616" t="s">
        <v>27</v>
      </c>
      <c r="B616" t="s">
        <v>9</v>
      </c>
      <c r="C616" t="s">
        <v>1</v>
      </c>
      <c r="D616" t="s">
        <v>2</v>
      </c>
      <c r="E616" t="s">
        <v>5</v>
      </c>
      <c r="F616" t="b">
        <v>1</v>
      </c>
      <c r="G616">
        <v>745</v>
      </c>
      <c r="H616">
        <v>2</v>
      </c>
      <c r="I616">
        <v>3909</v>
      </c>
      <c r="K616" t="str">
        <f t="shared" si="9"/>
        <v>SELECT 'uf50-0108.cnf','Roulette','Clause','BitFlip','Amplified',1,745,2,3909 UNION</v>
      </c>
    </row>
    <row r="617" spans="1:11" x14ac:dyDescent="0.55000000000000004">
      <c r="A617" t="s">
        <v>27</v>
      </c>
      <c r="B617" t="s">
        <v>9</v>
      </c>
      <c r="C617" t="s">
        <v>1</v>
      </c>
      <c r="D617" t="s">
        <v>6</v>
      </c>
      <c r="E617" t="s">
        <v>3</v>
      </c>
      <c r="F617" t="b">
        <v>1</v>
      </c>
      <c r="G617">
        <v>70</v>
      </c>
      <c r="H617">
        <v>0</v>
      </c>
      <c r="I617">
        <v>405</v>
      </c>
      <c r="K617" t="str">
        <f t="shared" si="9"/>
        <v>SELECT 'uf50-0108.cnf','Roulette','Clause','Guided','MaxSat',1,70,0,405 UNION</v>
      </c>
    </row>
    <row r="618" spans="1:11" x14ac:dyDescent="0.55000000000000004">
      <c r="A618" t="s">
        <v>27</v>
      </c>
      <c r="B618" t="s">
        <v>9</v>
      </c>
      <c r="C618" t="s">
        <v>1</v>
      </c>
      <c r="D618" t="s">
        <v>6</v>
      </c>
      <c r="E618" t="s">
        <v>4</v>
      </c>
      <c r="F618" t="b">
        <v>1</v>
      </c>
      <c r="G618">
        <v>78</v>
      </c>
      <c r="H618">
        <v>0</v>
      </c>
      <c r="I618">
        <v>460</v>
      </c>
      <c r="K618" t="str">
        <f t="shared" si="9"/>
        <v>SELECT 'uf50-0108.cnf','Roulette','Clause','Guided','Weighted',1,78,0,460 UNION</v>
      </c>
    </row>
    <row r="619" spans="1:11" x14ac:dyDescent="0.55000000000000004">
      <c r="A619" t="s">
        <v>27</v>
      </c>
      <c r="B619" t="s">
        <v>9</v>
      </c>
      <c r="C619" t="s">
        <v>1</v>
      </c>
      <c r="D619" t="s">
        <v>6</v>
      </c>
      <c r="E619" t="s">
        <v>5</v>
      </c>
      <c r="F619" t="b">
        <v>1</v>
      </c>
      <c r="G619">
        <v>245</v>
      </c>
      <c r="H619">
        <v>1</v>
      </c>
      <c r="I619">
        <v>1411</v>
      </c>
      <c r="K619" t="str">
        <f t="shared" si="9"/>
        <v>SELECT 'uf50-0108.cnf','Roulette','Clause','Guided','Amplified',1,245,1,1411 UNION</v>
      </c>
    </row>
    <row r="620" spans="1:11" x14ac:dyDescent="0.55000000000000004">
      <c r="A620" t="s">
        <v>27</v>
      </c>
      <c r="B620" t="s">
        <v>9</v>
      </c>
      <c r="C620" t="s">
        <v>1</v>
      </c>
      <c r="D620" t="s">
        <v>7</v>
      </c>
      <c r="E620" t="s">
        <v>3</v>
      </c>
      <c r="F620" t="b">
        <v>1</v>
      </c>
      <c r="G620">
        <v>816</v>
      </c>
      <c r="H620">
        <v>3</v>
      </c>
      <c r="I620">
        <v>4100</v>
      </c>
      <c r="K620" t="str">
        <f t="shared" si="9"/>
        <v>SELECT 'uf50-0108.cnf','Roulette','Clause','NBit','MaxSat',1,816,3,4100 UNION</v>
      </c>
    </row>
    <row r="621" spans="1:11" x14ac:dyDescent="0.55000000000000004">
      <c r="A621" t="s">
        <v>27</v>
      </c>
      <c r="B621" t="s">
        <v>9</v>
      </c>
      <c r="C621" t="s">
        <v>1</v>
      </c>
      <c r="D621" t="s">
        <v>7</v>
      </c>
      <c r="E621" t="s">
        <v>4</v>
      </c>
      <c r="F621" t="b">
        <v>1</v>
      </c>
      <c r="G621">
        <v>2241</v>
      </c>
      <c r="H621">
        <v>10</v>
      </c>
      <c r="I621">
        <v>11721</v>
      </c>
      <c r="K621" t="str">
        <f t="shared" si="9"/>
        <v>SELECT 'uf50-0108.cnf','Roulette','Clause','NBit','Weighted',1,2241,10,11721 UNION</v>
      </c>
    </row>
    <row r="622" spans="1:11" x14ac:dyDescent="0.55000000000000004">
      <c r="A622" t="s">
        <v>27</v>
      </c>
      <c r="B622" t="s">
        <v>9</v>
      </c>
      <c r="C622" t="s">
        <v>1</v>
      </c>
      <c r="D622" t="s">
        <v>7</v>
      </c>
      <c r="E622" t="s">
        <v>5</v>
      </c>
      <c r="F622" t="b">
        <v>1</v>
      </c>
      <c r="G622">
        <v>1187</v>
      </c>
      <c r="H622">
        <v>5</v>
      </c>
      <c r="I622">
        <v>5938</v>
      </c>
      <c r="K622" t="str">
        <f t="shared" si="9"/>
        <v>SELECT 'uf50-0108.cnf','Roulette','Clause','NBit','Amplified',1,1187,5,5938 UNION</v>
      </c>
    </row>
    <row r="623" spans="1:11" x14ac:dyDescent="0.55000000000000004">
      <c r="A623" t="s">
        <v>27</v>
      </c>
      <c r="B623" t="s">
        <v>9</v>
      </c>
      <c r="C623" t="s">
        <v>8</v>
      </c>
      <c r="D623" t="s">
        <v>2</v>
      </c>
      <c r="E623" t="s">
        <v>3</v>
      </c>
      <c r="F623" t="b">
        <v>1</v>
      </c>
      <c r="G623">
        <v>1299</v>
      </c>
      <c r="H623">
        <v>6</v>
      </c>
      <c r="I623">
        <v>2771</v>
      </c>
      <c r="K623" t="str">
        <f t="shared" si="9"/>
        <v>SELECT 'uf50-0108.cnf','Roulette','Uniform','BitFlip','MaxSat',1,1299,6,2771 UNION</v>
      </c>
    </row>
    <row r="624" spans="1:11" x14ac:dyDescent="0.55000000000000004">
      <c r="A624" t="s">
        <v>27</v>
      </c>
      <c r="B624" t="s">
        <v>9</v>
      </c>
      <c r="C624" t="s">
        <v>8</v>
      </c>
      <c r="D624" t="s">
        <v>2</v>
      </c>
      <c r="E624" t="s">
        <v>4</v>
      </c>
      <c r="F624" t="b">
        <v>1</v>
      </c>
      <c r="G624">
        <v>275</v>
      </c>
      <c r="H624">
        <v>1</v>
      </c>
      <c r="I624">
        <v>597</v>
      </c>
      <c r="K624" t="str">
        <f t="shared" si="9"/>
        <v>SELECT 'uf50-0108.cnf','Roulette','Uniform','BitFlip','Weighted',1,275,1,597 UNION</v>
      </c>
    </row>
    <row r="625" spans="1:11" x14ac:dyDescent="0.55000000000000004">
      <c r="A625" t="s">
        <v>27</v>
      </c>
      <c r="B625" t="s">
        <v>9</v>
      </c>
      <c r="C625" t="s">
        <v>8</v>
      </c>
      <c r="D625" t="s">
        <v>2</v>
      </c>
      <c r="E625" t="s">
        <v>5</v>
      </c>
      <c r="F625" t="b">
        <v>1</v>
      </c>
      <c r="G625">
        <v>1357</v>
      </c>
      <c r="H625">
        <v>6</v>
      </c>
      <c r="I625">
        <v>2986</v>
      </c>
      <c r="K625" t="str">
        <f t="shared" si="9"/>
        <v>SELECT 'uf50-0108.cnf','Roulette','Uniform','BitFlip','Amplified',1,1357,6,2986 UNION</v>
      </c>
    </row>
    <row r="626" spans="1:11" x14ac:dyDescent="0.55000000000000004">
      <c r="A626" t="s">
        <v>27</v>
      </c>
      <c r="B626" t="s">
        <v>9</v>
      </c>
      <c r="C626" t="s">
        <v>8</v>
      </c>
      <c r="D626" t="s">
        <v>6</v>
      </c>
      <c r="E626" t="s">
        <v>3</v>
      </c>
      <c r="F626" t="b">
        <v>1</v>
      </c>
      <c r="G626">
        <v>178</v>
      </c>
      <c r="H626">
        <v>1</v>
      </c>
      <c r="I626">
        <v>618</v>
      </c>
      <c r="K626" t="str">
        <f t="shared" si="9"/>
        <v>SELECT 'uf50-0108.cnf','Roulette','Uniform','Guided','MaxSat',1,178,1,618 UNION</v>
      </c>
    </row>
    <row r="627" spans="1:11" x14ac:dyDescent="0.55000000000000004">
      <c r="A627" t="s">
        <v>27</v>
      </c>
      <c r="B627" t="s">
        <v>9</v>
      </c>
      <c r="C627" t="s">
        <v>8</v>
      </c>
      <c r="D627" t="s">
        <v>6</v>
      </c>
      <c r="E627" t="s">
        <v>4</v>
      </c>
      <c r="F627" t="b">
        <v>1</v>
      </c>
      <c r="G627">
        <v>258</v>
      </c>
      <c r="H627">
        <v>1</v>
      </c>
      <c r="I627">
        <v>863</v>
      </c>
      <c r="K627" t="str">
        <f t="shared" si="9"/>
        <v>SELECT 'uf50-0108.cnf','Roulette','Uniform','Guided','Weighted',1,258,1,863 UNION</v>
      </c>
    </row>
    <row r="628" spans="1:11" x14ac:dyDescent="0.55000000000000004">
      <c r="A628" t="s">
        <v>27</v>
      </c>
      <c r="B628" t="s">
        <v>9</v>
      </c>
      <c r="C628" t="s">
        <v>8</v>
      </c>
      <c r="D628" t="s">
        <v>6</v>
      </c>
      <c r="E628" t="s">
        <v>5</v>
      </c>
      <c r="F628" t="b">
        <v>1</v>
      </c>
      <c r="G628">
        <v>513</v>
      </c>
      <c r="H628">
        <v>3</v>
      </c>
      <c r="I628">
        <v>1840</v>
      </c>
      <c r="K628" t="str">
        <f t="shared" si="9"/>
        <v>SELECT 'uf50-0108.cnf','Roulette','Uniform','Guided','Amplified',1,513,3,1840 UNION</v>
      </c>
    </row>
    <row r="629" spans="1:11" x14ac:dyDescent="0.55000000000000004">
      <c r="A629" t="s">
        <v>27</v>
      </c>
      <c r="B629" t="s">
        <v>9</v>
      </c>
      <c r="C629" t="s">
        <v>8</v>
      </c>
      <c r="D629" t="s">
        <v>7</v>
      </c>
      <c r="E629" t="s">
        <v>3</v>
      </c>
      <c r="F629" t="b">
        <v>1</v>
      </c>
      <c r="G629">
        <v>2165</v>
      </c>
      <c r="H629">
        <v>11</v>
      </c>
      <c r="I629">
        <v>4470</v>
      </c>
      <c r="K629" t="str">
        <f t="shared" si="9"/>
        <v>SELECT 'uf50-0108.cnf','Roulette','Uniform','NBit','MaxSat',1,2165,11,4470 UNION</v>
      </c>
    </row>
    <row r="630" spans="1:11" x14ac:dyDescent="0.55000000000000004">
      <c r="A630" t="s">
        <v>27</v>
      </c>
      <c r="B630" t="s">
        <v>9</v>
      </c>
      <c r="C630" t="s">
        <v>8</v>
      </c>
      <c r="D630" t="s">
        <v>7</v>
      </c>
      <c r="E630" t="s">
        <v>4</v>
      </c>
      <c r="F630" t="b">
        <v>1</v>
      </c>
      <c r="G630">
        <v>644</v>
      </c>
      <c r="H630">
        <v>3</v>
      </c>
      <c r="I630">
        <v>1226</v>
      </c>
      <c r="K630" t="str">
        <f t="shared" si="9"/>
        <v>SELECT 'uf50-0108.cnf','Roulette','Uniform','NBit','Weighted',1,644,3,1226 UNION</v>
      </c>
    </row>
    <row r="631" spans="1:11" x14ac:dyDescent="0.55000000000000004">
      <c r="A631" t="s">
        <v>27</v>
      </c>
      <c r="B631" t="s">
        <v>9</v>
      </c>
      <c r="C631" t="s">
        <v>8</v>
      </c>
      <c r="D631" t="s">
        <v>7</v>
      </c>
      <c r="E631" t="s">
        <v>5</v>
      </c>
      <c r="F631" t="b">
        <v>1</v>
      </c>
      <c r="G631">
        <v>237</v>
      </c>
      <c r="H631">
        <v>1</v>
      </c>
      <c r="I631">
        <v>477</v>
      </c>
      <c r="K631" t="str">
        <f t="shared" si="9"/>
        <v>SELECT 'uf50-0108.cnf','Roulette','Uniform','NBit','Amplified',1,237,1,477 UNION</v>
      </c>
    </row>
    <row r="632" spans="1:11" x14ac:dyDescent="0.55000000000000004">
      <c r="A632" t="s">
        <v>27</v>
      </c>
      <c r="B632" t="s">
        <v>10</v>
      </c>
      <c r="C632" t="s">
        <v>1</v>
      </c>
      <c r="D632" t="s">
        <v>2</v>
      </c>
      <c r="E632" t="s">
        <v>3</v>
      </c>
      <c r="F632" t="b">
        <v>1</v>
      </c>
      <c r="G632">
        <v>204</v>
      </c>
      <c r="H632">
        <v>1</v>
      </c>
      <c r="I632">
        <v>985</v>
      </c>
      <c r="K632" t="str">
        <f t="shared" si="9"/>
        <v>SELECT 'uf50-0108.cnf','Rank','Clause','BitFlip','MaxSat',1,204,1,985 UNION</v>
      </c>
    </row>
    <row r="633" spans="1:11" x14ac:dyDescent="0.55000000000000004">
      <c r="A633" t="s">
        <v>27</v>
      </c>
      <c r="B633" t="s">
        <v>10</v>
      </c>
      <c r="C633" t="s">
        <v>1</v>
      </c>
      <c r="D633" t="s">
        <v>2</v>
      </c>
      <c r="E633" t="s">
        <v>4</v>
      </c>
      <c r="F633" t="b">
        <v>1</v>
      </c>
      <c r="G633">
        <v>971</v>
      </c>
      <c r="H633">
        <v>5</v>
      </c>
      <c r="I633">
        <v>4564</v>
      </c>
      <c r="K633" t="str">
        <f t="shared" si="9"/>
        <v>SELECT 'uf50-0108.cnf','Rank','Clause','BitFlip','Weighted',1,971,5,4564 UNION</v>
      </c>
    </row>
    <row r="634" spans="1:11" x14ac:dyDescent="0.55000000000000004">
      <c r="A634" t="s">
        <v>27</v>
      </c>
      <c r="B634" t="s">
        <v>10</v>
      </c>
      <c r="C634" t="s">
        <v>1</v>
      </c>
      <c r="D634" t="s">
        <v>2</v>
      </c>
      <c r="E634" t="s">
        <v>5</v>
      </c>
      <c r="F634" t="b">
        <v>1</v>
      </c>
      <c r="G634">
        <v>44</v>
      </c>
      <c r="H634">
        <v>0</v>
      </c>
      <c r="I634">
        <v>214</v>
      </c>
      <c r="K634" t="str">
        <f t="shared" si="9"/>
        <v>SELECT 'uf50-0108.cnf','Rank','Clause','BitFlip','Amplified',1,44,0,214 UNION</v>
      </c>
    </row>
    <row r="635" spans="1:11" x14ac:dyDescent="0.55000000000000004">
      <c r="A635" t="s">
        <v>27</v>
      </c>
      <c r="B635" t="s">
        <v>10</v>
      </c>
      <c r="C635" t="s">
        <v>1</v>
      </c>
      <c r="D635" t="s">
        <v>6</v>
      </c>
      <c r="E635" t="s">
        <v>3</v>
      </c>
      <c r="F635" t="b">
        <v>1</v>
      </c>
      <c r="G635">
        <v>174</v>
      </c>
      <c r="H635">
        <v>1</v>
      </c>
      <c r="I635">
        <v>945</v>
      </c>
      <c r="K635" t="str">
        <f t="shared" si="9"/>
        <v>SELECT 'uf50-0108.cnf','Rank','Clause','Guided','MaxSat',1,174,1,945 UNION</v>
      </c>
    </row>
    <row r="636" spans="1:11" x14ac:dyDescent="0.55000000000000004">
      <c r="A636" t="s">
        <v>27</v>
      </c>
      <c r="B636" t="s">
        <v>10</v>
      </c>
      <c r="C636" t="s">
        <v>1</v>
      </c>
      <c r="D636" t="s">
        <v>6</v>
      </c>
      <c r="E636" t="s">
        <v>4</v>
      </c>
      <c r="F636" t="b">
        <v>1</v>
      </c>
      <c r="G636">
        <v>42</v>
      </c>
      <c r="H636">
        <v>0</v>
      </c>
      <c r="I636">
        <v>230</v>
      </c>
      <c r="K636" t="str">
        <f t="shared" si="9"/>
        <v>SELECT 'uf50-0108.cnf','Rank','Clause','Guided','Weighted',1,42,0,230 UNION</v>
      </c>
    </row>
    <row r="637" spans="1:11" x14ac:dyDescent="0.55000000000000004">
      <c r="A637" t="s">
        <v>27</v>
      </c>
      <c r="B637" t="s">
        <v>10</v>
      </c>
      <c r="C637" t="s">
        <v>1</v>
      </c>
      <c r="D637" t="s">
        <v>6</v>
      </c>
      <c r="E637" t="s">
        <v>5</v>
      </c>
      <c r="F637" t="b">
        <v>1</v>
      </c>
      <c r="G637">
        <v>43</v>
      </c>
      <c r="H637">
        <v>0</v>
      </c>
      <c r="I637">
        <v>256</v>
      </c>
      <c r="K637" t="str">
        <f t="shared" si="9"/>
        <v>SELECT 'uf50-0108.cnf','Rank','Clause','Guided','Amplified',1,43,0,256 UNION</v>
      </c>
    </row>
    <row r="638" spans="1:11" x14ac:dyDescent="0.55000000000000004">
      <c r="A638" t="s">
        <v>27</v>
      </c>
      <c r="B638" t="s">
        <v>10</v>
      </c>
      <c r="C638" t="s">
        <v>1</v>
      </c>
      <c r="D638" t="s">
        <v>7</v>
      </c>
      <c r="E638" t="s">
        <v>3</v>
      </c>
      <c r="F638" t="b">
        <v>1</v>
      </c>
      <c r="G638">
        <v>340</v>
      </c>
      <c r="H638">
        <v>2</v>
      </c>
      <c r="I638">
        <v>1611</v>
      </c>
      <c r="K638" t="str">
        <f t="shared" si="9"/>
        <v>SELECT 'uf50-0108.cnf','Rank','Clause','NBit','MaxSat',1,340,2,1611 UNION</v>
      </c>
    </row>
    <row r="639" spans="1:11" x14ac:dyDescent="0.55000000000000004">
      <c r="A639" t="s">
        <v>27</v>
      </c>
      <c r="B639" t="s">
        <v>10</v>
      </c>
      <c r="C639" t="s">
        <v>1</v>
      </c>
      <c r="D639" t="s">
        <v>7</v>
      </c>
      <c r="E639" t="s">
        <v>4</v>
      </c>
      <c r="F639" t="b">
        <v>1</v>
      </c>
      <c r="G639">
        <v>101</v>
      </c>
      <c r="H639">
        <v>0</v>
      </c>
      <c r="I639">
        <v>489</v>
      </c>
      <c r="K639" t="str">
        <f t="shared" si="9"/>
        <v>SELECT 'uf50-0108.cnf','Rank','Clause','NBit','Weighted',1,101,0,489 UNION</v>
      </c>
    </row>
    <row r="640" spans="1:11" x14ac:dyDescent="0.55000000000000004">
      <c r="A640" t="s">
        <v>27</v>
      </c>
      <c r="B640" t="s">
        <v>10</v>
      </c>
      <c r="C640" t="s">
        <v>1</v>
      </c>
      <c r="D640" t="s">
        <v>7</v>
      </c>
      <c r="E640" t="s">
        <v>5</v>
      </c>
      <c r="F640" t="b">
        <v>1</v>
      </c>
      <c r="G640">
        <v>37</v>
      </c>
      <c r="H640">
        <v>0</v>
      </c>
      <c r="I640">
        <v>172</v>
      </c>
      <c r="K640" t="str">
        <f t="shared" si="9"/>
        <v>SELECT 'uf50-0108.cnf','Rank','Clause','NBit','Amplified',1,37,0,172 UNION</v>
      </c>
    </row>
    <row r="641" spans="1:11" x14ac:dyDescent="0.55000000000000004">
      <c r="A641" t="s">
        <v>27</v>
      </c>
      <c r="B641" t="s">
        <v>10</v>
      </c>
      <c r="C641" t="s">
        <v>8</v>
      </c>
      <c r="D641" t="s">
        <v>2</v>
      </c>
      <c r="E641" t="s">
        <v>3</v>
      </c>
      <c r="F641" t="b">
        <v>1</v>
      </c>
      <c r="G641">
        <v>472</v>
      </c>
      <c r="H641">
        <v>3</v>
      </c>
      <c r="I641">
        <v>984</v>
      </c>
      <c r="K641" t="str">
        <f t="shared" si="9"/>
        <v>SELECT 'uf50-0108.cnf','Rank','Uniform','BitFlip','MaxSat',1,472,3,984 UNION</v>
      </c>
    </row>
    <row r="642" spans="1:11" x14ac:dyDescent="0.55000000000000004">
      <c r="A642" t="s">
        <v>27</v>
      </c>
      <c r="B642" t="s">
        <v>10</v>
      </c>
      <c r="C642" t="s">
        <v>8</v>
      </c>
      <c r="D642" t="s">
        <v>2</v>
      </c>
      <c r="E642" t="s">
        <v>4</v>
      </c>
      <c r="F642" t="b">
        <v>1</v>
      </c>
      <c r="G642">
        <v>176</v>
      </c>
      <c r="H642">
        <v>1</v>
      </c>
      <c r="I642">
        <v>362</v>
      </c>
      <c r="K642" t="str">
        <f t="shared" ref="K642:K705" si="10">CONCATENATE("SELECT '",A642,"','",B642,"','",C642,"','",D642,"','",E642,"',",IF(F642,1,0),",",G642,",",H642,",",I642," UNION")</f>
        <v>SELECT 'uf50-0108.cnf','Rank','Uniform','BitFlip','Weighted',1,176,1,362 UNION</v>
      </c>
    </row>
    <row r="643" spans="1:11" x14ac:dyDescent="0.55000000000000004">
      <c r="A643" t="s">
        <v>27</v>
      </c>
      <c r="B643" t="s">
        <v>10</v>
      </c>
      <c r="C643" t="s">
        <v>8</v>
      </c>
      <c r="D643" t="s">
        <v>2</v>
      </c>
      <c r="E643" t="s">
        <v>5</v>
      </c>
      <c r="F643" t="b">
        <v>1</v>
      </c>
      <c r="G643">
        <v>1667</v>
      </c>
      <c r="H643">
        <v>11</v>
      </c>
      <c r="I643">
        <v>3802</v>
      </c>
      <c r="K643" t="str">
        <f t="shared" si="10"/>
        <v>SELECT 'uf50-0108.cnf','Rank','Uniform','BitFlip','Amplified',1,1667,11,3802 UNION</v>
      </c>
    </row>
    <row r="644" spans="1:11" x14ac:dyDescent="0.55000000000000004">
      <c r="A644" t="s">
        <v>27</v>
      </c>
      <c r="B644" t="s">
        <v>10</v>
      </c>
      <c r="C644" t="s">
        <v>8</v>
      </c>
      <c r="D644" t="s">
        <v>6</v>
      </c>
      <c r="E644" t="s">
        <v>3</v>
      </c>
      <c r="F644" t="b">
        <v>1</v>
      </c>
      <c r="G644">
        <v>138</v>
      </c>
      <c r="H644">
        <v>1</v>
      </c>
      <c r="I644">
        <v>472</v>
      </c>
      <c r="K644" t="str">
        <f t="shared" si="10"/>
        <v>SELECT 'uf50-0108.cnf','Rank','Uniform','Guided','MaxSat',1,138,1,472 UNION</v>
      </c>
    </row>
    <row r="645" spans="1:11" x14ac:dyDescent="0.55000000000000004">
      <c r="A645" t="s">
        <v>27</v>
      </c>
      <c r="B645" t="s">
        <v>10</v>
      </c>
      <c r="C645" t="s">
        <v>8</v>
      </c>
      <c r="D645" t="s">
        <v>6</v>
      </c>
      <c r="E645" t="s">
        <v>4</v>
      </c>
      <c r="F645" t="b">
        <v>1</v>
      </c>
      <c r="G645">
        <v>22</v>
      </c>
      <c r="H645">
        <v>0</v>
      </c>
      <c r="I645">
        <v>80</v>
      </c>
      <c r="K645" t="str">
        <f t="shared" si="10"/>
        <v>SELECT 'uf50-0108.cnf','Rank','Uniform','Guided','Weighted',1,22,0,80 UNION</v>
      </c>
    </row>
    <row r="646" spans="1:11" x14ac:dyDescent="0.55000000000000004">
      <c r="A646" t="s">
        <v>27</v>
      </c>
      <c r="B646" t="s">
        <v>10</v>
      </c>
      <c r="C646" t="s">
        <v>8</v>
      </c>
      <c r="D646" t="s">
        <v>6</v>
      </c>
      <c r="E646" t="s">
        <v>5</v>
      </c>
      <c r="F646" t="b">
        <v>1</v>
      </c>
      <c r="G646">
        <v>143</v>
      </c>
      <c r="H646">
        <v>1</v>
      </c>
      <c r="I646">
        <v>534</v>
      </c>
      <c r="K646" t="str">
        <f t="shared" si="10"/>
        <v>SELECT 'uf50-0108.cnf','Rank','Uniform','Guided','Amplified',1,143,1,534 UNION</v>
      </c>
    </row>
    <row r="647" spans="1:11" x14ac:dyDescent="0.55000000000000004">
      <c r="A647" t="s">
        <v>27</v>
      </c>
      <c r="B647" t="s">
        <v>10</v>
      </c>
      <c r="C647" t="s">
        <v>8</v>
      </c>
      <c r="D647" t="s">
        <v>7</v>
      </c>
      <c r="E647" t="s">
        <v>3</v>
      </c>
      <c r="F647" t="b">
        <v>1</v>
      </c>
      <c r="G647">
        <v>81</v>
      </c>
      <c r="H647">
        <v>0</v>
      </c>
      <c r="I647">
        <v>161</v>
      </c>
      <c r="K647" t="str">
        <f t="shared" si="10"/>
        <v>SELECT 'uf50-0108.cnf','Rank','Uniform','NBit','MaxSat',1,81,0,161 UNION</v>
      </c>
    </row>
    <row r="648" spans="1:11" x14ac:dyDescent="0.55000000000000004">
      <c r="A648" t="s">
        <v>27</v>
      </c>
      <c r="B648" t="s">
        <v>10</v>
      </c>
      <c r="C648" t="s">
        <v>8</v>
      </c>
      <c r="D648" t="s">
        <v>7</v>
      </c>
      <c r="E648" t="s">
        <v>4</v>
      </c>
      <c r="F648" t="b">
        <v>1</v>
      </c>
      <c r="G648">
        <v>999</v>
      </c>
      <c r="H648">
        <v>7</v>
      </c>
      <c r="I648">
        <v>1814</v>
      </c>
      <c r="K648" t="str">
        <f t="shared" si="10"/>
        <v>SELECT 'uf50-0108.cnf','Rank','Uniform','NBit','Weighted',1,999,7,1814 UNION</v>
      </c>
    </row>
    <row r="649" spans="1:11" x14ac:dyDescent="0.55000000000000004">
      <c r="A649" t="s">
        <v>27</v>
      </c>
      <c r="B649" t="s">
        <v>10</v>
      </c>
      <c r="C649" t="s">
        <v>8</v>
      </c>
      <c r="D649" t="s">
        <v>7</v>
      </c>
      <c r="E649" t="s">
        <v>5</v>
      </c>
      <c r="F649" t="b">
        <v>1</v>
      </c>
      <c r="G649">
        <v>503</v>
      </c>
      <c r="H649">
        <v>4</v>
      </c>
      <c r="I649">
        <v>1014</v>
      </c>
      <c r="K649" t="str">
        <f t="shared" si="10"/>
        <v>SELECT 'uf50-0108.cnf','Rank','Uniform','NBit','Amplified',1,503,4,1014 UNION</v>
      </c>
    </row>
    <row r="650" spans="1:11" x14ac:dyDescent="0.55000000000000004">
      <c r="A650" t="s">
        <v>28</v>
      </c>
      <c r="B650" t="s">
        <v>0</v>
      </c>
      <c r="C650" t="s">
        <v>1</v>
      </c>
      <c r="D650" t="s">
        <v>2</v>
      </c>
      <c r="E650" t="s">
        <v>3</v>
      </c>
      <c r="F650" t="b">
        <v>1</v>
      </c>
      <c r="G650">
        <v>507</v>
      </c>
      <c r="H650">
        <v>4</v>
      </c>
      <c r="I650">
        <v>2420</v>
      </c>
      <c r="K650" t="str">
        <f t="shared" si="10"/>
        <v>SELECT 'uf50-0109.cnf','Tournament','Clause','BitFlip','MaxSat',1,507,4,2420 UNION</v>
      </c>
    </row>
    <row r="651" spans="1:11" x14ac:dyDescent="0.55000000000000004">
      <c r="A651" t="s">
        <v>28</v>
      </c>
      <c r="B651" t="s">
        <v>0</v>
      </c>
      <c r="C651" t="s">
        <v>1</v>
      </c>
      <c r="D651" t="s">
        <v>2</v>
      </c>
      <c r="E651" t="s">
        <v>4</v>
      </c>
      <c r="F651" t="b">
        <v>1</v>
      </c>
      <c r="G651">
        <v>302</v>
      </c>
      <c r="H651">
        <v>2</v>
      </c>
      <c r="I651">
        <v>1344</v>
      </c>
      <c r="K651" t="str">
        <f t="shared" si="10"/>
        <v>SELECT 'uf50-0109.cnf','Tournament','Clause','BitFlip','Weighted',1,302,2,1344 UNION</v>
      </c>
    </row>
    <row r="652" spans="1:11" x14ac:dyDescent="0.55000000000000004">
      <c r="A652" t="s">
        <v>28</v>
      </c>
      <c r="B652" t="s">
        <v>0</v>
      </c>
      <c r="C652" t="s">
        <v>1</v>
      </c>
      <c r="D652" t="s">
        <v>2</v>
      </c>
      <c r="E652" t="s">
        <v>5</v>
      </c>
      <c r="F652" t="b">
        <v>1</v>
      </c>
      <c r="G652">
        <v>507</v>
      </c>
      <c r="H652">
        <v>4</v>
      </c>
      <c r="I652">
        <v>2318</v>
      </c>
      <c r="K652" t="str">
        <f t="shared" si="10"/>
        <v>SELECT 'uf50-0109.cnf','Tournament','Clause','BitFlip','Amplified',1,507,4,2318 UNION</v>
      </c>
    </row>
    <row r="653" spans="1:11" x14ac:dyDescent="0.55000000000000004">
      <c r="A653" t="s">
        <v>28</v>
      </c>
      <c r="B653" t="s">
        <v>0</v>
      </c>
      <c r="C653" t="s">
        <v>1</v>
      </c>
      <c r="D653" t="s">
        <v>6</v>
      </c>
      <c r="E653" t="s">
        <v>3</v>
      </c>
      <c r="F653" t="b">
        <v>1</v>
      </c>
      <c r="G653">
        <v>245</v>
      </c>
      <c r="H653">
        <v>2</v>
      </c>
      <c r="I653">
        <v>1253</v>
      </c>
      <c r="K653" t="str">
        <f t="shared" si="10"/>
        <v>SELECT 'uf50-0109.cnf','Tournament','Clause','Guided','MaxSat',1,245,2,1253 UNION</v>
      </c>
    </row>
    <row r="654" spans="1:11" x14ac:dyDescent="0.55000000000000004">
      <c r="A654" t="s">
        <v>28</v>
      </c>
      <c r="B654" t="s">
        <v>0</v>
      </c>
      <c r="C654" t="s">
        <v>1</v>
      </c>
      <c r="D654" t="s">
        <v>6</v>
      </c>
      <c r="E654" t="s">
        <v>4</v>
      </c>
      <c r="F654" t="b">
        <v>1</v>
      </c>
      <c r="G654">
        <v>132</v>
      </c>
      <c r="H654">
        <v>1</v>
      </c>
      <c r="I654">
        <v>721</v>
      </c>
      <c r="K654" t="str">
        <f t="shared" si="10"/>
        <v>SELECT 'uf50-0109.cnf','Tournament','Clause','Guided','Weighted',1,132,1,721 UNION</v>
      </c>
    </row>
    <row r="655" spans="1:11" x14ac:dyDescent="0.55000000000000004">
      <c r="A655" t="s">
        <v>28</v>
      </c>
      <c r="B655" t="s">
        <v>0</v>
      </c>
      <c r="C655" t="s">
        <v>1</v>
      </c>
      <c r="D655" t="s">
        <v>6</v>
      </c>
      <c r="E655" t="s">
        <v>5</v>
      </c>
      <c r="F655" t="b">
        <v>1</v>
      </c>
      <c r="G655">
        <v>245</v>
      </c>
      <c r="H655">
        <v>2</v>
      </c>
      <c r="I655">
        <v>1300</v>
      </c>
      <c r="K655" t="str">
        <f t="shared" si="10"/>
        <v>SELECT 'uf50-0109.cnf','Tournament','Clause','Guided','Amplified',1,245,2,1300 UNION</v>
      </c>
    </row>
    <row r="656" spans="1:11" x14ac:dyDescent="0.55000000000000004">
      <c r="A656" t="s">
        <v>28</v>
      </c>
      <c r="B656" t="s">
        <v>0</v>
      </c>
      <c r="C656" t="s">
        <v>1</v>
      </c>
      <c r="D656" t="s">
        <v>7</v>
      </c>
      <c r="E656" t="s">
        <v>3</v>
      </c>
      <c r="F656" t="b">
        <v>1</v>
      </c>
      <c r="G656">
        <v>610</v>
      </c>
      <c r="H656">
        <v>5</v>
      </c>
      <c r="I656">
        <v>2770</v>
      </c>
      <c r="K656" t="str">
        <f t="shared" si="10"/>
        <v>SELECT 'uf50-0109.cnf','Tournament','Clause','NBit','MaxSat',1,610,5,2770 UNION</v>
      </c>
    </row>
    <row r="657" spans="1:11" x14ac:dyDescent="0.55000000000000004">
      <c r="A657" t="s">
        <v>28</v>
      </c>
      <c r="B657" t="s">
        <v>0</v>
      </c>
      <c r="C657" t="s">
        <v>1</v>
      </c>
      <c r="D657" t="s">
        <v>7</v>
      </c>
      <c r="E657" t="s">
        <v>4</v>
      </c>
      <c r="F657" t="b">
        <v>1</v>
      </c>
      <c r="G657">
        <v>843</v>
      </c>
      <c r="H657">
        <v>7</v>
      </c>
      <c r="I657">
        <v>3832</v>
      </c>
      <c r="K657" t="str">
        <f t="shared" si="10"/>
        <v>SELECT 'uf50-0109.cnf','Tournament','Clause','NBit','Weighted',1,843,7,3832 UNION</v>
      </c>
    </row>
    <row r="658" spans="1:11" x14ac:dyDescent="0.55000000000000004">
      <c r="A658" t="s">
        <v>28</v>
      </c>
      <c r="B658" t="s">
        <v>0</v>
      </c>
      <c r="C658" t="s">
        <v>1</v>
      </c>
      <c r="D658" t="s">
        <v>7</v>
      </c>
      <c r="E658" t="s">
        <v>5</v>
      </c>
      <c r="F658" t="b">
        <v>1</v>
      </c>
      <c r="G658">
        <v>610</v>
      </c>
      <c r="H658">
        <v>5</v>
      </c>
      <c r="I658">
        <v>2937</v>
      </c>
      <c r="K658" t="str">
        <f t="shared" si="10"/>
        <v>SELECT 'uf50-0109.cnf','Tournament','Clause','NBit','Amplified',1,610,5,2937 UNION</v>
      </c>
    </row>
    <row r="659" spans="1:11" x14ac:dyDescent="0.55000000000000004">
      <c r="A659" t="s">
        <v>28</v>
      </c>
      <c r="B659" t="s">
        <v>0</v>
      </c>
      <c r="C659" t="s">
        <v>8</v>
      </c>
      <c r="D659" t="s">
        <v>2</v>
      </c>
      <c r="E659" t="s">
        <v>3</v>
      </c>
      <c r="F659" t="b">
        <v>1</v>
      </c>
      <c r="G659">
        <v>201</v>
      </c>
      <c r="H659">
        <v>1</v>
      </c>
      <c r="I659">
        <v>416</v>
      </c>
      <c r="K659" t="str">
        <f t="shared" si="10"/>
        <v>SELECT 'uf50-0109.cnf','Tournament','Uniform','BitFlip','MaxSat',1,201,1,416 UNION</v>
      </c>
    </row>
    <row r="660" spans="1:11" x14ac:dyDescent="0.55000000000000004">
      <c r="A660" t="s">
        <v>28</v>
      </c>
      <c r="B660" t="s">
        <v>0</v>
      </c>
      <c r="C660" t="s">
        <v>8</v>
      </c>
      <c r="D660" t="s">
        <v>2</v>
      </c>
      <c r="E660" t="s">
        <v>4</v>
      </c>
      <c r="F660" t="b">
        <v>1</v>
      </c>
      <c r="G660">
        <v>143</v>
      </c>
      <c r="H660">
        <v>1</v>
      </c>
      <c r="I660">
        <v>301</v>
      </c>
      <c r="K660" t="str">
        <f t="shared" si="10"/>
        <v>SELECT 'uf50-0109.cnf','Tournament','Uniform','BitFlip','Weighted',1,143,1,301 UNION</v>
      </c>
    </row>
    <row r="661" spans="1:11" x14ac:dyDescent="0.55000000000000004">
      <c r="A661" t="s">
        <v>28</v>
      </c>
      <c r="B661" t="s">
        <v>0</v>
      </c>
      <c r="C661" t="s">
        <v>8</v>
      </c>
      <c r="D661" t="s">
        <v>2</v>
      </c>
      <c r="E661" t="s">
        <v>5</v>
      </c>
      <c r="F661" t="b">
        <v>1</v>
      </c>
      <c r="G661">
        <v>201</v>
      </c>
      <c r="H661">
        <v>1</v>
      </c>
      <c r="I661">
        <v>434</v>
      </c>
      <c r="K661" t="str">
        <f t="shared" si="10"/>
        <v>SELECT 'uf50-0109.cnf','Tournament','Uniform','BitFlip','Amplified',1,201,1,434 UNION</v>
      </c>
    </row>
    <row r="662" spans="1:11" x14ac:dyDescent="0.55000000000000004">
      <c r="A662" t="s">
        <v>28</v>
      </c>
      <c r="B662" t="s">
        <v>0</v>
      </c>
      <c r="C662" t="s">
        <v>8</v>
      </c>
      <c r="D662" t="s">
        <v>6</v>
      </c>
      <c r="E662" t="s">
        <v>3</v>
      </c>
      <c r="F662" t="b">
        <v>1</v>
      </c>
      <c r="G662">
        <v>14</v>
      </c>
      <c r="H662">
        <v>0</v>
      </c>
      <c r="I662">
        <v>61</v>
      </c>
      <c r="K662" t="str">
        <f t="shared" si="10"/>
        <v>SELECT 'uf50-0109.cnf','Tournament','Uniform','Guided','MaxSat',1,14,0,61 UNION</v>
      </c>
    </row>
    <row r="663" spans="1:11" x14ac:dyDescent="0.55000000000000004">
      <c r="A663" t="s">
        <v>28</v>
      </c>
      <c r="B663" t="s">
        <v>0</v>
      </c>
      <c r="C663" t="s">
        <v>8</v>
      </c>
      <c r="D663" t="s">
        <v>6</v>
      </c>
      <c r="E663" t="s">
        <v>4</v>
      </c>
      <c r="F663" t="b">
        <v>1</v>
      </c>
      <c r="G663">
        <v>133</v>
      </c>
      <c r="H663">
        <v>1</v>
      </c>
      <c r="I663">
        <v>435</v>
      </c>
      <c r="K663" t="str">
        <f t="shared" si="10"/>
        <v>SELECT 'uf50-0109.cnf','Tournament','Uniform','Guided','Weighted',1,133,1,435 UNION</v>
      </c>
    </row>
    <row r="664" spans="1:11" x14ac:dyDescent="0.55000000000000004">
      <c r="A664" t="s">
        <v>28</v>
      </c>
      <c r="B664" t="s">
        <v>0</v>
      </c>
      <c r="C664" t="s">
        <v>8</v>
      </c>
      <c r="D664" t="s">
        <v>6</v>
      </c>
      <c r="E664" t="s">
        <v>5</v>
      </c>
      <c r="F664" t="b">
        <v>1</v>
      </c>
      <c r="G664">
        <v>14</v>
      </c>
      <c r="H664">
        <v>0</v>
      </c>
      <c r="I664">
        <v>57</v>
      </c>
      <c r="K664" t="str">
        <f t="shared" si="10"/>
        <v>SELECT 'uf50-0109.cnf','Tournament','Uniform','Guided','Amplified',1,14,0,57 UNION</v>
      </c>
    </row>
    <row r="665" spans="1:11" x14ac:dyDescent="0.55000000000000004">
      <c r="A665" t="s">
        <v>28</v>
      </c>
      <c r="B665" t="s">
        <v>0</v>
      </c>
      <c r="C665" t="s">
        <v>8</v>
      </c>
      <c r="D665" t="s">
        <v>7</v>
      </c>
      <c r="E665" t="s">
        <v>3</v>
      </c>
      <c r="F665" t="b">
        <v>1</v>
      </c>
      <c r="G665">
        <v>404</v>
      </c>
      <c r="H665">
        <v>3</v>
      </c>
      <c r="I665">
        <v>858</v>
      </c>
      <c r="K665" t="str">
        <f t="shared" si="10"/>
        <v>SELECT 'uf50-0109.cnf','Tournament','Uniform','NBit','MaxSat',1,404,3,858 UNION</v>
      </c>
    </row>
    <row r="666" spans="1:11" x14ac:dyDescent="0.55000000000000004">
      <c r="A666" t="s">
        <v>28</v>
      </c>
      <c r="B666" t="s">
        <v>0</v>
      </c>
      <c r="C666" t="s">
        <v>8</v>
      </c>
      <c r="D666" t="s">
        <v>7</v>
      </c>
      <c r="E666" t="s">
        <v>4</v>
      </c>
      <c r="F666" t="b">
        <v>1</v>
      </c>
      <c r="G666">
        <v>652</v>
      </c>
      <c r="H666">
        <v>5</v>
      </c>
      <c r="I666">
        <v>1329</v>
      </c>
      <c r="K666" t="str">
        <f t="shared" si="10"/>
        <v>SELECT 'uf50-0109.cnf','Tournament','Uniform','NBit','Weighted',1,652,5,1329 UNION</v>
      </c>
    </row>
    <row r="667" spans="1:11" x14ac:dyDescent="0.55000000000000004">
      <c r="A667" t="s">
        <v>28</v>
      </c>
      <c r="B667" t="s">
        <v>0</v>
      </c>
      <c r="C667" t="s">
        <v>8</v>
      </c>
      <c r="D667" t="s">
        <v>7</v>
      </c>
      <c r="E667" t="s">
        <v>5</v>
      </c>
      <c r="F667" t="b">
        <v>1</v>
      </c>
      <c r="G667">
        <v>404</v>
      </c>
      <c r="H667">
        <v>3</v>
      </c>
      <c r="I667">
        <v>874</v>
      </c>
      <c r="K667" t="str">
        <f t="shared" si="10"/>
        <v>SELECT 'uf50-0109.cnf','Tournament','Uniform','NBit','Amplified',1,404,3,874 UNION</v>
      </c>
    </row>
    <row r="668" spans="1:11" x14ac:dyDescent="0.55000000000000004">
      <c r="A668" t="s">
        <v>28</v>
      </c>
      <c r="B668" t="s">
        <v>9</v>
      </c>
      <c r="C668" t="s">
        <v>1</v>
      </c>
      <c r="D668" t="s">
        <v>2</v>
      </c>
      <c r="E668" t="s">
        <v>3</v>
      </c>
      <c r="F668" t="b">
        <v>1</v>
      </c>
      <c r="G668">
        <v>1020</v>
      </c>
      <c r="H668">
        <v>5</v>
      </c>
      <c r="I668">
        <v>5427</v>
      </c>
      <c r="K668" t="str">
        <f t="shared" si="10"/>
        <v>SELECT 'uf50-0109.cnf','Roulette','Clause','BitFlip','MaxSat',1,1020,5,5427 UNION</v>
      </c>
    </row>
    <row r="669" spans="1:11" x14ac:dyDescent="0.55000000000000004">
      <c r="A669" t="s">
        <v>28</v>
      </c>
      <c r="B669" t="s">
        <v>9</v>
      </c>
      <c r="C669" t="s">
        <v>1</v>
      </c>
      <c r="D669" t="s">
        <v>2</v>
      </c>
      <c r="E669" t="s">
        <v>4</v>
      </c>
      <c r="F669" t="b">
        <v>1</v>
      </c>
      <c r="G669">
        <v>850</v>
      </c>
      <c r="H669">
        <v>3</v>
      </c>
      <c r="I669">
        <v>4220</v>
      </c>
      <c r="K669" t="str">
        <f t="shared" si="10"/>
        <v>SELECT 'uf50-0109.cnf','Roulette','Clause','BitFlip','Weighted',1,850,3,4220 UNION</v>
      </c>
    </row>
    <row r="670" spans="1:11" x14ac:dyDescent="0.55000000000000004">
      <c r="A670" t="s">
        <v>28</v>
      </c>
      <c r="B670" t="s">
        <v>9</v>
      </c>
      <c r="C670" t="s">
        <v>1</v>
      </c>
      <c r="D670" t="s">
        <v>2</v>
      </c>
      <c r="E670" t="s">
        <v>5</v>
      </c>
      <c r="F670" t="b">
        <v>1</v>
      </c>
      <c r="G670">
        <v>473</v>
      </c>
      <c r="H670">
        <v>2</v>
      </c>
      <c r="I670">
        <v>2395</v>
      </c>
      <c r="K670" t="str">
        <f t="shared" si="10"/>
        <v>SELECT 'uf50-0109.cnf','Roulette','Clause','BitFlip','Amplified',1,473,2,2395 UNION</v>
      </c>
    </row>
    <row r="671" spans="1:11" x14ac:dyDescent="0.55000000000000004">
      <c r="A671" t="s">
        <v>28</v>
      </c>
      <c r="B671" t="s">
        <v>9</v>
      </c>
      <c r="C671" t="s">
        <v>1</v>
      </c>
      <c r="D671" t="s">
        <v>6</v>
      </c>
      <c r="E671" t="s">
        <v>3</v>
      </c>
      <c r="F671" t="b">
        <v>1</v>
      </c>
      <c r="G671">
        <v>58</v>
      </c>
      <c r="H671">
        <v>0</v>
      </c>
      <c r="I671">
        <v>338</v>
      </c>
      <c r="K671" t="str">
        <f t="shared" si="10"/>
        <v>SELECT 'uf50-0109.cnf','Roulette','Clause','Guided','MaxSat',1,58,0,338 UNION</v>
      </c>
    </row>
    <row r="672" spans="1:11" x14ac:dyDescent="0.55000000000000004">
      <c r="A672" t="s">
        <v>28</v>
      </c>
      <c r="B672" t="s">
        <v>9</v>
      </c>
      <c r="C672" t="s">
        <v>1</v>
      </c>
      <c r="D672" t="s">
        <v>6</v>
      </c>
      <c r="E672" t="s">
        <v>4</v>
      </c>
      <c r="F672" t="b">
        <v>1</v>
      </c>
      <c r="G672">
        <v>40</v>
      </c>
      <c r="H672">
        <v>0</v>
      </c>
      <c r="I672">
        <v>234</v>
      </c>
      <c r="K672" t="str">
        <f t="shared" si="10"/>
        <v>SELECT 'uf50-0109.cnf','Roulette','Clause','Guided','Weighted',1,40,0,234 UNION</v>
      </c>
    </row>
    <row r="673" spans="1:11" x14ac:dyDescent="0.55000000000000004">
      <c r="A673" t="s">
        <v>28</v>
      </c>
      <c r="B673" t="s">
        <v>9</v>
      </c>
      <c r="C673" t="s">
        <v>1</v>
      </c>
      <c r="D673" t="s">
        <v>6</v>
      </c>
      <c r="E673" t="s">
        <v>5</v>
      </c>
      <c r="F673" t="b">
        <v>1</v>
      </c>
      <c r="G673">
        <v>423</v>
      </c>
      <c r="H673">
        <v>2</v>
      </c>
      <c r="I673">
        <v>2530</v>
      </c>
      <c r="K673" t="str">
        <f t="shared" si="10"/>
        <v>SELECT 'uf50-0109.cnf','Roulette','Clause','Guided','Amplified',1,423,2,2530 UNION</v>
      </c>
    </row>
    <row r="674" spans="1:11" x14ac:dyDescent="0.55000000000000004">
      <c r="A674" t="s">
        <v>28</v>
      </c>
      <c r="B674" t="s">
        <v>9</v>
      </c>
      <c r="C674" t="s">
        <v>1</v>
      </c>
      <c r="D674" t="s">
        <v>7</v>
      </c>
      <c r="E674" t="s">
        <v>3</v>
      </c>
      <c r="F674" t="b">
        <v>1</v>
      </c>
      <c r="G674">
        <v>5031</v>
      </c>
      <c r="H674">
        <v>28</v>
      </c>
      <c r="I674">
        <v>25559</v>
      </c>
      <c r="K674" t="str">
        <f t="shared" si="10"/>
        <v>SELECT 'uf50-0109.cnf','Roulette','Clause','NBit','MaxSat',1,5031,28,25559 UNION</v>
      </c>
    </row>
    <row r="675" spans="1:11" x14ac:dyDescent="0.55000000000000004">
      <c r="A675" t="s">
        <v>28</v>
      </c>
      <c r="B675" t="s">
        <v>9</v>
      </c>
      <c r="C675" t="s">
        <v>1</v>
      </c>
      <c r="D675" t="s">
        <v>7</v>
      </c>
      <c r="E675" t="s">
        <v>4</v>
      </c>
      <c r="F675" t="b">
        <v>1</v>
      </c>
      <c r="G675">
        <v>2532</v>
      </c>
      <c r="H675">
        <v>13</v>
      </c>
      <c r="I675">
        <v>12487</v>
      </c>
      <c r="K675" t="str">
        <f t="shared" si="10"/>
        <v>SELECT 'uf50-0109.cnf','Roulette','Clause','NBit','Weighted',1,2532,13,12487 UNION</v>
      </c>
    </row>
    <row r="676" spans="1:11" x14ac:dyDescent="0.55000000000000004">
      <c r="A676" t="s">
        <v>28</v>
      </c>
      <c r="B676" t="s">
        <v>9</v>
      </c>
      <c r="C676" t="s">
        <v>1</v>
      </c>
      <c r="D676" t="s">
        <v>7</v>
      </c>
      <c r="E676" t="s">
        <v>5</v>
      </c>
      <c r="F676" t="b">
        <v>1</v>
      </c>
      <c r="G676">
        <v>1548</v>
      </c>
      <c r="H676">
        <v>8</v>
      </c>
      <c r="I676">
        <v>7815</v>
      </c>
      <c r="K676" t="str">
        <f t="shared" si="10"/>
        <v>SELECT 'uf50-0109.cnf','Roulette','Clause','NBit','Amplified',1,1548,8,7815 UNION</v>
      </c>
    </row>
    <row r="677" spans="1:11" x14ac:dyDescent="0.55000000000000004">
      <c r="A677" t="s">
        <v>28</v>
      </c>
      <c r="B677" t="s">
        <v>9</v>
      </c>
      <c r="C677" t="s">
        <v>8</v>
      </c>
      <c r="D677" t="s">
        <v>2</v>
      </c>
      <c r="E677" t="s">
        <v>3</v>
      </c>
      <c r="F677" t="b">
        <v>1</v>
      </c>
      <c r="G677">
        <v>1505</v>
      </c>
      <c r="H677">
        <v>8</v>
      </c>
      <c r="I677">
        <v>3443</v>
      </c>
      <c r="K677" t="str">
        <f t="shared" si="10"/>
        <v>SELECT 'uf50-0109.cnf','Roulette','Uniform','BitFlip','MaxSat',1,1505,8,3443 UNION</v>
      </c>
    </row>
    <row r="678" spans="1:11" x14ac:dyDescent="0.55000000000000004">
      <c r="A678" t="s">
        <v>28</v>
      </c>
      <c r="B678" t="s">
        <v>9</v>
      </c>
      <c r="C678" t="s">
        <v>8</v>
      </c>
      <c r="D678" t="s">
        <v>2</v>
      </c>
      <c r="E678" t="s">
        <v>4</v>
      </c>
      <c r="F678" t="b">
        <v>1</v>
      </c>
      <c r="G678">
        <v>431</v>
      </c>
      <c r="H678">
        <v>2</v>
      </c>
      <c r="I678">
        <v>1055</v>
      </c>
      <c r="K678" t="str">
        <f t="shared" si="10"/>
        <v>SELECT 'uf50-0109.cnf','Roulette','Uniform','BitFlip','Weighted',1,431,2,1055 UNION</v>
      </c>
    </row>
    <row r="679" spans="1:11" x14ac:dyDescent="0.55000000000000004">
      <c r="A679" t="s">
        <v>28</v>
      </c>
      <c r="B679" t="s">
        <v>9</v>
      </c>
      <c r="C679" t="s">
        <v>8</v>
      </c>
      <c r="D679" t="s">
        <v>2</v>
      </c>
      <c r="E679" t="s">
        <v>5</v>
      </c>
      <c r="F679" t="b">
        <v>1</v>
      </c>
      <c r="G679">
        <v>234</v>
      </c>
      <c r="H679">
        <v>1</v>
      </c>
      <c r="I679">
        <v>749</v>
      </c>
      <c r="K679" t="str">
        <f t="shared" si="10"/>
        <v>SELECT 'uf50-0109.cnf','Roulette','Uniform','BitFlip','Amplified',1,234,1,749 UNION</v>
      </c>
    </row>
    <row r="680" spans="1:11" x14ac:dyDescent="0.55000000000000004">
      <c r="A680" t="s">
        <v>28</v>
      </c>
      <c r="B680" t="s">
        <v>9</v>
      </c>
      <c r="C680" t="s">
        <v>8</v>
      </c>
      <c r="D680" t="s">
        <v>6</v>
      </c>
      <c r="E680" t="s">
        <v>3</v>
      </c>
      <c r="F680" t="b">
        <v>1</v>
      </c>
      <c r="G680">
        <v>176</v>
      </c>
      <c r="H680">
        <v>1</v>
      </c>
      <c r="I680">
        <v>725</v>
      </c>
      <c r="K680" t="str">
        <f t="shared" si="10"/>
        <v>SELECT 'uf50-0109.cnf','Roulette','Uniform','Guided','MaxSat',1,176,1,725 UNION</v>
      </c>
    </row>
    <row r="681" spans="1:11" x14ac:dyDescent="0.55000000000000004">
      <c r="A681" t="s">
        <v>28</v>
      </c>
      <c r="B681" t="s">
        <v>9</v>
      </c>
      <c r="C681" t="s">
        <v>8</v>
      </c>
      <c r="D681" t="s">
        <v>6</v>
      </c>
      <c r="E681" t="s">
        <v>4</v>
      </c>
      <c r="F681" t="b">
        <v>1</v>
      </c>
      <c r="G681">
        <v>45</v>
      </c>
      <c r="H681">
        <v>0</v>
      </c>
      <c r="I681">
        <v>197</v>
      </c>
      <c r="K681" t="str">
        <f t="shared" si="10"/>
        <v>SELECT 'uf50-0109.cnf','Roulette','Uniform','Guided','Weighted',1,45,0,197 UNION</v>
      </c>
    </row>
    <row r="682" spans="1:11" x14ac:dyDescent="0.55000000000000004">
      <c r="A682" t="s">
        <v>28</v>
      </c>
      <c r="B682" t="s">
        <v>9</v>
      </c>
      <c r="C682" t="s">
        <v>8</v>
      </c>
      <c r="D682" t="s">
        <v>6</v>
      </c>
      <c r="E682" t="s">
        <v>5</v>
      </c>
      <c r="F682" t="b">
        <v>1</v>
      </c>
      <c r="G682">
        <v>52</v>
      </c>
      <c r="H682">
        <v>0</v>
      </c>
      <c r="I682">
        <v>193</v>
      </c>
      <c r="K682" t="str">
        <f t="shared" si="10"/>
        <v>SELECT 'uf50-0109.cnf','Roulette','Uniform','Guided','Amplified',1,52,0,193 UNION</v>
      </c>
    </row>
    <row r="683" spans="1:11" x14ac:dyDescent="0.55000000000000004">
      <c r="A683" t="s">
        <v>28</v>
      </c>
      <c r="B683" t="s">
        <v>9</v>
      </c>
      <c r="C683" t="s">
        <v>8</v>
      </c>
      <c r="D683" t="s">
        <v>7</v>
      </c>
      <c r="E683" t="s">
        <v>3</v>
      </c>
      <c r="F683" t="b">
        <v>1</v>
      </c>
      <c r="G683">
        <v>3263</v>
      </c>
      <c r="H683">
        <v>19</v>
      </c>
      <c r="I683">
        <v>6797</v>
      </c>
      <c r="K683" t="str">
        <f t="shared" si="10"/>
        <v>SELECT 'uf50-0109.cnf','Roulette','Uniform','NBit','MaxSat',1,3263,19,6797 UNION</v>
      </c>
    </row>
    <row r="684" spans="1:11" x14ac:dyDescent="0.55000000000000004">
      <c r="A684" t="s">
        <v>28</v>
      </c>
      <c r="B684" t="s">
        <v>9</v>
      </c>
      <c r="C684" t="s">
        <v>8</v>
      </c>
      <c r="D684" t="s">
        <v>7</v>
      </c>
      <c r="E684" t="s">
        <v>4</v>
      </c>
      <c r="F684" t="b">
        <v>1</v>
      </c>
      <c r="G684">
        <v>1237</v>
      </c>
      <c r="H684">
        <v>7</v>
      </c>
      <c r="I684">
        <v>2395</v>
      </c>
      <c r="K684" t="str">
        <f t="shared" si="10"/>
        <v>SELECT 'uf50-0109.cnf','Roulette','Uniform','NBit','Weighted',1,1237,7,2395 UNION</v>
      </c>
    </row>
    <row r="685" spans="1:11" x14ac:dyDescent="0.55000000000000004">
      <c r="A685" t="s">
        <v>28</v>
      </c>
      <c r="B685" t="s">
        <v>9</v>
      </c>
      <c r="C685" t="s">
        <v>8</v>
      </c>
      <c r="D685" t="s">
        <v>7</v>
      </c>
      <c r="E685" t="s">
        <v>5</v>
      </c>
      <c r="F685" t="b">
        <v>1</v>
      </c>
      <c r="G685">
        <v>713</v>
      </c>
      <c r="H685">
        <v>4</v>
      </c>
      <c r="I685">
        <v>1534</v>
      </c>
      <c r="K685" t="str">
        <f t="shared" si="10"/>
        <v>SELECT 'uf50-0109.cnf','Roulette','Uniform','NBit','Amplified',1,713,4,1534 UNION</v>
      </c>
    </row>
    <row r="686" spans="1:11" x14ac:dyDescent="0.55000000000000004">
      <c r="A686" t="s">
        <v>28</v>
      </c>
      <c r="B686" t="s">
        <v>10</v>
      </c>
      <c r="C686" t="s">
        <v>1</v>
      </c>
      <c r="D686" t="s">
        <v>2</v>
      </c>
      <c r="E686" t="s">
        <v>3</v>
      </c>
      <c r="F686" t="b">
        <v>1</v>
      </c>
      <c r="G686">
        <v>420</v>
      </c>
      <c r="H686">
        <v>3</v>
      </c>
      <c r="I686">
        <v>2228</v>
      </c>
      <c r="K686" t="str">
        <f t="shared" si="10"/>
        <v>SELECT 'uf50-0109.cnf','Rank','Clause','BitFlip','MaxSat',1,420,3,2228 UNION</v>
      </c>
    </row>
    <row r="687" spans="1:11" x14ac:dyDescent="0.55000000000000004">
      <c r="A687" t="s">
        <v>28</v>
      </c>
      <c r="B687" t="s">
        <v>10</v>
      </c>
      <c r="C687" t="s">
        <v>1</v>
      </c>
      <c r="D687" t="s">
        <v>2</v>
      </c>
      <c r="E687" t="s">
        <v>4</v>
      </c>
      <c r="F687" t="b">
        <v>1</v>
      </c>
      <c r="G687">
        <v>1029</v>
      </c>
      <c r="H687">
        <v>7</v>
      </c>
      <c r="I687">
        <v>4787</v>
      </c>
      <c r="K687" t="str">
        <f t="shared" si="10"/>
        <v>SELECT 'uf50-0109.cnf','Rank','Clause','BitFlip','Weighted',1,1029,7,4787 UNION</v>
      </c>
    </row>
    <row r="688" spans="1:11" x14ac:dyDescent="0.55000000000000004">
      <c r="A688" t="s">
        <v>28</v>
      </c>
      <c r="B688" t="s">
        <v>10</v>
      </c>
      <c r="C688" t="s">
        <v>1</v>
      </c>
      <c r="D688" t="s">
        <v>2</v>
      </c>
      <c r="E688" t="s">
        <v>5</v>
      </c>
      <c r="F688" t="b">
        <v>1</v>
      </c>
      <c r="G688">
        <v>3571</v>
      </c>
      <c r="H688">
        <v>28</v>
      </c>
      <c r="I688">
        <v>17271</v>
      </c>
      <c r="K688" t="str">
        <f t="shared" si="10"/>
        <v>SELECT 'uf50-0109.cnf','Rank','Clause','BitFlip','Amplified',1,3571,28,17271 UNION</v>
      </c>
    </row>
    <row r="689" spans="1:11" x14ac:dyDescent="0.55000000000000004">
      <c r="A689" t="s">
        <v>28</v>
      </c>
      <c r="B689" t="s">
        <v>10</v>
      </c>
      <c r="C689" t="s">
        <v>1</v>
      </c>
      <c r="D689" t="s">
        <v>6</v>
      </c>
      <c r="E689" t="s">
        <v>3</v>
      </c>
      <c r="F689" t="b">
        <v>1</v>
      </c>
      <c r="G689">
        <v>101</v>
      </c>
      <c r="H689">
        <v>0</v>
      </c>
      <c r="I689">
        <v>542</v>
      </c>
      <c r="K689" t="str">
        <f t="shared" si="10"/>
        <v>SELECT 'uf50-0109.cnf','Rank','Clause','Guided','MaxSat',1,101,0,542 UNION</v>
      </c>
    </row>
    <row r="690" spans="1:11" x14ac:dyDescent="0.55000000000000004">
      <c r="A690" t="s">
        <v>28</v>
      </c>
      <c r="B690" t="s">
        <v>10</v>
      </c>
      <c r="C690" t="s">
        <v>1</v>
      </c>
      <c r="D690" t="s">
        <v>6</v>
      </c>
      <c r="E690" t="s">
        <v>4</v>
      </c>
      <c r="F690" t="b">
        <v>1</v>
      </c>
      <c r="G690">
        <v>41</v>
      </c>
      <c r="H690">
        <v>0</v>
      </c>
      <c r="I690">
        <v>238</v>
      </c>
      <c r="K690" t="str">
        <f t="shared" si="10"/>
        <v>SELECT 'uf50-0109.cnf','Rank','Clause','Guided','Weighted',1,41,0,238 UNION</v>
      </c>
    </row>
    <row r="691" spans="1:11" x14ac:dyDescent="0.55000000000000004">
      <c r="A691" t="s">
        <v>28</v>
      </c>
      <c r="B691" t="s">
        <v>10</v>
      </c>
      <c r="C691" t="s">
        <v>1</v>
      </c>
      <c r="D691" t="s">
        <v>6</v>
      </c>
      <c r="E691" t="s">
        <v>5</v>
      </c>
      <c r="F691" t="b">
        <v>1</v>
      </c>
      <c r="G691">
        <v>18</v>
      </c>
      <c r="H691">
        <v>0</v>
      </c>
      <c r="I691">
        <v>99</v>
      </c>
      <c r="K691" t="str">
        <f t="shared" si="10"/>
        <v>SELECT 'uf50-0109.cnf','Rank','Clause','Guided','Amplified',1,18,0,99 UNION</v>
      </c>
    </row>
    <row r="692" spans="1:11" x14ac:dyDescent="0.55000000000000004">
      <c r="A692" t="s">
        <v>28</v>
      </c>
      <c r="B692" t="s">
        <v>10</v>
      </c>
      <c r="C692" t="s">
        <v>1</v>
      </c>
      <c r="D692" t="s">
        <v>7</v>
      </c>
      <c r="E692" t="s">
        <v>3</v>
      </c>
      <c r="F692" t="b">
        <v>1</v>
      </c>
      <c r="G692">
        <v>1950</v>
      </c>
      <c r="H692">
        <v>15</v>
      </c>
      <c r="I692">
        <v>9241</v>
      </c>
      <c r="K692" t="str">
        <f t="shared" si="10"/>
        <v>SELECT 'uf50-0109.cnf','Rank','Clause','NBit','MaxSat',1,1950,15,9241 UNION</v>
      </c>
    </row>
    <row r="693" spans="1:11" x14ac:dyDescent="0.55000000000000004">
      <c r="A693" t="s">
        <v>28</v>
      </c>
      <c r="B693" t="s">
        <v>10</v>
      </c>
      <c r="C693" t="s">
        <v>1</v>
      </c>
      <c r="D693" t="s">
        <v>7</v>
      </c>
      <c r="E693" t="s">
        <v>4</v>
      </c>
      <c r="F693" t="b">
        <v>1</v>
      </c>
      <c r="G693">
        <v>30</v>
      </c>
      <c r="H693">
        <v>0</v>
      </c>
      <c r="I693">
        <v>163</v>
      </c>
      <c r="K693" t="str">
        <f t="shared" si="10"/>
        <v>SELECT 'uf50-0109.cnf','Rank','Clause','NBit','Weighted',1,30,0,163 UNION</v>
      </c>
    </row>
    <row r="694" spans="1:11" x14ac:dyDescent="0.55000000000000004">
      <c r="A694" t="s">
        <v>28</v>
      </c>
      <c r="B694" t="s">
        <v>10</v>
      </c>
      <c r="C694" t="s">
        <v>1</v>
      </c>
      <c r="D694" t="s">
        <v>7</v>
      </c>
      <c r="E694" t="s">
        <v>5</v>
      </c>
      <c r="F694" t="b">
        <v>1</v>
      </c>
      <c r="G694">
        <v>945</v>
      </c>
      <c r="H694">
        <v>7</v>
      </c>
      <c r="I694">
        <v>4582</v>
      </c>
      <c r="K694" t="str">
        <f t="shared" si="10"/>
        <v>SELECT 'uf50-0109.cnf','Rank','Clause','NBit','Amplified',1,945,7,4582 UNION</v>
      </c>
    </row>
    <row r="695" spans="1:11" x14ac:dyDescent="0.55000000000000004">
      <c r="A695" t="s">
        <v>28</v>
      </c>
      <c r="B695" t="s">
        <v>10</v>
      </c>
      <c r="C695" t="s">
        <v>8</v>
      </c>
      <c r="D695" t="s">
        <v>2</v>
      </c>
      <c r="E695" t="s">
        <v>3</v>
      </c>
      <c r="F695" t="b">
        <v>1</v>
      </c>
      <c r="G695">
        <v>582</v>
      </c>
      <c r="H695">
        <v>4</v>
      </c>
      <c r="I695">
        <v>1219</v>
      </c>
      <c r="K695" t="str">
        <f t="shared" si="10"/>
        <v>SELECT 'uf50-0109.cnf','Rank','Uniform','BitFlip','MaxSat',1,582,4,1219 UNION</v>
      </c>
    </row>
    <row r="696" spans="1:11" x14ac:dyDescent="0.55000000000000004">
      <c r="A696" t="s">
        <v>28</v>
      </c>
      <c r="B696" t="s">
        <v>10</v>
      </c>
      <c r="C696" t="s">
        <v>8</v>
      </c>
      <c r="D696" t="s">
        <v>2</v>
      </c>
      <c r="E696" t="s">
        <v>4</v>
      </c>
      <c r="F696" t="b">
        <v>1</v>
      </c>
      <c r="G696">
        <v>1346</v>
      </c>
      <c r="H696">
        <v>10</v>
      </c>
      <c r="I696">
        <v>2601</v>
      </c>
      <c r="K696" t="str">
        <f t="shared" si="10"/>
        <v>SELECT 'uf50-0109.cnf','Rank','Uniform','BitFlip','Weighted',1,1346,10,2601 UNION</v>
      </c>
    </row>
    <row r="697" spans="1:11" x14ac:dyDescent="0.55000000000000004">
      <c r="A697" t="s">
        <v>28</v>
      </c>
      <c r="B697" t="s">
        <v>10</v>
      </c>
      <c r="C697" t="s">
        <v>8</v>
      </c>
      <c r="D697" t="s">
        <v>2</v>
      </c>
      <c r="E697" t="s">
        <v>5</v>
      </c>
      <c r="F697" t="b">
        <v>1</v>
      </c>
      <c r="G697">
        <v>174</v>
      </c>
      <c r="H697">
        <v>1</v>
      </c>
      <c r="I697">
        <v>376</v>
      </c>
      <c r="K697" t="str">
        <f t="shared" si="10"/>
        <v>SELECT 'uf50-0109.cnf','Rank','Uniform','BitFlip','Amplified',1,174,1,376 UNION</v>
      </c>
    </row>
    <row r="698" spans="1:11" x14ac:dyDescent="0.55000000000000004">
      <c r="A698" t="s">
        <v>28</v>
      </c>
      <c r="B698" t="s">
        <v>10</v>
      </c>
      <c r="C698" t="s">
        <v>8</v>
      </c>
      <c r="D698" t="s">
        <v>6</v>
      </c>
      <c r="E698" t="s">
        <v>3</v>
      </c>
      <c r="F698" t="b">
        <v>1</v>
      </c>
      <c r="G698">
        <v>247</v>
      </c>
      <c r="H698">
        <v>2</v>
      </c>
      <c r="I698">
        <v>827</v>
      </c>
      <c r="K698" t="str">
        <f t="shared" si="10"/>
        <v>SELECT 'uf50-0109.cnf','Rank','Uniform','Guided','MaxSat',1,247,2,827 UNION</v>
      </c>
    </row>
    <row r="699" spans="1:11" x14ac:dyDescent="0.55000000000000004">
      <c r="A699" t="s">
        <v>28</v>
      </c>
      <c r="B699" t="s">
        <v>10</v>
      </c>
      <c r="C699" t="s">
        <v>8</v>
      </c>
      <c r="D699" t="s">
        <v>6</v>
      </c>
      <c r="E699" t="s">
        <v>4</v>
      </c>
      <c r="F699" t="b">
        <v>1</v>
      </c>
      <c r="G699">
        <v>253</v>
      </c>
      <c r="H699">
        <v>2</v>
      </c>
      <c r="I699">
        <v>809</v>
      </c>
      <c r="K699" t="str">
        <f t="shared" si="10"/>
        <v>SELECT 'uf50-0109.cnf','Rank','Uniform','Guided','Weighted',1,253,2,809 UNION</v>
      </c>
    </row>
    <row r="700" spans="1:11" x14ac:dyDescent="0.55000000000000004">
      <c r="A700" t="s">
        <v>28</v>
      </c>
      <c r="B700" t="s">
        <v>10</v>
      </c>
      <c r="C700" t="s">
        <v>8</v>
      </c>
      <c r="D700" t="s">
        <v>6</v>
      </c>
      <c r="E700" t="s">
        <v>5</v>
      </c>
      <c r="F700" t="b">
        <v>1</v>
      </c>
      <c r="G700">
        <v>468</v>
      </c>
      <c r="H700">
        <v>4</v>
      </c>
      <c r="I700">
        <v>1590</v>
      </c>
      <c r="K700" t="str">
        <f t="shared" si="10"/>
        <v>SELECT 'uf50-0109.cnf','Rank','Uniform','Guided','Amplified',1,468,4,1590 UNION</v>
      </c>
    </row>
    <row r="701" spans="1:11" x14ac:dyDescent="0.55000000000000004">
      <c r="A701" t="s">
        <v>28</v>
      </c>
      <c r="B701" t="s">
        <v>10</v>
      </c>
      <c r="C701" t="s">
        <v>8</v>
      </c>
      <c r="D701" t="s">
        <v>7</v>
      </c>
      <c r="E701" t="s">
        <v>3</v>
      </c>
      <c r="F701" t="b">
        <v>1</v>
      </c>
      <c r="G701">
        <v>282</v>
      </c>
      <c r="H701">
        <v>2</v>
      </c>
      <c r="I701">
        <v>587</v>
      </c>
      <c r="K701" t="str">
        <f t="shared" si="10"/>
        <v>SELECT 'uf50-0109.cnf','Rank','Uniform','NBit','MaxSat',1,282,2,587 UNION</v>
      </c>
    </row>
    <row r="702" spans="1:11" x14ac:dyDescent="0.55000000000000004">
      <c r="A702" t="s">
        <v>28</v>
      </c>
      <c r="B702" t="s">
        <v>10</v>
      </c>
      <c r="C702" t="s">
        <v>8</v>
      </c>
      <c r="D702" t="s">
        <v>7</v>
      </c>
      <c r="E702" t="s">
        <v>4</v>
      </c>
      <c r="F702" t="b">
        <v>1</v>
      </c>
      <c r="G702">
        <v>398</v>
      </c>
      <c r="H702">
        <v>3</v>
      </c>
      <c r="I702">
        <v>760</v>
      </c>
      <c r="K702" t="str">
        <f t="shared" si="10"/>
        <v>SELECT 'uf50-0109.cnf','Rank','Uniform','NBit','Weighted',1,398,3,760 UNION</v>
      </c>
    </row>
    <row r="703" spans="1:11" x14ac:dyDescent="0.55000000000000004">
      <c r="A703" t="s">
        <v>28</v>
      </c>
      <c r="B703" t="s">
        <v>10</v>
      </c>
      <c r="C703" t="s">
        <v>8</v>
      </c>
      <c r="D703" t="s">
        <v>7</v>
      </c>
      <c r="E703" t="s">
        <v>5</v>
      </c>
      <c r="F703" t="b">
        <v>1</v>
      </c>
      <c r="G703">
        <v>324</v>
      </c>
      <c r="H703">
        <v>2</v>
      </c>
      <c r="I703">
        <v>714</v>
      </c>
      <c r="K703" t="str">
        <f t="shared" si="10"/>
        <v>SELECT 'uf50-0109.cnf','Rank','Uniform','NBit','Amplified',1,324,2,714 UNION</v>
      </c>
    </row>
    <row r="704" spans="1:11" x14ac:dyDescent="0.55000000000000004">
      <c r="A704" t="s">
        <v>29</v>
      </c>
      <c r="B704" t="s">
        <v>0</v>
      </c>
      <c r="C704" t="s">
        <v>1</v>
      </c>
      <c r="D704" t="s">
        <v>2</v>
      </c>
      <c r="E704" t="s">
        <v>3</v>
      </c>
      <c r="F704" t="b">
        <v>1</v>
      </c>
      <c r="G704">
        <v>2034</v>
      </c>
      <c r="H704">
        <v>15</v>
      </c>
      <c r="I704">
        <v>9619</v>
      </c>
      <c r="K704" t="str">
        <f t="shared" si="10"/>
        <v>SELECT 'uf50-011.cnf','Tournament','Clause','BitFlip','MaxSat',1,2034,15,9619 UNION</v>
      </c>
    </row>
    <row r="705" spans="1:11" x14ac:dyDescent="0.55000000000000004">
      <c r="A705" t="s">
        <v>29</v>
      </c>
      <c r="B705" t="s">
        <v>0</v>
      </c>
      <c r="C705" t="s">
        <v>1</v>
      </c>
      <c r="D705" t="s">
        <v>2</v>
      </c>
      <c r="E705" t="s">
        <v>4</v>
      </c>
      <c r="F705" t="b">
        <v>1</v>
      </c>
      <c r="G705">
        <v>2540</v>
      </c>
      <c r="H705">
        <v>17</v>
      </c>
      <c r="I705">
        <v>11509</v>
      </c>
      <c r="K705" t="str">
        <f t="shared" si="10"/>
        <v>SELECT 'uf50-011.cnf','Tournament','Clause','BitFlip','Weighted',1,2540,17,11509 UNION</v>
      </c>
    </row>
    <row r="706" spans="1:11" x14ac:dyDescent="0.55000000000000004">
      <c r="A706" t="s">
        <v>29</v>
      </c>
      <c r="B706" t="s">
        <v>0</v>
      </c>
      <c r="C706" t="s">
        <v>1</v>
      </c>
      <c r="D706" t="s">
        <v>2</v>
      </c>
      <c r="E706" t="s">
        <v>5</v>
      </c>
      <c r="F706" t="b">
        <v>1</v>
      </c>
      <c r="G706">
        <v>2034</v>
      </c>
      <c r="H706">
        <v>15</v>
      </c>
      <c r="I706">
        <v>9330</v>
      </c>
      <c r="K706" t="str">
        <f t="shared" ref="K706:K769" si="11">CONCATENATE("SELECT '",A706,"','",B706,"','",C706,"','",D706,"','",E706,"',",IF(F706,1,0),",",G706,",",H706,",",I706," UNION")</f>
        <v>SELECT 'uf50-011.cnf','Tournament','Clause','BitFlip','Amplified',1,2034,15,9330 UNION</v>
      </c>
    </row>
    <row r="707" spans="1:11" x14ac:dyDescent="0.55000000000000004">
      <c r="A707" t="s">
        <v>29</v>
      </c>
      <c r="B707" t="s">
        <v>0</v>
      </c>
      <c r="C707" t="s">
        <v>1</v>
      </c>
      <c r="D707" t="s">
        <v>6</v>
      </c>
      <c r="E707" t="s">
        <v>3</v>
      </c>
      <c r="F707" t="b">
        <v>1</v>
      </c>
      <c r="G707">
        <v>30</v>
      </c>
      <c r="H707">
        <v>0</v>
      </c>
      <c r="I707">
        <v>177</v>
      </c>
      <c r="K707" t="str">
        <f t="shared" si="11"/>
        <v>SELECT 'uf50-011.cnf','Tournament','Clause','Guided','MaxSat',1,30,0,177 UNION</v>
      </c>
    </row>
    <row r="708" spans="1:11" x14ac:dyDescent="0.55000000000000004">
      <c r="A708" t="s">
        <v>29</v>
      </c>
      <c r="B708" t="s">
        <v>0</v>
      </c>
      <c r="C708" t="s">
        <v>1</v>
      </c>
      <c r="D708" t="s">
        <v>6</v>
      </c>
      <c r="E708" t="s">
        <v>4</v>
      </c>
      <c r="F708" t="b">
        <v>1</v>
      </c>
      <c r="G708">
        <v>159</v>
      </c>
      <c r="H708">
        <v>1</v>
      </c>
      <c r="I708">
        <v>826</v>
      </c>
      <c r="K708" t="str">
        <f t="shared" si="11"/>
        <v>SELECT 'uf50-011.cnf','Tournament','Clause','Guided','Weighted',1,159,1,826 UNION</v>
      </c>
    </row>
    <row r="709" spans="1:11" x14ac:dyDescent="0.55000000000000004">
      <c r="A709" t="s">
        <v>29</v>
      </c>
      <c r="B709" t="s">
        <v>0</v>
      </c>
      <c r="C709" t="s">
        <v>1</v>
      </c>
      <c r="D709" t="s">
        <v>6</v>
      </c>
      <c r="E709" t="s">
        <v>5</v>
      </c>
      <c r="F709" t="b">
        <v>1</v>
      </c>
      <c r="G709">
        <v>30</v>
      </c>
      <c r="H709">
        <v>0</v>
      </c>
      <c r="I709">
        <v>181</v>
      </c>
      <c r="K709" t="str">
        <f t="shared" si="11"/>
        <v>SELECT 'uf50-011.cnf','Tournament','Clause','Guided','Amplified',1,30,0,181 UNION</v>
      </c>
    </row>
    <row r="710" spans="1:11" x14ac:dyDescent="0.55000000000000004">
      <c r="A710" t="s">
        <v>29</v>
      </c>
      <c r="B710" t="s">
        <v>0</v>
      </c>
      <c r="C710" t="s">
        <v>1</v>
      </c>
      <c r="D710" t="s">
        <v>7</v>
      </c>
      <c r="E710" t="s">
        <v>3</v>
      </c>
      <c r="F710" t="b">
        <v>1</v>
      </c>
      <c r="G710">
        <v>1489</v>
      </c>
      <c r="H710">
        <v>11</v>
      </c>
      <c r="I710">
        <v>6693</v>
      </c>
      <c r="K710" t="str">
        <f t="shared" si="11"/>
        <v>SELECT 'uf50-011.cnf','Tournament','Clause','NBit','MaxSat',1,1489,11,6693 UNION</v>
      </c>
    </row>
    <row r="711" spans="1:11" x14ac:dyDescent="0.55000000000000004">
      <c r="A711" t="s">
        <v>29</v>
      </c>
      <c r="B711" t="s">
        <v>0</v>
      </c>
      <c r="C711" t="s">
        <v>1</v>
      </c>
      <c r="D711" t="s">
        <v>7</v>
      </c>
      <c r="E711" t="s">
        <v>4</v>
      </c>
      <c r="F711" t="b">
        <v>1</v>
      </c>
      <c r="G711">
        <v>2427</v>
      </c>
      <c r="H711">
        <v>17</v>
      </c>
      <c r="I711">
        <v>10658</v>
      </c>
      <c r="K711" t="str">
        <f t="shared" si="11"/>
        <v>SELECT 'uf50-011.cnf','Tournament','Clause','NBit','Weighted',1,2427,17,10658 UNION</v>
      </c>
    </row>
    <row r="712" spans="1:11" x14ac:dyDescent="0.55000000000000004">
      <c r="A712" t="s">
        <v>29</v>
      </c>
      <c r="B712" t="s">
        <v>0</v>
      </c>
      <c r="C712" t="s">
        <v>1</v>
      </c>
      <c r="D712" t="s">
        <v>7</v>
      </c>
      <c r="E712" t="s">
        <v>5</v>
      </c>
      <c r="F712" t="b">
        <v>1</v>
      </c>
      <c r="G712">
        <v>1489</v>
      </c>
      <c r="H712">
        <v>11</v>
      </c>
      <c r="I712">
        <v>6815</v>
      </c>
      <c r="K712" t="str">
        <f t="shared" si="11"/>
        <v>SELECT 'uf50-011.cnf','Tournament','Clause','NBit','Amplified',1,1489,11,6815 UNION</v>
      </c>
    </row>
    <row r="713" spans="1:11" x14ac:dyDescent="0.55000000000000004">
      <c r="A713" t="s">
        <v>29</v>
      </c>
      <c r="B713" t="s">
        <v>0</v>
      </c>
      <c r="C713" t="s">
        <v>8</v>
      </c>
      <c r="D713" t="s">
        <v>2</v>
      </c>
      <c r="E713" t="s">
        <v>3</v>
      </c>
      <c r="F713" t="b">
        <v>1</v>
      </c>
      <c r="G713">
        <v>1981</v>
      </c>
      <c r="H713">
        <v>15</v>
      </c>
      <c r="I713">
        <v>4145</v>
      </c>
      <c r="K713" t="str">
        <f t="shared" si="11"/>
        <v>SELECT 'uf50-011.cnf','Tournament','Uniform','BitFlip','MaxSat',1,1981,15,4145 UNION</v>
      </c>
    </row>
    <row r="714" spans="1:11" x14ac:dyDescent="0.55000000000000004">
      <c r="A714" t="s">
        <v>29</v>
      </c>
      <c r="B714" t="s">
        <v>0</v>
      </c>
      <c r="C714" t="s">
        <v>8</v>
      </c>
      <c r="D714" t="s">
        <v>2</v>
      </c>
      <c r="E714" t="s">
        <v>4</v>
      </c>
      <c r="F714" t="b">
        <v>1</v>
      </c>
      <c r="G714">
        <v>1633</v>
      </c>
      <c r="H714">
        <v>11</v>
      </c>
      <c r="I714">
        <v>3182</v>
      </c>
      <c r="K714" t="str">
        <f t="shared" si="11"/>
        <v>SELECT 'uf50-011.cnf','Tournament','Uniform','BitFlip','Weighted',1,1633,11,3182 UNION</v>
      </c>
    </row>
    <row r="715" spans="1:11" x14ac:dyDescent="0.55000000000000004">
      <c r="A715" t="s">
        <v>29</v>
      </c>
      <c r="B715" t="s">
        <v>0</v>
      </c>
      <c r="C715" t="s">
        <v>8</v>
      </c>
      <c r="D715" t="s">
        <v>2</v>
      </c>
      <c r="E715" t="s">
        <v>5</v>
      </c>
      <c r="F715" t="b">
        <v>1</v>
      </c>
      <c r="G715">
        <v>1981</v>
      </c>
      <c r="H715">
        <v>15</v>
      </c>
      <c r="I715">
        <v>4043</v>
      </c>
      <c r="K715" t="str">
        <f t="shared" si="11"/>
        <v>SELECT 'uf50-011.cnf','Tournament','Uniform','BitFlip','Amplified',1,1981,15,4043 UNION</v>
      </c>
    </row>
    <row r="716" spans="1:11" x14ac:dyDescent="0.55000000000000004">
      <c r="A716" t="s">
        <v>29</v>
      </c>
      <c r="B716" t="s">
        <v>0</v>
      </c>
      <c r="C716" t="s">
        <v>8</v>
      </c>
      <c r="D716" t="s">
        <v>6</v>
      </c>
      <c r="E716" t="s">
        <v>3</v>
      </c>
      <c r="F716" t="b">
        <v>1</v>
      </c>
      <c r="G716">
        <v>1541</v>
      </c>
      <c r="H716">
        <v>12</v>
      </c>
      <c r="I716">
        <v>5663</v>
      </c>
      <c r="K716" t="str">
        <f t="shared" si="11"/>
        <v>SELECT 'uf50-011.cnf','Tournament','Uniform','Guided','MaxSat',1,1541,12,5663 UNION</v>
      </c>
    </row>
    <row r="717" spans="1:11" x14ac:dyDescent="0.55000000000000004">
      <c r="A717" t="s">
        <v>29</v>
      </c>
      <c r="B717" t="s">
        <v>0</v>
      </c>
      <c r="C717" t="s">
        <v>8</v>
      </c>
      <c r="D717" t="s">
        <v>6</v>
      </c>
      <c r="E717" t="s">
        <v>4</v>
      </c>
      <c r="F717" t="b">
        <v>1</v>
      </c>
      <c r="G717">
        <v>756</v>
      </c>
      <c r="H717">
        <v>5</v>
      </c>
      <c r="I717">
        <v>2503</v>
      </c>
      <c r="K717" t="str">
        <f t="shared" si="11"/>
        <v>SELECT 'uf50-011.cnf','Tournament','Uniform','Guided','Weighted',1,756,5,2503 UNION</v>
      </c>
    </row>
    <row r="718" spans="1:11" x14ac:dyDescent="0.55000000000000004">
      <c r="A718" t="s">
        <v>29</v>
      </c>
      <c r="B718" t="s">
        <v>0</v>
      </c>
      <c r="C718" t="s">
        <v>8</v>
      </c>
      <c r="D718" t="s">
        <v>6</v>
      </c>
      <c r="E718" t="s">
        <v>5</v>
      </c>
      <c r="F718" t="b">
        <v>1</v>
      </c>
      <c r="G718">
        <v>1541</v>
      </c>
      <c r="H718">
        <v>12</v>
      </c>
      <c r="I718">
        <v>5145</v>
      </c>
      <c r="K718" t="str">
        <f t="shared" si="11"/>
        <v>SELECT 'uf50-011.cnf','Tournament','Uniform','Guided','Amplified',1,1541,12,5145 UNION</v>
      </c>
    </row>
    <row r="719" spans="1:11" x14ac:dyDescent="0.55000000000000004">
      <c r="A719" t="s">
        <v>29</v>
      </c>
      <c r="B719" t="s">
        <v>0</v>
      </c>
      <c r="C719" t="s">
        <v>8</v>
      </c>
      <c r="D719" t="s">
        <v>7</v>
      </c>
      <c r="E719" t="s">
        <v>3</v>
      </c>
      <c r="F719" t="b">
        <v>1</v>
      </c>
      <c r="G719">
        <v>2637</v>
      </c>
      <c r="H719">
        <v>22</v>
      </c>
      <c r="I719">
        <v>5188</v>
      </c>
      <c r="K719" t="str">
        <f t="shared" si="11"/>
        <v>SELECT 'uf50-011.cnf','Tournament','Uniform','NBit','MaxSat',1,2637,22,5188 UNION</v>
      </c>
    </row>
    <row r="720" spans="1:11" x14ac:dyDescent="0.55000000000000004">
      <c r="A720" t="s">
        <v>29</v>
      </c>
      <c r="B720" t="s">
        <v>0</v>
      </c>
      <c r="C720" t="s">
        <v>8</v>
      </c>
      <c r="D720" t="s">
        <v>7</v>
      </c>
      <c r="E720" t="s">
        <v>4</v>
      </c>
      <c r="F720" t="b">
        <v>1</v>
      </c>
      <c r="G720">
        <v>288</v>
      </c>
      <c r="H720">
        <v>2</v>
      </c>
      <c r="I720">
        <v>513</v>
      </c>
      <c r="K720" t="str">
        <f t="shared" si="11"/>
        <v>SELECT 'uf50-011.cnf','Tournament','Uniform','NBit','Weighted',1,288,2,513 UNION</v>
      </c>
    </row>
    <row r="721" spans="1:11" x14ac:dyDescent="0.55000000000000004">
      <c r="A721" t="s">
        <v>29</v>
      </c>
      <c r="B721" t="s">
        <v>0</v>
      </c>
      <c r="C721" t="s">
        <v>8</v>
      </c>
      <c r="D721" t="s">
        <v>7</v>
      </c>
      <c r="E721" t="s">
        <v>5</v>
      </c>
      <c r="F721" t="b">
        <v>1</v>
      </c>
      <c r="G721">
        <v>2637</v>
      </c>
      <c r="H721">
        <v>22</v>
      </c>
      <c r="I721">
        <v>5310</v>
      </c>
      <c r="K721" t="str">
        <f t="shared" si="11"/>
        <v>SELECT 'uf50-011.cnf','Tournament','Uniform','NBit','Amplified',1,2637,22,5310 UNION</v>
      </c>
    </row>
    <row r="722" spans="1:11" x14ac:dyDescent="0.55000000000000004">
      <c r="A722" t="s">
        <v>29</v>
      </c>
      <c r="B722" t="s">
        <v>9</v>
      </c>
      <c r="C722" t="s">
        <v>1</v>
      </c>
      <c r="D722" t="s">
        <v>2</v>
      </c>
      <c r="E722" t="s">
        <v>3</v>
      </c>
      <c r="F722" t="b">
        <v>1</v>
      </c>
      <c r="G722">
        <v>8690</v>
      </c>
      <c r="H722">
        <v>37</v>
      </c>
      <c r="I722">
        <v>46097</v>
      </c>
      <c r="K722" t="str">
        <f t="shared" si="11"/>
        <v>SELECT 'uf50-011.cnf','Roulette','Clause','BitFlip','MaxSat',1,8690,37,46097 UNION</v>
      </c>
    </row>
    <row r="723" spans="1:11" x14ac:dyDescent="0.55000000000000004">
      <c r="A723" t="s">
        <v>29</v>
      </c>
      <c r="B723" t="s">
        <v>9</v>
      </c>
      <c r="C723" t="s">
        <v>1</v>
      </c>
      <c r="D723" t="s">
        <v>2</v>
      </c>
      <c r="E723" t="s">
        <v>4</v>
      </c>
      <c r="F723" t="b">
        <v>0</v>
      </c>
      <c r="G723">
        <v>10000</v>
      </c>
      <c r="H723">
        <v>33</v>
      </c>
      <c r="I723">
        <v>50242</v>
      </c>
      <c r="K723" t="str">
        <f t="shared" si="11"/>
        <v>SELECT 'uf50-011.cnf','Roulette','Clause','BitFlip','Weighted',0,10000,33,50242 UNION</v>
      </c>
    </row>
    <row r="724" spans="1:11" x14ac:dyDescent="0.55000000000000004">
      <c r="A724" t="s">
        <v>29</v>
      </c>
      <c r="B724" t="s">
        <v>9</v>
      </c>
      <c r="C724" t="s">
        <v>1</v>
      </c>
      <c r="D724" t="s">
        <v>2</v>
      </c>
      <c r="E724" t="s">
        <v>5</v>
      </c>
      <c r="F724" t="b">
        <v>1</v>
      </c>
      <c r="G724">
        <v>4645</v>
      </c>
      <c r="H724">
        <v>22</v>
      </c>
      <c r="I724">
        <v>24335</v>
      </c>
      <c r="K724" t="str">
        <f t="shared" si="11"/>
        <v>SELECT 'uf50-011.cnf','Roulette','Clause','BitFlip','Amplified',1,4645,22,24335 UNION</v>
      </c>
    </row>
    <row r="725" spans="1:11" x14ac:dyDescent="0.55000000000000004">
      <c r="A725" t="s">
        <v>29</v>
      </c>
      <c r="B725" t="s">
        <v>9</v>
      </c>
      <c r="C725" t="s">
        <v>1</v>
      </c>
      <c r="D725" t="s">
        <v>6</v>
      </c>
      <c r="E725" t="s">
        <v>3</v>
      </c>
      <c r="F725" t="b">
        <v>1</v>
      </c>
      <c r="G725">
        <v>492</v>
      </c>
      <c r="H725">
        <v>2</v>
      </c>
      <c r="I725">
        <v>2856</v>
      </c>
      <c r="K725" t="str">
        <f t="shared" si="11"/>
        <v>SELECT 'uf50-011.cnf','Roulette','Clause','Guided','MaxSat',1,492,2,2856 UNION</v>
      </c>
    </row>
    <row r="726" spans="1:11" x14ac:dyDescent="0.55000000000000004">
      <c r="A726" t="s">
        <v>29</v>
      </c>
      <c r="B726" t="s">
        <v>9</v>
      </c>
      <c r="C726" t="s">
        <v>1</v>
      </c>
      <c r="D726" t="s">
        <v>6</v>
      </c>
      <c r="E726" t="s">
        <v>4</v>
      </c>
      <c r="F726" t="b">
        <v>1</v>
      </c>
      <c r="G726">
        <v>1450</v>
      </c>
      <c r="H726">
        <v>6</v>
      </c>
      <c r="I726">
        <v>8233</v>
      </c>
      <c r="K726" t="str">
        <f t="shared" si="11"/>
        <v>SELECT 'uf50-011.cnf','Roulette','Clause','Guided','Weighted',1,1450,6,8233 UNION</v>
      </c>
    </row>
    <row r="727" spans="1:11" x14ac:dyDescent="0.55000000000000004">
      <c r="A727" t="s">
        <v>29</v>
      </c>
      <c r="B727" t="s">
        <v>9</v>
      </c>
      <c r="C727" t="s">
        <v>1</v>
      </c>
      <c r="D727" t="s">
        <v>6</v>
      </c>
      <c r="E727" t="s">
        <v>5</v>
      </c>
      <c r="F727" t="b">
        <v>1</v>
      </c>
      <c r="G727">
        <v>60</v>
      </c>
      <c r="H727">
        <v>0</v>
      </c>
      <c r="I727">
        <v>339</v>
      </c>
      <c r="K727" t="str">
        <f t="shared" si="11"/>
        <v>SELECT 'uf50-011.cnf','Roulette','Clause','Guided','Amplified',1,60,0,339 UNION</v>
      </c>
    </row>
    <row r="728" spans="1:11" x14ac:dyDescent="0.55000000000000004">
      <c r="A728" t="s">
        <v>29</v>
      </c>
      <c r="B728" t="s">
        <v>9</v>
      </c>
      <c r="C728" t="s">
        <v>1</v>
      </c>
      <c r="D728" t="s">
        <v>7</v>
      </c>
      <c r="E728" t="s">
        <v>3</v>
      </c>
      <c r="F728" t="b">
        <v>1</v>
      </c>
      <c r="G728">
        <v>5335</v>
      </c>
      <c r="H728">
        <v>25</v>
      </c>
      <c r="I728">
        <v>27052</v>
      </c>
      <c r="K728" t="str">
        <f t="shared" si="11"/>
        <v>SELECT 'uf50-011.cnf','Roulette','Clause','NBit','MaxSat',1,5335,25,27052 UNION</v>
      </c>
    </row>
    <row r="729" spans="1:11" x14ac:dyDescent="0.55000000000000004">
      <c r="A729" t="s">
        <v>29</v>
      </c>
      <c r="B729" t="s">
        <v>9</v>
      </c>
      <c r="C729" t="s">
        <v>1</v>
      </c>
      <c r="D729" t="s">
        <v>7</v>
      </c>
      <c r="E729" t="s">
        <v>4</v>
      </c>
      <c r="F729" t="b">
        <v>1</v>
      </c>
      <c r="G729">
        <v>5413</v>
      </c>
      <c r="H729">
        <v>23</v>
      </c>
      <c r="I729">
        <v>27910</v>
      </c>
      <c r="K729" t="str">
        <f t="shared" si="11"/>
        <v>SELECT 'uf50-011.cnf','Roulette','Clause','NBit','Weighted',1,5413,23,27910 UNION</v>
      </c>
    </row>
    <row r="730" spans="1:11" x14ac:dyDescent="0.55000000000000004">
      <c r="A730" t="s">
        <v>29</v>
      </c>
      <c r="B730" t="s">
        <v>9</v>
      </c>
      <c r="C730" t="s">
        <v>1</v>
      </c>
      <c r="D730" t="s">
        <v>7</v>
      </c>
      <c r="E730" t="s">
        <v>5</v>
      </c>
      <c r="F730" t="b">
        <v>1</v>
      </c>
      <c r="G730">
        <v>2879</v>
      </c>
      <c r="H730">
        <v>14</v>
      </c>
      <c r="I730">
        <v>14102</v>
      </c>
      <c r="K730" t="str">
        <f t="shared" si="11"/>
        <v>SELECT 'uf50-011.cnf','Roulette','Clause','NBit','Amplified',1,2879,14,14102 UNION</v>
      </c>
    </row>
    <row r="731" spans="1:11" x14ac:dyDescent="0.55000000000000004">
      <c r="A731" t="s">
        <v>29</v>
      </c>
      <c r="B731" t="s">
        <v>9</v>
      </c>
      <c r="C731" t="s">
        <v>8</v>
      </c>
      <c r="D731" t="s">
        <v>2</v>
      </c>
      <c r="E731" t="s">
        <v>3</v>
      </c>
      <c r="F731" t="b">
        <v>1</v>
      </c>
      <c r="G731">
        <v>3239</v>
      </c>
      <c r="H731">
        <v>15</v>
      </c>
      <c r="I731">
        <v>7049</v>
      </c>
      <c r="K731" t="str">
        <f t="shared" si="11"/>
        <v>SELECT 'uf50-011.cnf','Roulette','Uniform','BitFlip','MaxSat',1,3239,15,7049 UNION</v>
      </c>
    </row>
    <row r="732" spans="1:11" x14ac:dyDescent="0.55000000000000004">
      <c r="A732" t="s">
        <v>29</v>
      </c>
      <c r="B732" t="s">
        <v>9</v>
      </c>
      <c r="C732" t="s">
        <v>8</v>
      </c>
      <c r="D732" t="s">
        <v>2</v>
      </c>
      <c r="E732" t="s">
        <v>4</v>
      </c>
      <c r="F732" t="b">
        <v>1</v>
      </c>
      <c r="G732">
        <v>3195</v>
      </c>
      <c r="H732">
        <v>13</v>
      </c>
      <c r="I732">
        <v>6352</v>
      </c>
      <c r="K732" t="str">
        <f t="shared" si="11"/>
        <v>SELECT 'uf50-011.cnf','Roulette','Uniform','BitFlip','Weighted',1,3195,13,6352 UNION</v>
      </c>
    </row>
    <row r="733" spans="1:11" x14ac:dyDescent="0.55000000000000004">
      <c r="A733" t="s">
        <v>29</v>
      </c>
      <c r="B733" t="s">
        <v>9</v>
      </c>
      <c r="C733" t="s">
        <v>8</v>
      </c>
      <c r="D733" t="s">
        <v>2</v>
      </c>
      <c r="E733" t="s">
        <v>5</v>
      </c>
      <c r="F733" t="b">
        <v>1</v>
      </c>
      <c r="G733">
        <v>5721</v>
      </c>
      <c r="H733">
        <v>28</v>
      </c>
      <c r="I733">
        <v>12027</v>
      </c>
      <c r="K733" t="str">
        <f t="shared" si="11"/>
        <v>SELECT 'uf50-011.cnf','Roulette','Uniform','BitFlip','Amplified',1,5721,28,12027 UNION</v>
      </c>
    </row>
    <row r="734" spans="1:11" x14ac:dyDescent="0.55000000000000004">
      <c r="A734" t="s">
        <v>29</v>
      </c>
      <c r="B734" t="s">
        <v>9</v>
      </c>
      <c r="C734" t="s">
        <v>8</v>
      </c>
      <c r="D734" t="s">
        <v>6</v>
      </c>
      <c r="E734" t="s">
        <v>3</v>
      </c>
      <c r="F734" t="b">
        <v>1</v>
      </c>
      <c r="G734">
        <v>225</v>
      </c>
      <c r="H734">
        <v>1</v>
      </c>
      <c r="I734">
        <v>787</v>
      </c>
      <c r="K734" t="str">
        <f t="shared" si="11"/>
        <v>SELECT 'uf50-011.cnf','Roulette','Uniform','Guided','MaxSat',1,225,1,787 UNION</v>
      </c>
    </row>
    <row r="735" spans="1:11" x14ac:dyDescent="0.55000000000000004">
      <c r="A735" t="s">
        <v>29</v>
      </c>
      <c r="B735" t="s">
        <v>9</v>
      </c>
      <c r="C735" t="s">
        <v>8</v>
      </c>
      <c r="D735" t="s">
        <v>6</v>
      </c>
      <c r="E735" t="s">
        <v>4</v>
      </c>
      <c r="F735" t="b">
        <v>1</v>
      </c>
      <c r="G735">
        <v>1249</v>
      </c>
      <c r="H735">
        <v>6</v>
      </c>
      <c r="I735">
        <v>4005</v>
      </c>
      <c r="K735" t="str">
        <f t="shared" si="11"/>
        <v>SELECT 'uf50-011.cnf','Roulette','Uniform','Guided','Weighted',1,1249,6,4005 UNION</v>
      </c>
    </row>
    <row r="736" spans="1:11" x14ac:dyDescent="0.55000000000000004">
      <c r="A736" t="s">
        <v>29</v>
      </c>
      <c r="B736" t="s">
        <v>9</v>
      </c>
      <c r="C736" t="s">
        <v>8</v>
      </c>
      <c r="D736" t="s">
        <v>6</v>
      </c>
      <c r="E736" t="s">
        <v>5</v>
      </c>
      <c r="F736" t="b">
        <v>1</v>
      </c>
      <c r="G736">
        <v>319</v>
      </c>
      <c r="H736">
        <v>1</v>
      </c>
      <c r="I736">
        <v>1093</v>
      </c>
      <c r="K736" t="str">
        <f t="shared" si="11"/>
        <v>SELECT 'uf50-011.cnf','Roulette','Uniform','Guided','Amplified',1,319,1,1093 UNION</v>
      </c>
    </row>
    <row r="737" spans="1:11" x14ac:dyDescent="0.55000000000000004">
      <c r="A737" t="s">
        <v>29</v>
      </c>
      <c r="B737" t="s">
        <v>9</v>
      </c>
      <c r="C737" t="s">
        <v>8</v>
      </c>
      <c r="D737" t="s">
        <v>7</v>
      </c>
      <c r="E737" t="s">
        <v>3</v>
      </c>
      <c r="F737" t="b">
        <v>1</v>
      </c>
      <c r="G737">
        <v>1644</v>
      </c>
      <c r="H737">
        <v>8</v>
      </c>
      <c r="I737">
        <v>3318</v>
      </c>
      <c r="K737" t="str">
        <f t="shared" si="11"/>
        <v>SELECT 'uf50-011.cnf','Roulette','Uniform','NBit','MaxSat',1,1644,8,3318 UNION</v>
      </c>
    </row>
    <row r="738" spans="1:11" x14ac:dyDescent="0.55000000000000004">
      <c r="A738" t="s">
        <v>29</v>
      </c>
      <c r="B738" t="s">
        <v>9</v>
      </c>
      <c r="C738" t="s">
        <v>8</v>
      </c>
      <c r="D738" t="s">
        <v>7</v>
      </c>
      <c r="E738" t="s">
        <v>4</v>
      </c>
      <c r="F738" t="b">
        <v>1</v>
      </c>
      <c r="G738">
        <v>1486</v>
      </c>
      <c r="H738">
        <v>6</v>
      </c>
      <c r="I738">
        <v>2813</v>
      </c>
      <c r="K738" t="str">
        <f t="shared" si="11"/>
        <v>SELECT 'uf50-011.cnf','Roulette','Uniform','NBit','Weighted',1,1486,6,2813 UNION</v>
      </c>
    </row>
    <row r="739" spans="1:11" x14ac:dyDescent="0.55000000000000004">
      <c r="A739" t="s">
        <v>29</v>
      </c>
      <c r="B739" t="s">
        <v>9</v>
      </c>
      <c r="C739" t="s">
        <v>8</v>
      </c>
      <c r="D739" t="s">
        <v>7</v>
      </c>
      <c r="E739" t="s">
        <v>5</v>
      </c>
      <c r="F739" t="b">
        <v>1</v>
      </c>
      <c r="G739">
        <v>1439</v>
      </c>
      <c r="H739">
        <v>8</v>
      </c>
      <c r="I739">
        <v>3387</v>
      </c>
      <c r="K739" t="str">
        <f t="shared" si="11"/>
        <v>SELECT 'uf50-011.cnf','Roulette','Uniform','NBit','Amplified',1,1439,8,3387 UNION</v>
      </c>
    </row>
    <row r="740" spans="1:11" x14ac:dyDescent="0.55000000000000004">
      <c r="A740" t="s">
        <v>29</v>
      </c>
      <c r="B740" t="s">
        <v>10</v>
      </c>
      <c r="C740" t="s">
        <v>1</v>
      </c>
      <c r="D740" t="s">
        <v>2</v>
      </c>
      <c r="E740" t="s">
        <v>3</v>
      </c>
      <c r="F740" t="b">
        <v>1</v>
      </c>
      <c r="G740">
        <v>2185</v>
      </c>
      <c r="H740">
        <v>15</v>
      </c>
      <c r="I740">
        <v>10728</v>
      </c>
      <c r="K740" t="str">
        <f t="shared" si="11"/>
        <v>SELECT 'uf50-011.cnf','Rank','Clause','BitFlip','MaxSat',1,2185,15,10728 UNION</v>
      </c>
    </row>
    <row r="741" spans="1:11" x14ac:dyDescent="0.55000000000000004">
      <c r="A741" t="s">
        <v>29</v>
      </c>
      <c r="B741" t="s">
        <v>10</v>
      </c>
      <c r="C741" t="s">
        <v>1</v>
      </c>
      <c r="D741" t="s">
        <v>2</v>
      </c>
      <c r="E741" t="s">
        <v>4</v>
      </c>
      <c r="F741" t="b">
        <v>1</v>
      </c>
      <c r="G741">
        <v>2720</v>
      </c>
      <c r="H741">
        <v>14</v>
      </c>
      <c r="I741">
        <v>12615</v>
      </c>
      <c r="K741" t="str">
        <f t="shared" si="11"/>
        <v>SELECT 'uf50-011.cnf','Rank','Clause','BitFlip','Weighted',1,2720,14,12615 UNION</v>
      </c>
    </row>
    <row r="742" spans="1:11" x14ac:dyDescent="0.55000000000000004">
      <c r="A742" t="s">
        <v>29</v>
      </c>
      <c r="B742" t="s">
        <v>10</v>
      </c>
      <c r="C742" t="s">
        <v>1</v>
      </c>
      <c r="D742" t="s">
        <v>2</v>
      </c>
      <c r="E742" t="s">
        <v>5</v>
      </c>
      <c r="F742" t="b">
        <v>1</v>
      </c>
      <c r="G742">
        <v>3475</v>
      </c>
      <c r="H742">
        <v>22</v>
      </c>
      <c r="I742">
        <v>16132</v>
      </c>
      <c r="K742" t="str">
        <f t="shared" si="11"/>
        <v>SELECT 'uf50-011.cnf','Rank','Clause','BitFlip','Amplified',1,3475,22,16132 UNION</v>
      </c>
    </row>
    <row r="743" spans="1:11" x14ac:dyDescent="0.55000000000000004">
      <c r="A743" t="s">
        <v>29</v>
      </c>
      <c r="B743" t="s">
        <v>10</v>
      </c>
      <c r="C743" t="s">
        <v>1</v>
      </c>
      <c r="D743" t="s">
        <v>6</v>
      </c>
      <c r="E743" t="s">
        <v>3</v>
      </c>
      <c r="F743" t="b">
        <v>1</v>
      </c>
      <c r="G743">
        <v>41</v>
      </c>
      <c r="H743">
        <v>0</v>
      </c>
      <c r="I743">
        <v>228</v>
      </c>
      <c r="K743" t="str">
        <f t="shared" si="11"/>
        <v>SELECT 'uf50-011.cnf','Rank','Clause','Guided','MaxSat',1,41,0,228 UNION</v>
      </c>
    </row>
    <row r="744" spans="1:11" x14ac:dyDescent="0.55000000000000004">
      <c r="A744" t="s">
        <v>29</v>
      </c>
      <c r="B744" t="s">
        <v>10</v>
      </c>
      <c r="C744" t="s">
        <v>1</v>
      </c>
      <c r="D744" t="s">
        <v>6</v>
      </c>
      <c r="E744" t="s">
        <v>4</v>
      </c>
      <c r="F744" t="b">
        <v>1</v>
      </c>
      <c r="G744">
        <v>305</v>
      </c>
      <c r="H744">
        <v>2</v>
      </c>
      <c r="I744">
        <v>1568</v>
      </c>
      <c r="K744" t="str">
        <f t="shared" si="11"/>
        <v>SELECT 'uf50-011.cnf','Rank','Clause','Guided','Weighted',1,305,2,1568 UNION</v>
      </c>
    </row>
    <row r="745" spans="1:11" x14ac:dyDescent="0.55000000000000004">
      <c r="A745" t="s">
        <v>29</v>
      </c>
      <c r="B745" t="s">
        <v>10</v>
      </c>
      <c r="C745" t="s">
        <v>1</v>
      </c>
      <c r="D745" t="s">
        <v>6</v>
      </c>
      <c r="E745" t="s">
        <v>5</v>
      </c>
      <c r="F745" t="b">
        <v>1</v>
      </c>
      <c r="G745">
        <v>80</v>
      </c>
      <c r="H745">
        <v>0</v>
      </c>
      <c r="I745">
        <v>406</v>
      </c>
      <c r="K745" t="str">
        <f t="shared" si="11"/>
        <v>SELECT 'uf50-011.cnf','Rank','Clause','Guided','Amplified',1,80,0,406 UNION</v>
      </c>
    </row>
    <row r="746" spans="1:11" x14ac:dyDescent="0.55000000000000004">
      <c r="A746" t="s">
        <v>29</v>
      </c>
      <c r="B746" t="s">
        <v>10</v>
      </c>
      <c r="C746" t="s">
        <v>1</v>
      </c>
      <c r="D746" t="s">
        <v>7</v>
      </c>
      <c r="E746" t="s">
        <v>3</v>
      </c>
      <c r="F746" t="b">
        <v>1</v>
      </c>
      <c r="G746">
        <v>945</v>
      </c>
      <c r="H746">
        <v>6</v>
      </c>
      <c r="I746">
        <v>4112</v>
      </c>
      <c r="K746" t="str">
        <f t="shared" si="11"/>
        <v>SELECT 'uf50-011.cnf','Rank','Clause','NBit','MaxSat',1,945,6,4112 UNION</v>
      </c>
    </row>
    <row r="747" spans="1:11" x14ac:dyDescent="0.55000000000000004">
      <c r="A747" t="s">
        <v>29</v>
      </c>
      <c r="B747" t="s">
        <v>10</v>
      </c>
      <c r="C747" t="s">
        <v>1</v>
      </c>
      <c r="D747" t="s">
        <v>7</v>
      </c>
      <c r="E747" t="s">
        <v>4</v>
      </c>
      <c r="F747" t="b">
        <v>1</v>
      </c>
      <c r="G747">
        <v>335</v>
      </c>
      <c r="H747">
        <v>2</v>
      </c>
      <c r="I747">
        <v>1442</v>
      </c>
      <c r="K747" t="str">
        <f t="shared" si="11"/>
        <v>SELECT 'uf50-011.cnf','Rank','Clause','NBit','Weighted',1,335,2,1442 UNION</v>
      </c>
    </row>
    <row r="748" spans="1:11" x14ac:dyDescent="0.55000000000000004">
      <c r="A748" t="s">
        <v>29</v>
      </c>
      <c r="B748" t="s">
        <v>10</v>
      </c>
      <c r="C748" t="s">
        <v>1</v>
      </c>
      <c r="D748" t="s">
        <v>7</v>
      </c>
      <c r="E748" t="s">
        <v>5</v>
      </c>
      <c r="F748" t="b">
        <v>1</v>
      </c>
      <c r="G748">
        <v>446</v>
      </c>
      <c r="H748">
        <v>3</v>
      </c>
      <c r="I748">
        <v>1987</v>
      </c>
      <c r="K748" t="str">
        <f t="shared" si="11"/>
        <v>SELECT 'uf50-011.cnf','Rank','Clause','NBit','Amplified',1,446,3,1987 UNION</v>
      </c>
    </row>
    <row r="749" spans="1:11" x14ac:dyDescent="0.55000000000000004">
      <c r="A749" t="s">
        <v>29</v>
      </c>
      <c r="B749" t="s">
        <v>10</v>
      </c>
      <c r="C749" t="s">
        <v>8</v>
      </c>
      <c r="D749" t="s">
        <v>2</v>
      </c>
      <c r="E749" t="s">
        <v>3</v>
      </c>
      <c r="F749" t="b">
        <v>1</v>
      </c>
      <c r="G749">
        <v>1249</v>
      </c>
      <c r="H749">
        <v>9</v>
      </c>
      <c r="I749">
        <v>2368</v>
      </c>
      <c r="K749" t="str">
        <f t="shared" si="11"/>
        <v>SELECT 'uf50-011.cnf','Rank','Uniform','BitFlip','MaxSat',1,1249,9,2368 UNION</v>
      </c>
    </row>
    <row r="750" spans="1:11" x14ac:dyDescent="0.55000000000000004">
      <c r="A750" t="s">
        <v>29</v>
      </c>
      <c r="B750" t="s">
        <v>10</v>
      </c>
      <c r="C750" t="s">
        <v>8</v>
      </c>
      <c r="D750" t="s">
        <v>2</v>
      </c>
      <c r="E750" t="s">
        <v>4</v>
      </c>
      <c r="F750" t="b">
        <v>1</v>
      </c>
      <c r="G750">
        <v>53</v>
      </c>
      <c r="H750">
        <v>0</v>
      </c>
      <c r="I750">
        <v>103</v>
      </c>
      <c r="K750" t="str">
        <f t="shared" si="11"/>
        <v>SELECT 'uf50-011.cnf','Rank','Uniform','BitFlip','Weighted',1,53,0,103 UNION</v>
      </c>
    </row>
    <row r="751" spans="1:11" x14ac:dyDescent="0.55000000000000004">
      <c r="A751" t="s">
        <v>29</v>
      </c>
      <c r="B751" t="s">
        <v>10</v>
      </c>
      <c r="C751" t="s">
        <v>8</v>
      </c>
      <c r="D751" t="s">
        <v>2</v>
      </c>
      <c r="E751" t="s">
        <v>5</v>
      </c>
      <c r="F751" t="b">
        <v>1</v>
      </c>
      <c r="G751">
        <v>368</v>
      </c>
      <c r="H751">
        <v>2</v>
      </c>
      <c r="I751">
        <v>705</v>
      </c>
      <c r="K751" t="str">
        <f t="shared" si="11"/>
        <v>SELECT 'uf50-011.cnf','Rank','Uniform','BitFlip','Amplified',1,368,2,705 UNION</v>
      </c>
    </row>
    <row r="752" spans="1:11" x14ac:dyDescent="0.55000000000000004">
      <c r="A752" t="s">
        <v>29</v>
      </c>
      <c r="B752" t="s">
        <v>10</v>
      </c>
      <c r="C752" t="s">
        <v>8</v>
      </c>
      <c r="D752" t="s">
        <v>6</v>
      </c>
      <c r="E752" t="s">
        <v>3</v>
      </c>
      <c r="F752" t="b">
        <v>1</v>
      </c>
      <c r="G752">
        <v>33</v>
      </c>
      <c r="H752">
        <v>0</v>
      </c>
      <c r="I752">
        <v>140</v>
      </c>
      <c r="K752" t="str">
        <f t="shared" si="11"/>
        <v>SELECT 'uf50-011.cnf','Rank','Uniform','Guided','MaxSat',1,33,0,140 UNION</v>
      </c>
    </row>
    <row r="753" spans="1:11" x14ac:dyDescent="0.55000000000000004">
      <c r="A753" t="s">
        <v>29</v>
      </c>
      <c r="B753" t="s">
        <v>10</v>
      </c>
      <c r="C753" t="s">
        <v>8</v>
      </c>
      <c r="D753" t="s">
        <v>6</v>
      </c>
      <c r="E753" t="s">
        <v>4</v>
      </c>
      <c r="F753" t="b">
        <v>1</v>
      </c>
      <c r="G753">
        <v>43</v>
      </c>
      <c r="H753">
        <v>0</v>
      </c>
      <c r="I753">
        <v>145</v>
      </c>
      <c r="K753" t="str">
        <f t="shared" si="11"/>
        <v>SELECT 'uf50-011.cnf','Rank','Uniform','Guided','Weighted',1,43,0,145 UNION</v>
      </c>
    </row>
    <row r="754" spans="1:11" x14ac:dyDescent="0.55000000000000004">
      <c r="A754" t="s">
        <v>29</v>
      </c>
      <c r="B754" t="s">
        <v>10</v>
      </c>
      <c r="C754" t="s">
        <v>8</v>
      </c>
      <c r="D754" t="s">
        <v>6</v>
      </c>
      <c r="E754" t="s">
        <v>5</v>
      </c>
      <c r="F754" t="b">
        <v>1</v>
      </c>
      <c r="G754">
        <v>320</v>
      </c>
      <c r="H754">
        <v>2</v>
      </c>
      <c r="I754">
        <v>1138</v>
      </c>
      <c r="K754" t="str">
        <f t="shared" si="11"/>
        <v>SELECT 'uf50-011.cnf','Rank','Uniform','Guided','Amplified',1,320,2,1138 UNION</v>
      </c>
    </row>
    <row r="755" spans="1:11" x14ac:dyDescent="0.55000000000000004">
      <c r="A755" t="s">
        <v>29</v>
      </c>
      <c r="B755" t="s">
        <v>10</v>
      </c>
      <c r="C755" t="s">
        <v>8</v>
      </c>
      <c r="D755" t="s">
        <v>7</v>
      </c>
      <c r="E755" t="s">
        <v>3</v>
      </c>
      <c r="F755" t="b">
        <v>1</v>
      </c>
      <c r="G755">
        <v>1155</v>
      </c>
      <c r="H755">
        <v>9</v>
      </c>
      <c r="I755">
        <v>2537</v>
      </c>
      <c r="K755" t="str">
        <f t="shared" si="11"/>
        <v>SELECT 'uf50-011.cnf','Rank','Uniform','NBit','MaxSat',1,1155,9,2537 UNION</v>
      </c>
    </row>
    <row r="756" spans="1:11" x14ac:dyDescent="0.55000000000000004">
      <c r="A756" t="s">
        <v>29</v>
      </c>
      <c r="B756" t="s">
        <v>10</v>
      </c>
      <c r="C756" t="s">
        <v>8</v>
      </c>
      <c r="D756" t="s">
        <v>7</v>
      </c>
      <c r="E756" t="s">
        <v>4</v>
      </c>
      <c r="F756" t="b">
        <v>1</v>
      </c>
      <c r="G756">
        <v>1284</v>
      </c>
      <c r="H756">
        <v>9</v>
      </c>
      <c r="I756">
        <v>2534</v>
      </c>
      <c r="K756" t="str">
        <f t="shared" si="11"/>
        <v>SELECT 'uf50-011.cnf','Rank','Uniform','NBit','Weighted',1,1284,9,2534 UNION</v>
      </c>
    </row>
    <row r="757" spans="1:11" x14ac:dyDescent="0.55000000000000004">
      <c r="A757" t="s">
        <v>29</v>
      </c>
      <c r="B757" t="s">
        <v>10</v>
      </c>
      <c r="C757" t="s">
        <v>8</v>
      </c>
      <c r="D757" t="s">
        <v>7</v>
      </c>
      <c r="E757" t="s">
        <v>5</v>
      </c>
      <c r="F757" t="b">
        <v>1</v>
      </c>
      <c r="G757">
        <v>290</v>
      </c>
      <c r="H757">
        <v>2</v>
      </c>
      <c r="I757">
        <v>820</v>
      </c>
      <c r="K757" t="str">
        <f t="shared" si="11"/>
        <v>SELECT 'uf50-011.cnf','Rank','Uniform','NBit','Amplified',1,290,2,820 UNION</v>
      </c>
    </row>
    <row r="758" spans="1:11" x14ac:dyDescent="0.55000000000000004">
      <c r="A758" t="s">
        <v>30</v>
      </c>
      <c r="B758" t="s">
        <v>0</v>
      </c>
      <c r="C758" t="s">
        <v>1</v>
      </c>
      <c r="D758" t="s">
        <v>2</v>
      </c>
      <c r="E758" t="s">
        <v>3</v>
      </c>
      <c r="F758" t="b">
        <v>1</v>
      </c>
      <c r="G758">
        <v>553</v>
      </c>
      <c r="H758">
        <v>4</v>
      </c>
      <c r="I758">
        <v>2541</v>
      </c>
      <c r="K758" t="str">
        <f t="shared" si="11"/>
        <v>SELECT 'uf50-0110.cnf','Tournament','Clause','BitFlip','MaxSat',1,553,4,2541 UNION</v>
      </c>
    </row>
    <row r="759" spans="1:11" x14ac:dyDescent="0.55000000000000004">
      <c r="A759" t="s">
        <v>30</v>
      </c>
      <c r="B759" t="s">
        <v>0</v>
      </c>
      <c r="C759" t="s">
        <v>1</v>
      </c>
      <c r="D759" t="s">
        <v>2</v>
      </c>
      <c r="E759" t="s">
        <v>4</v>
      </c>
      <c r="F759" t="b">
        <v>1</v>
      </c>
      <c r="G759">
        <v>1142</v>
      </c>
      <c r="H759">
        <v>7</v>
      </c>
      <c r="I759">
        <v>5764</v>
      </c>
      <c r="K759" t="str">
        <f t="shared" si="11"/>
        <v>SELECT 'uf50-0110.cnf','Tournament','Clause','BitFlip','Weighted',1,1142,7,5764 UNION</v>
      </c>
    </row>
    <row r="760" spans="1:11" x14ac:dyDescent="0.55000000000000004">
      <c r="A760" t="s">
        <v>30</v>
      </c>
      <c r="B760" t="s">
        <v>0</v>
      </c>
      <c r="C760" t="s">
        <v>1</v>
      </c>
      <c r="D760" t="s">
        <v>2</v>
      </c>
      <c r="E760" t="s">
        <v>5</v>
      </c>
      <c r="F760" t="b">
        <v>1</v>
      </c>
      <c r="G760">
        <v>553</v>
      </c>
      <c r="H760">
        <v>4</v>
      </c>
      <c r="I760">
        <v>2704</v>
      </c>
      <c r="K760" t="str">
        <f t="shared" si="11"/>
        <v>SELECT 'uf50-0110.cnf','Tournament','Clause','BitFlip','Amplified',1,553,4,2704 UNION</v>
      </c>
    </row>
    <row r="761" spans="1:11" x14ac:dyDescent="0.55000000000000004">
      <c r="A761" t="s">
        <v>30</v>
      </c>
      <c r="B761" t="s">
        <v>0</v>
      </c>
      <c r="C761" t="s">
        <v>1</v>
      </c>
      <c r="D761" t="s">
        <v>6</v>
      </c>
      <c r="E761" t="s">
        <v>3</v>
      </c>
      <c r="F761" t="b">
        <v>1</v>
      </c>
      <c r="G761">
        <v>25</v>
      </c>
      <c r="H761">
        <v>0</v>
      </c>
      <c r="I761">
        <v>137</v>
      </c>
      <c r="K761" t="str">
        <f t="shared" si="11"/>
        <v>SELECT 'uf50-0110.cnf','Tournament','Clause','Guided','MaxSat',1,25,0,137 UNION</v>
      </c>
    </row>
    <row r="762" spans="1:11" x14ac:dyDescent="0.55000000000000004">
      <c r="A762" t="s">
        <v>30</v>
      </c>
      <c r="B762" t="s">
        <v>0</v>
      </c>
      <c r="C762" t="s">
        <v>1</v>
      </c>
      <c r="D762" t="s">
        <v>6</v>
      </c>
      <c r="E762" t="s">
        <v>4</v>
      </c>
      <c r="F762" t="b">
        <v>1</v>
      </c>
      <c r="G762">
        <v>19</v>
      </c>
      <c r="H762">
        <v>0</v>
      </c>
      <c r="I762">
        <v>104</v>
      </c>
      <c r="K762" t="str">
        <f t="shared" si="11"/>
        <v>SELECT 'uf50-0110.cnf','Tournament','Clause','Guided','Weighted',1,19,0,104 UNION</v>
      </c>
    </row>
    <row r="763" spans="1:11" x14ac:dyDescent="0.55000000000000004">
      <c r="A763" t="s">
        <v>30</v>
      </c>
      <c r="B763" t="s">
        <v>0</v>
      </c>
      <c r="C763" t="s">
        <v>1</v>
      </c>
      <c r="D763" t="s">
        <v>6</v>
      </c>
      <c r="E763" t="s">
        <v>5</v>
      </c>
      <c r="F763" t="b">
        <v>1</v>
      </c>
      <c r="G763">
        <v>25</v>
      </c>
      <c r="H763">
        <v>0</v>
      </c>
      <c r="I763">
        <v>152</v>
      </c>
      <c r="K763" t="str">
        <f t="shared" si="11"/>
        <v>SELECT 'uf50-0110.cnf','Tournament','Clause','Guided','Amplified',1,25,0,152 UNION</v>
      </c>
    </row>
    <row r="764" spans="1:11" x14ac:dyDescent="0.55000000000000004">
      <c r="A764" t="s">
        <v>30</v>
      </c>
      <c r="B764" t="s">
        <v>0</v>
      </c>
      <c r="C764" t="s">
        <v>1</v>
      </c>
      <c r="D764" t="s">
        <v>7</v>
      </c>
      <c r="E764" t="s">
        <v>3</v>
      </c>
      <c r="F764" t="b">
        <v>1</v>
      </c>
      <c r="G764">
        <v>426</v>
      </c>
      <c r="H764">
        <v>3</v>
      </c>
      <c r="I764">
        <v>1933</v>
      </c>
      <c r="K764" t="str">
        <f t="shared" si="11"/>
        <v>SELECT 'uf50-0110.cnf','Tournament','Clause','NBit','MaxSat',1,426,3,1933 UNION</v>
      </c>
    </row>
    <row r="765" spans="1:11" x14ac:dyDescent="0.55000000000000004">
      <c r="A765" t="s">
        <v>30</v>
      </c>
      <c r="B765" t="s">
        <v>0</v>
      </c>
      <c r="C765" t="s">
        <v>1</v>
      </c>
      <c r="D765" t="s">
        <v>7</v>
      </c>
      <c r="E765" t="s">
        <v>4</v>
      </c>
      <c r="F765" t="b">
        <v>1</v>
      </c>
      <c r="G765">
        <v>3384</v>
      </c>
      <c r="H765">
        <v>21</v>
      </c>
      <c r="I765">
        <v>15140</v>
      </c>
      <c r="K765" t="str">
        <f t="shared" si="11"/>
        <v>SELECT 'uf50-0110.cnf','Tournament','Clause','NBit','Weighted',1,3384,21,15140 UNION</v>
      </c>
    </row>
    <row r="766" spans="1:11" x14ac:dyDescent="0.55000000000000004">
      <c r="A766" t="s">
        <v>30</v>
      </c>
      <c r="B766" t="s">
        <v>0</v>
      </c>
      <c r="C766" t="s">
        <v>1</v>
      </c>
      <c r="D766" t="s">
        <v>7</v>
      </c>
      <c r="E766" t="s">
        <v>5</v>
      </c>
      <c r="F766" t="b">
        <v>1</v>
      </c>
      <c r="G766">
        <v>426</v>
      </c>
      <c r="H766">
        <v>3</v>
      </c>
      <c r="I766">
        <v>1933</v>
      </c>
      <c r="K766" t="str">
        <f t="shared" si="11"/>
        <v>SELECT 'uf50-0110.cnf','Tournament','Clause','NBit','Amplified',1,426,3,1933 UNION</v>
      </c>
    </row>
    <row r="767" spans="1:11" x14ac:dyDescent="0.55000000000000004">
      <c r="A767" t="s">
        <v>30</v>
      </c>
      <c r="B767" t="s">
        <v>0</v>
      </c>
      <c r="C767" t="s">
        <v>8</v>
      </c>
      <c r="D767" t="s">
        <v>2</v>
      </c>
      <c r="E767" t="s">
        <v>3</v>
      </c>
      <c r="F767" t="b">
        <v>1</v>
      </c>
      <c r="G767">
        <v>1690</v>
      </c>
      <c r="H767">
        <v>13</v>
      </c>
      <c r="I767">
        <v>3496</v>
      </c>
      <c r="K767" t="str">
        <f t="shared" si="11"/>
        <v>SELECT 'uf50-0110.cnf','Tournament','Uniform','BitFlip','MaxSat',1,1690,13,3496 UNION</v>
      </c>
    </row>
    <row r="768" spans="1:11" x14ac:dyDescent="0.55000000000000004">
      <c r="A768" t="s">
        <v>30</v>
      </c>
      <c r="B768" t="s">
        <v>0</v>
      </c>
      <c r="C768" t="s">
        <v>8</v>
      </c>
      <c r="D768" t="s">
        <v>2</v>
      </c>
      <c r="E768" t="s">
        <v>4</v>
      </c>
      <c r="F768" t="b">
        <v>1</v>
      </c>
      <c r="G768">
        <v>534</v>
      </c>
      <c r="H768">
        <v>3</v>
      </c>
      <c r="I768">
        <v>1016</v>
      </c>
      <c r="K768" t="str">
        <f t="shared" si="11"/>
        <v>SELECT 'uf50-0110.cnf','Tournament','Uniform','BitFlip','Weighted',1,534,3,1016 UNION</v>
      </c>
    </row>
    <row r="769" spans="1:11" x14ac:dyDescent="0.55000000000000004">
      <c r="A769" t="s">
        <v>30</v>
      </c>
      <c r="B769" t="s">
        <v>0</v>
      </c>
      <c r="C769" t="s">
        <v>8</v>
      </c>
      <c r="D769" t="s">
        <v>2</v>
      </c>
      <c r="E769" t="s">
        <v>5</v>
      </c>
      <c r="F769" t="b">
        <v>1</v>
      </c>
      <c r="G769">
        <v>1690</v>
      </c>
      <c r="H769">
        <v>13</v>
      </c>
      <c r="I769">
        <v>3637</v>
      </c>
      <c r="K769" t="str">
        <f t="shared" si="11"/>
        <v>SELECT 'uf50-0110.cnf','Tournament','Uniform','BitFlip','Amplified',1,1690,13,3637 UNION</v>
      </c>
    </row>
    <row r="770" spans="1:11" x14ac:dyDescent="0.55000000000000004">
      <c r="A770" t="s">
        <v>30</v>
      </c>
      <c r="B770" t="s">
        <v>0</v>
      </c>
      <c r="C770" t="s">
        <v>8</v>
      </c>
      <c r="D770" t="s">
        <v>6</v>
      </c>
      <c r="E770" t="s">
        <v>3</v>
      </c>
      <c r="F770" t="b">
        <v>1</v>
      </c>
      <c r="G770">
        <v>133</v>
      </c>
      <c r="H770">
        <v>1</v>
      </c>
      <c r="I770">
        <v>462</v>
      </c>
      <c r="K770" t="str">
        <f t="shared" ref="K770:K833" si="12">CONCATENATE("SELECT '",A770,"','",B770,"','",C770,"','",D770,"','",E770,"',",IF(F770,1,0),",",G770,",",H770,",",I770," UNION")</f>
        <v>SELECT 'uf50-0110.cnf','Tournament','Uniform','Guided','MaxSat',1,133,1,462 UNION</v>
      </c>
    </row>
    <row r="771" spans="1:11" x14ac:dyDescent="0.55000000000000004">
      <c r="A771" t="s">
        <v>30</v>
      </c>
      <c r="B771" t="s">
        <v>0</v>
      </c>
      <c r="C771" t="s">
        <v>8</v>
      </c>
      <c r="D771" t="s">
        <v>6</v>
      </c>
      <c r="E771" t="s">
        <v>4</v>
      </c>
      <c r="F771" t="b">
        <v>1</v>
      </c>
      <c r="G771">
        <v>144</v>
      </c>
      <c r="H771">
        <v>1</v>
      </c>
      <c r="I771">
        <v>505</v>
      </c>
      <c r="K771" t="str">
        <f t="shared" si="12"/>
        <v>SELECT 'uf50-0110.cnf','Tournament','Uniform','Guided','Weighted',1,144,1,505 UNION</v>
      </c>
    </row>
    <row r="772" spans="1:11" x14ac:dyDescent="0.55000000000000004">
      <c r="A772" t="s">
        <v>30</v>
      </c>
      <c r="B772" t="s">
        <v>0</v>
      </c>
      <c r="C772" t="s">
        <v>8</v>
      </c>
      <c r="D772" t="s">
        <v>6</v>
      </c>
      <c r="E772" t="s">
        <v>5</v>
      </c>
      <c r="F772" t="b">
        <v>1</v>
      </c>
      <c r="G772">
        <v>133</v>
      </c>
      <c r="H772">
        <v>1</v>
      </c>
      <c r="I772">
        <v>497</v>
      </c>
      <c r="K772" t="str">
        <f t="shared" si="12"/>
        <v>SELECT 'uf50-0110.cnf','Tournament','Uniform','Guided','Amplified',1,133,1,497 UNION</v>
      </c>
    </row>
    <row r="773" spans="1:11" x14ac:dyDescent="0.55000000000000004">
      <c r="A773" t="s">
        <v>30</v>
      </c>
      <c r="B773" t="s">
        <v>0</v>
      </c>
      <c r="C773" t="s">
        <v>8</v>
      </c>
      <c r="D773" t="s">
        <v>7</v>
      </c>
      <c r="E773" t="s">
        <v>3</v>
      </c>
      <c r="F773" t="b">
        <v>1</v>
      </c>
      <c r="G773">
        <v>3287</v>
      </c>
      <c r="H773">
        <v>26</v>
      </c>
      <c r="I773">
        <v>6627</v>
      </c>
      <c r="K773" t="str">
        <f t="shared" si="12"/>
        <v>SELECT 'uf50-0110.cnf','Tournament','Uniform','NBit','MaxSat',1,3287,26,6627 UNION</v>
      </c>
    </row>
    <row r="774" spans="1:11" x14ac:dyDescent="0.55000000000000004">
      <c r="A774" t="s">
        <v>30</v>
      </c>
      <c r="B774" t="s">
        <v>0</v>
      </c>
      <c r="C774" t="s">
        <v>8</v>
      </c>
      <c r="D774" t="s">
        <v>7</v>
      </c>
      <c r="E774" t="s">
        <v>4</v>
      </c>
      <c r="F774" t="b">
        <v>1</v>
      </c>
      <c r="G774">
        <v>1094</v>
      </c>
      <c r="H774">
        <v>9</v>
      </c>
      <c r="I774">
        <v>2054</v>
      </c>
      <c r="K774" t="str">
        <f t="shared" si="12"/>
        <v>SELECT 'uf50-0110.cnf','Tournament','Uniform','NBit','Weighted',1,1094,9,2054 UNION</v>
      </c>
    </row>
    <row r="775" spans="1:11" x14ac:dyDescent="0.55000000000000004">
      <c r="A775" t="s">
        <v>30</v>
      </c>
      <c r="B775" t="s">
        <v>0</v>
      </c>
      <c r="C775" t="s">
        <v>8</v>
      </c>
      <c r="D775" t="s">
        <v>7</v>
      </c>
      <c r="E775" t="s">
        <v>5</v>
      </c>
      <c r="F775" t="b">
        <v>1</v>
      </c>
      <c r="G775">
        <v>3287</v>
      </c>
      <c r="H775">
        <v>26</v>
      </c>
      <c r="I775">
        <v>6686</v>
      </c>
      <c r="K775" t="str">
        <f t="shared" si="12"/>
        <v>SELECT 'uf50-0110.cnf','Tournament','Uniform','NBit','Amplified',1,3287,26,6686 UNION</v>
      </c>
    </row>
    <row r="776" spans="1:11" x14ac:dyDescent="0.55000000000000004">
      <c r="A776" t="s">
        <v>30</v>
      </c>
      <c r="B776" t="s">
        <v>9</v>
      </c>
      <c r="C776" t="s">
        <v>1</v>
      </c>
      <c r="D776" t="s">
        <v>2</v>
      </c>
      <c r="E776" t="s">
        <v>3</v>
      </c>
      <c r="F776" t="b">
        <v>1</v>
      </c>
      <c r="G776">
        <v>1171</v>
      </c>
      <c r="H776">
        <v>6</v>
      </c>
      <c r="I776">
        <v>6141</v>
      </c>
      <c r="K776" t="str">
        <f t="shared" si="12"/>
        <v>SELECT 'uf50-0110.cnf','Roulette','Clause','BitFlip','MaxSat',1,1171,6,6141 UNION</v>
      </c>
    </row>
    <row r="777" spans="1:11" x14ac:dyDescent="0.55000000000000004">
      <c r="A777" t="s">
        <v>30</v>
      </c>
      <c r="B777" t="s">
        <v>9</v>
      </c>
      <c r="C777" t="s">
        <v>1</v>
      </c>
      <c r="D777" t="s">
        <v>2</v>
      </c>
      <c r="E777" t="s">
        <v>4</v>
      </c>
      <c r="F777" t="b">
        <v>1</v>
      </c>
      <c r="G777">
        <v>6375</v>
      </c>
      <c r="H777">
        <v>26</v>
      </c>
      <c r="I777">
        <v>33648</v>
      </c>
      <c r="K777" t="str">
        <f t="shared" si="12"/>
        <v>SELECT 'uf50-0110.cnf','Roulette','Clause','BitFlip','Weighted',1,6375,26,33648 UNION</v>
      </c>
    </row>
    <row r="778" spans="1:11" x14ac:dyDescent="0.55000000000000004">
      <c r="A778" t="s">
        <v>30</v>
      </c>
      <c r="B778" t="s">
        <v>9</v>
      </c>
      <c r="C778" t="s">
        <v>1</v>
      </c>
      <c r="D778" t="s">
        <v>2</v>
      </c>
      <c r="E778" t="s">
        <v>5</v>
      </c>
      <c r="F778" t="b">
        <v>1</v>
      </c>
      <c r="G778">
        <v>8876</v>
      </c>
      <c r="H778">
        <v>41</v>
      </c>
      <c r="I778">
        <v>47141</v>
      </c>
      <c r="K778" t="str">
        <f t="shared" si="12"/>
        <v>SELECT 'uf50-0110.cnf','Roulette','Clause','BitFlip','Amplified',1,8876,41,47141 UNION</v>
      </c>
    </row>
    <row r="779" spans="1:11" x14ac:dyDescent="0.55000000000000004">
      <c r="A779" t="s">
        <v>30</v>
      </c>
      <c r="B779" t="s">
        <v>9</v>
      </c>
      <c r="C779" t="s">
        <v>1</v>
      </c>
      <c r="D779" t="s">
        <v>6</v>
      </c>
      <c r="E779" t="s">
        <v>3</v>
      </c>
      <c r="F779" t="b">
        <v>1</v>
      </c>
      <c r="G779">
        <v>322</v>
      </c>
      <c r="H779">
        <v>1</v>
      </c>
      <c r="I779">
        <v>1920</v>
      </c>
      <c r="K779" t="str">
        <f t="shared" si="12"/>
        <v>SELECT 'uf50-0110.cnf','Roulette','Clause','Guided','MaxSat',1,322,1,1920 UNION</v>
      </c>
    </row>
    <row r="780" spans="1:11" x14ac:dyDescent="0.55000000000000004">
      <c r="A780" t="s">
        <v>30</v>
      </c>
      <c r="B780" t="s">
        <v>9</v>
      </c>
      <c r="C780" t="s">
        <v>1</v>
      </c>
      <c r="D780" t="s">
        <v>6</v>
      </c>
      <c r="E780" t="s">
        <v>4</v>
      </c>
      <c r="F780" t="b">
        <v>1</v>
      </c>
      <c r="G780">
        <v>244</v>
      </c>
      <c r="H780">
        <v>1</v>
      </c>
      <c r="I780">
        <v>1516</v>
      </c>
      <c r="K780" t="str">
        <f t="shared" si="12"/>
        <v>SELECT 'uf50-0110.cnf','Roulette','Clause','Guided','Weighted',1,244,1,1516 UNION</v>
      </c>
    </row>
    <row r="781" spans="1:11" x14ac:dyDescent="0.55000000000000004">
      <c r="A781" t="s">
        <v>30</v>
      </c>
      <c r="B781" t="s">
        <v>9</v>
      </c>
      <c r="C781" t="s">
        <v>1</v>
      </c>
      <c r="D781" t="s">
        <v>6</v>
      </c>
      <c r="E781" t="s">
        <v>5</v>
      </c>
      <c r="F781" t="b">
        <v>1</v>
      </c>
      <c r="G781">
        <v>79</v>
      </c>
      <c r="H781">
        <v>0</v>
      </c>
      <c r="I781">
        <v>475</v>
      </c>
      <c r="K781" t="str">
        <f t="shared" si="12"/>
        <v>SELECT 'uf50-0110.cnf','Roulette','Clause','Guided','Amplified',1,79,0,475 UNION</v>
      </c>
    </row>
    <row r="782" spans="1:11" x14ac:dyDescent="0.55000000000000004">
      <c r="A782" t="s">
        <v>30</v>
      </c>
      <c r="B782" t="s">
        <v>9</v>
      </c>
      <c r="C782" t="s">
        <v>1</v>
      </c>
      <c r="D782" t="s">
        <v>7</v>
      </c>
      <c r="E782" t="s">
        <v>3</v>
      </c>
      <c r="F782" t="b">
        <v>1</v>
      </c>
      <c r="G782">
        <v>1748</v>
      </c>
      <c r="H782">
        <v>9</v>
      </c>
      <c r="I782">
        <v>9103</v>
      </c>
      <c r="K782" t="str">
        <f t="shared" si="12"/>
        <v>SELECT 'uf50-0110.cnf','Roulette','Clause','NBit','MaxSat',1,1748,9,9103 UNION</v>
      </c>
    </row>
    <row r="783" spans="1:11" x14ac:dyDescent="0.55000000000000004">
      <c r="A783" t="s">
        <v>30</v>
      </c>
      <c r="B783" t="s">
        <v>9</v>
      </c>
      <c r="C783" t="s">
        <v>1</v>
      </c>
      <c r="D783" t="s">
        <v>7</v>
      </c>
      <c r="E783" t="s">
        <v>4</v>
      </c>
      <c r="F783" t="b">
        <v>1</v>
      </c>
      <c r="G783">
        <v>95</v>
      </c>
      <c r="H783">
        <v>0</v>
      </c>
      <c r="I783">
        <v>486</v>
      </c>
      <c r="K783" t="str">
        <f t="shared" si="12"/>
        <v>SELECT 'uf50-0110.cnf','Roulette','Clause','NBit','Weighted',1,95,0,486 UNION</v>
      </c>
    </row>
    <row r="784" spans="1:11" x14ac:dyDescent="0.55000000000000004">
      <c r="A784" t="s">
        <v>30</v>
      </c>
      <c r="B784" t="s">
        <v>9</v>
      </c>
      <c r="C784" t="s">
        <v>1</v>
      </c>
      <c r="D784" t="s">
        <v>7</v>
      </c>
      <c r="E784" t="s">
        <v>5</v>
      </c>
      <c r="F784" t="b">
        <v>1</v>
      </c>
      <c r="G784">
        <v>3752</v>
      </c>
      <c r="H784">
        <v>19</v>
      </c>
      <c r="I784">
        <v>19393</v>
      </c>
      <c r="K784" t="str">
        <f t="shared" si="12"/>
        <v>SELECT 'uf50-0110.cnf','Roulette','Clause','NBit','Amplified',1,3752,19,19393 UNION</v>
      </c>
    </row>
    <row r="785" spans="1:11" x14ac:dyDescent="0.55000000000000004">
      <c r="A785" t="s">
        <v>30</v>
      </c>
      <c r="B785" t="s">
        <v>9</v>
      </c>
      <c r="C785" t="s">
        <v>8</v>
      </c>
      <c r="D785" t="s">
        <v>2</v>
      </c>
      <c r="E785" t="s">
        <v>3</v>
      </c>
      <c r="F785" t="b">
        <v>1</v>
      </c>
      <c r="G785">
        <v>665</v>
      </c>
      <c r="H785">
        <v>3</v>
      </c>
      <c r="I785">
        <v>1487</v>
      </c>
      <c r="K785" t="str">
        <f t="shared" si="12"/>
        <v>SELECT 'uf50-0110.cnf','Roulette','Uniform','BitFlip','MaxSat',1,665,3,1487 UNION</v>
      </c>
    </row>
    <row r="786" spans="1:11" x14ac:dyDescent="0.55000000000000004">
      <c r="A786" t="s">
        <v>30</v>
      </c>
      <c r="B786" t="s">
        <v>9</v>
      </c>
      <c r="C786" t="s">
        <v>8</v>
      </c>
      <c r="D786" t="s">
        <v>2</v>
      </c>
      <c r="E786" t="s">
        <v>4</v>
      </c>
      <c r="F786" t="b">
        <v>1</v>
      </c>
      <c r="G786">
        <v>590</v>
      </c>
      <c r="H786">
        <v>2</v>
      </c>
      <c r="I786">
        <v>1262</v>
      </c>
      <c r="K786" t="str">
        <f t="shared" si="12"/>
        <v>SELECT 'uf50-0110.cnf','Roulette','Uniform','BitFlip','Weighted',1,590,2,1262 UNION</v>
      </c>
    </row>
    <row r="787" spans="1:11" x14ac:dyDescent="0.55000000000000004">
      <c r="A787" t="s">
        <v>30</v>
      </c>
      <c r="B787" t="s">
        <v>9</v>
      </c>
      <c r="C787" t="s">
        <v>8</v>
      </c>
      <c r="D787" t="s">
        <v>2</v>
      </c>
      <c r="E787" t="s">
        <v>5</v>
      </c>
      <c r="F787" t="b">
        <v>1</v>
      </c>
      <c r="G787">
        <v>449</v>
      </c>
      <c r="H787">
        <v>1</v>
      </c>
      <c r="I787">
        <v>979</v>
      </c>
      <c r="K787" t="str">
        <f t="shared" si="12"/>
        <v>SELECT 'uf50-0110.cnf','Roulette','Uniform','BitFlip','Amplified',1,449,1,979 UNION</v>
      </c>
    </row>
    <row r="788" spans="1:11" x14ac:dyDescent="0.55000000000000004">
      <c r="A788" t="s">
        <v>30</v>
      </c>
      <c r="B788" t="s">
        <v>9</v>
      </c>
      <c r="C788" t="s">
        <v>8</v>
      </c>
      <c r="D788" t="s">
        <v>6</v>
      </c>
      <c r="E788" t="s">
        <v>3</v>
      </c>
      <c r="F788" t="b">
        <v>1</v>
      </c>
      <c r="G788">
        <v>54</v>
      </c>
      <c r="H788">
        <v>0</v>
      </c>
      <c r="I788">
        <v>199</v>
      </c>
      <c r="K788" t="str">
        <f t="shared" si="12"/>
        <v>SELECT 'uf50-0110.cnf','Roulette','Uniform','Guided','MaxSat',1,54,0,199 UNION</v>
      </c>
    </row>
    <row r="789" spans="1:11" x14ac:dyDescent="0.55000000000000004">
      <c r="A789" t="s">
        <v>30</v>
      </c>
      <c r="B789" t="s">
        <v>9</v>
      </c>
      <c r="C789" t="s">
        <v>8</v>
      </c>
      <c r="D789" t="s">
        <v>6</v>
      </c>
      <c r="E789" t="s">
        <v>4</v>
      </c>
      <c r="F789" t="b">
        <v>1</v>
      </c>
      <c r="G789">
        <v>52</v>
      </c>
      <c r="H789">
        <v>0</v>
      </c>
      <c r="I789">
        <v>215</v>
      </c>
      <c r="K789" t="str">
        <f t="shared" si="12"/>
        <v>SELECT 'uf50-0110.cnf','Roulette','Uniform','Guided','Weighted',1,52,0,215 UNION</v>
      </c>
    </row>
    <row r="790" spans="1:11" x14ac:dyDescent="0.55000000000000004">
      <c r="A790" t="s">
        <v>30</v>
      </c>
      <c r="B790" t="s">
        <v>9</v>
      </c>
      <c r="C790" t="s">
        <v>8</v>
      </c>
      <c r="D790" t="s">
        <v>6</v>
      </c>
      <c r="E790" t="s">
        <v>5</v>
      </c>
      <c r="F790" t="b">
        <v>1</v>
      </c>
      <c r="G790">
        <v>66</v>
      </c>
      <c r="H790">
        <v>0</v>
      </c>
      <c r="I790">
        <v>310</v>
      </c>
      <c r="K790" t="str">
        <f t="shared" si="12"/>
        <v>SELECT 'uf50-0110.cnf','Roulette','Uniform','Guided','Amplified',1,66,0,310 UNION</v>
      </c>
    </row>
    <row r="791" spans="1:11" x14ac:dyDescent="0.55000000000000004">
      <c r="A791" t="s">
        <v>30</v>
      </c>
      <c r="B791" t="s">
        <v>9</v>
      </c>
      <c r="C791" t="s">
        <v>8</v>
      </c>
      <c r="D791" t="s">
        <v>7</v>
      </c>
      <c r="E791" t="s">
        <v>3</v>
      </c>
      <c r="F791" t="b">
        <v>1</v>
      </c>
      <c r="G791">
        <v>295</v>
      </c>
      <c r="H791">
        <v>1</v>
      </c>
      <c r="I791">
        <v>712</v>
      </c>
      <c r="K791" t="str">
        <f t="shared" si="12"/>
        <v>SELECT 'uf50-0110.cnf','Roulette','Uniform','NBit','MaxSat',1,295,1,712 UNION</v>
      </c>
    </row>
    <row r="792" spans="1:11" x14ac:dyDescent="0.55000000000000004">
      <c r="A792" t="s">
        <v>30</v>
      </c>
      <c r="B792" t="s">
        <v>9</v>
      </c>
      <c r="C792" t="s">
        <v>8</v>
      </c>
      <c r="D792" t="s">
        <v>7</v>
      </c>
      <c r="E792" t="s">
        <v>4</v>
      </c>
      <c r="F792" t="b">
        <v>1</v>
      </c>
      <c r="G792">
        <v>4022</v>
      </c>
      <c r="H792">
        <v>21</v>
      </c>
      <c r="I792">
        <v>7854</v>
      </c>
      <c r="K792" t="str">
        <f t="shared" si="12"/>
        <v>SELECT 'uf50-0110.cnf','Roulette','Uniform','NBit','Weighted',1,4022,21,7854 UNION</v>
      </c>
    </row>
    <row r="793" spans="1:11" x14ac:dyDescent="0.55000000000000004">
      <c r="A793" t="s">
        <v>30</v>
      </c>
      <c r="B793" t="s">
        <v>9</v>
      </c>
      <c r="C793" t="s">
        <v>8</v>
      </c>
      <c r="D793" t="s">
        <v>7</v>
      </c>
      <c r="E793" t="s">
        <v>5</v>
      </c>
      <c r="F793" t="b">
        <v>1</v>
      </c>
      <c r="G793">
        <v>4593</v>
      </c>
      <c r="H793">
        <v>27</v>
      </c>
      <c r="I793">
        <v>10042</v>
      </c>
      <c r="K793" t="str">
        <f t="shared" si="12"/>
        <v>SELECT 'uf50-0110.cnf','Roulette','Uniform','NBit','Amplified',1,4593,27,10042 UNION</v>
      </c>
    </row>
    <row r="794" spans="1:11" x14ac:dyDescent="0.55000000000000004">
      <c r="A794" t="s">
        <v>30</v>
      </c>
      <c r="B794" t="s">
        <v>10</v>
      </c>
      <c r="C794" t="s">
        <v>1</v>
      </c>
      <c r="D794" t="s">
        <v>2</v>
      </c>
      <c r="E794" t="s">
        <v>3</v>
      </c>
      <c r="F794" t="b">
        <v>1</v>
      </c>
      <c r="G794">
        <v>624</v>
      </c>
      <c r="H794">
        <v>4</v>
      </c>
      <c r="I794">
        <v>3387</v>
      </c>
      <c r="K794" t="str">
        <f t="shared" si="12"/>
        <v>SELECT 'uf50-0110.cnf','Rank','Clause','BitFlip','MaxSat',1,624,4,3387 UNION</v>
      </c>
    </row>
    <row r="795" spans="1:11" x14ac:dyDescent="0.55000000000000004">
      <c r="A795" t="s">
        <v>30</v>
      </c>
      <c r="B795" t="s">
        <v>10</v>
      </c>
      <c r="C795" t="s">
        <v>1</v>
      </c>
      <c r="D795" t="s">
        <v>2</v>
      </c>
      <c r="E795" t="s">
        <v>4</v>
      </c>
      <c r="F795" t="b">
        <v>1</v>
      </c>
      <c r="G795">
        <v>35</v>
      </c>
      <c r="H795">
        <v>0</v>
      </c>
      <c r="I795">
        <v>192</v>
      </c>
      <c r="K795" t="str">
        <f t="shared" si="12"/>
        <v>SELECT 'uf50-0110.cnf','Rank','Clause','BitFlip','Weighted',1,35,0,192 UNION</v>
      </c>
    </row>
    <row r="796" spans="1:11" x14ac:dyDescent="0.55000000000000004">
      <c r="A796" t="s">
        <v>30</v>
      </c>
      <c r="B796" t="s">
        <v>10</v>
      </c>
      <c r="C796" t="s">
        <v>1</v>
      </c>
      <c r="D796" t="s">
        <v>2</v>
      </c>
      <c r="E796" t="s">
        <v>5</v>
      </c>
      <c r="F796" t="b">
        <v>1</v>
      </c>
      <c r="G796">
        <v>38</v>
      </c>
      <c r="H796">
        <v>0</v>
      </c>
      <c r="I796">
        <v>220</v>
      </c>
      <c r="K796" t="str">
        <f t="shared" si="12"/>
        <v>SELECT 'uf50-0110.cnf','Rank','Clause','BitFlip','Amplified',1,38,0,220 UNION</v>
      </c>
    </row>
    <row r="797" spans="1:11" x14ac:dyDescent="0.55000000000000004">
      <c r="A797" t="s">
        <v>30</v>
      </c>
      <c r="B797" t="s">
        <v>10</v>
      </c>
      <c r="C797" t="s">
        <v>1</v>
      </c>
      <c r="D797" t="s">
        <v>6</v>
      </c>
      <c r="E797" t="s">
        <v>3</v>
      </c>
      <c r="F797" t="b">
        <v>1</v>
      </c>
      <c r="G797">
        <v>28</v>
      </c>
      <c r="H797">
        <v>0</v>
      </c>
      <c r="I797">
        <v>210</v>
      </c>
      <c r="K797" t="str">
        <f t="shared" si="12"/>
        <v>SELECT 'uf50-0110.cnf','Rank','Clause','Guided','MaxSat',1,28,0,210 UNION</v>
      </c>
    </row>
    <row r="798" spans="1:11" x14ac:dyDescent="0.55000000000000004">
      <c r="A798" t="s">
        <v>30</v>
      </c>
      <c r="B798" t="s">
        <v>10</v>
      </c>
      <c r="C798" t="s">
        <v>1</v>
      </c>
      <c r="D798" t="s">
        <v>6</v>
      </c>
      <c r="E798" t="s">
        <v>4</v>
      </c>
      <c r="F798" t="b">
        <v>1</v>
      </c>
      <c r="G798">
        <v>277</v>
      </c>
      <c r="H798">
        <v>2</v>
      </c>
      <c r="I798">
        <v>1650</v>
      </c>
      <c r="K798" t="str">
        <f t="shared" si="12"/>
        <v>SELECT 'uf50-0110.cnf','Rank','Clause','Guided','Weighted',1,277,2,1650 UNION</v>
      </c>
    </row>
    <row r="799" spans="1:11" x14ac:dyDescent="0.55000000000000004">
      <c r="A799" t="s">
        <v>30</v>
      </c>
      <c r="B799" t="s">
        <v>10</v>
      </c>
      <c r="C799" t="s">
        <v>1</v>
      </c>
      <c r="D799" t="s">
        <v>6</v>
      </c>
      <c r="E799" t="s">
        <v>5</v>
      </c>
      <c r="F799" t="b">
        <v>1</v>
      </c>
      <c r="G799">
        <v>151</v>
      </c>
      <c r="H799">
        <v>1</v>
      </c>
      <c r="I799">
        <v>983</v>
      </c>
      <c r="K799" t="str">
        <f t="shared" si="12"/>
        <v>SELECT 'uf50-0110.cnf','Rank','Clause','Guided','Amplified',1,151,1,983 UNION</v>
      </c>
    </row>
    <row r="800" spans="1:11" x14ac:dyDescent="0.55000000000000004">
      <c r="A800" t="s">
        <v>30</v>
      </c>
      <c r="B800" t="s">
        <v>10</v>
      </c>
      <c r="C800" t="s">
        <v>1</v>
      </c>
      <c r="D800" t="s">
        <v>7</v>
      </c>
      <c r="E800" t="s">
        <v>3</v>
      </c>
      <c r="F800" t="b">
        <v>1</v>
      </c>
      <c r="G800">
        <v>1626</v>
      </c>
      <c r="H800">
        <v>12</v>
      </c>
      <c r="I800">
        <v>8130</v>
      </c>
      <c r="K800" t="str">
        <f t="shared" si="12"/>
        <v>SELECT 'uf50-0110.cnf','Rank','Clause','NBit','MaxSat',1,1626,12,8130 UNION</v>
      </c>
    </row>
    <row r="801" spans="1:11" x14ac:dyDescent="0.55000000000000004">
      <c r="A801" t="s">
        <v>30</v>
      </c>
      <c r="B801" t="s">
        <v>10</v>
      </c>
      <c r="C801" t="s">
        <v>1</v>
      </c>
      <c r="D801" t="s">
        <v>7</v>
      </c>
      <c r="E801" t="s">
        <v>4</v>
      </c>
      <c r="F801" t="b">
        <v>1</v>
      </c>
      <c r="G801">
        <v>1439</v>
      </c>
      <c r="H801">
        <v>9</v>
      </c>
      <c r="I801">
        <v>7174</v>
      </c>
      <c r="K801" t="str">
        <f t="shared" si="12"/>
        <v>SELECT 'uf50-0110.cnf','Rank','Clause','NBit','Weighted',1,1439,9,7174 UNION</v>
      </c>
    </row>
    <row r="802" spans="1:11" x14ac:dyDescent="0.55000000000000004">
      <c r="A802" t="s">
        <v>30</v>
      </c>
      <c r="B802" t="s">
        <v>10</v>
      </c>
      <c r="C802" t="s">
        <v>1</v>
      </c>
      <c r="D802" t="s">
        <v>7</v>
      </c>
      <c r="E802" t="s">
        <v>5</v>
      </c>
      <c r="F802" t="b">
        <v>1</v>
      </c>
      <c r="G802">
        <v>1061</v>
      </c>
      <c r="H802">
        <v>7</v>
      </c>
      <c r="I802">
        <v>5030</v>
      </c>
      <c r="K802" t="str">
        <f t="shared" si="12"/>
        <v>SELECT 'uf50-0110.cnf','Rank','Clause','NBit','Amplified',1,1061,7,5030 UNION</v>
      </c>
    </row>
    <row r="803" spans="1:11" x14ac:dyDescent="0.55000000000000004">
      <c r="A803" t="s">
        <v>30</v>
      </c>
      <c r="B803" t="s">
        <v>10</v>
      </c>
      <c r="C803" t="s">
        <v>8</v>
      </c>
      <c r="D803" t="s">
        <v>2</v>
      </c>
      <c r="E803" t="s">
        <v>3</v>
      </c>
      <c r="F803" t="b">
        <v>1</v>
      </c>
      <c r="G803">
        <v>872</v>
      </c>
      <c r="H803">
        <v>6</v>
      </c>
      <c r="I803">
        <v>1837</v>
      </c>
      <c r="K803" t="str">
        <f t="shared" si="12"/>
        <v>SELECT 'uf50-0110.cnf','Rank','Uniform','BitFlip','MaxSat',1,872,6,1837 UNION</v>
      </c>
    </row>
    <row r="804" spans="1:11" x14ac:dyDescent="0.55000000000000004">
      <c r="A804" t="s">
        <v>30</v>
      </c>
      <c r="B804" t="s">
        <v>10</v>
      </c>
      <c r="C804" t="s">
        <v>8</v>
      </c>
      <c r="D804" t="s">
        <v>2</v>
      </c>
      <c r="E804" t="s">
        <v>4</v>
      </c>
      <c r="F804" t="b">
        <v>1</v>
      </c>
      <c r="G804">
        <v>816</v>
      </c>
      <c r="H804">
        <v>5</v>
      </c>
      <c r="I804">
        <v>1631</v>
      </c>
      <c r="K804" t="str">
        <f t="shared" si="12"/>
        <v>SELECT 'uf50-0110.cnf','Rank','Uniform','BitFlip','Weighted',1,816,5,1631 UNION</v>
      </c>
    </row>
    <row r="805" spans="1:11" x14ac:dyDescent="0.55000000000000004">
      <c r="A805" t="s">
        <v>30</v>
      </c>
      <c r="B805" t="s">
        <v>10</v>
      </c>
      <c r="C805" t="s">
        <v>8</v>
      </c>
      <c r="D805" t="s">
        <v>2</v>
      </c>
      <c r="E805" t="s">
        <v>5</v>
      </c>
      <c r="F805" t="b">
        <v>1</v>
      </c>
      <c r="G805">
        <v>83</v>
      </c>
      <c r="H805">
        <v>0</v>
      </c>
      <c r="I805">
        <v>173</v>
      </c>
      <c r="K805" t="str">
        <f t="shared" si="12"/>
        <v>SELECT 'uf50-0110.cnf','Rank','Uniform','BitFlip','Amplified',1,83,0,173 UNION</v>
      </c>
    </row>
    <row r="806" spans="1:11" x14ac:dyDescent="0.55000000000000004">
      <c r="A806" t="s">
        <v>30</v>
      </c>
      <c r="B806" t="s">
        <v>10</v>
      </c>
      <c r="C806" t="s">
        <v>8</v>
      </c>
      <c r="D806" t="s">
        <v>6</v>
      </c>
      <c r="E806" t="s">
        <v>3</v>
      </c>
      <c r="F806" t="b">
        <v>1</v>
      </c>
      <c r="G806">
        <v>89</v>
      </c>
      <c r="H806">
        <v>0</v>
      </c>
      <c r="I806">
        <v>302</v>
      </c>
      <c r="K806" t="str">
        <f t="shared" si="12"/>
        <v>SELECT 'uf50-0110.cnf','Rank','Uniform','Guided','MaxSat',1,89,0,302 UNION</v>
      </c>
    </row>
    <row r="807" spans="1:11" x14ac:dyDescent="0.55000000000000004">
      <c r="A807" t="s">
        <v>30</v>
      </c>
      <c r="B807" t="s">
        <v>10</v>
      </c>
      <c r="C807" t="s">
        <v>8</v>
      </c>
      <c r="D807" t="s">
        <v>6</v>
      </c>
      <c r="E807" t="s">
        <v>4</v>
      </c>
      <c r="F807" t="b">
        <v>1</v>
      </c>
      <c r="G807">
        <v>38</v>
      </c>
      <c r="H807">
        <v>0</v>
      </c>
      <c r="I807">
        <v>129</v>
      </c>
      <c r="K807" t="str">
        <f t="shared" si="12"/>
        <v>SELECT 'uf50-0110.cnf','Rank','Uniform','Guided','Weighted',1,38,0,129 UNION</v>
      </c>
    </row>
    <row r="808" spans="1:11" x14ac:dyDescent="0.55000000000000004">
      <c r="A808" t="s">
        <v>30</v>
      </c>
      <c r="B808" t="s">
        <v>10</v>
      </c>
      <c r="C808" t="s">
        <v>8</v>
      </c>
      <c r="D808" t="s">
        <v>6</v>
      </c>
      <c r="E808" t="s">
        <v>5</v>
      </c>
      <c r="F808" t="b">
        <v>1</v>
      </c>
      <c r="G808">
        <v>64</v>
      </c>
      <c r="H808">
        <v>0</v>
      </c>
      <c r="I808">
        <v>213</v>
      </c>
      <c r="K808" t="str">
        <f t="shared" si="12"/>
        <v>SELECT 'uf50-0110.cnf','Rank','Uniform','Guided','Amplified',1,64,0,213 UNION</v>
      </c>
    </row>
    <row r="809" spans="1:11" x14ac:dyDescent="0.55000000000000004">
      <c r="A809" t="s">
        <v>30</v>
      </c>
      <c r="B809" t="s">
        <v>10</v>
      </c>
      <c r="C809" t="s">
        <v>8</v>
      </c>
      <c r="D809" t="s">
        <v>7</v>
      </c>
      <c r="E809" t="s">
        <v>3</v>
      </c>
      <c r="F809" t="b">
        <v>1</v>
      </c>
      <c r="G809">
        <v>1146</v>
      </c>
      <c r="H809">
        <v>9</v>
      </c>
      <c r="I809">
        <v>2277</v>
      </c>
      <c r="K809" t="str">
        <f t="shared" si="12"/>
        <v>SELECT 'uf50-0110.cnf','Rank','Uniform','NBit','MaxSat',1,1146,9,2277 UNION</v>
      </c>
    </row>
    <row r="810" spans="1:11" x14ac:dyDescent="0.55000000000000004">
      <c r="A810" t="s">
        <v>30</v>
      </c>
      <c r="B810" t="s">
        <v>10</v>
      </c>
      <c r="C810" t="s">
        <v>8</v>
      </c>
      <c r="D810" t="s">
        <v>7</v>
      </c>
      <c r="E810" t="s">
        <v>4</v>
      </c>
      <c r="F810" t="b">
        <v>1</v>
      </c>
      <c r="G810">
        <v>1041</v>
      </c>
      <c r="H810">
        <v>7</v>
      </c>
      <c r="I810">
        <v>1881</v>
      </c>
      <c r="K810" t="str">
        <f t="shared" si="12"/>
        <v>SELECT 'uf50-0110.cnf','Rank','Uniform','NBit','Weighted',1,1041,7,1881 UNION</v>
      </c>
    </row>
    <row r="811" spans="1:11" x14ac:dyDescent="0.55000000000000004">
      <c r="A811" t="s">
        <v>30</v>
      </c>
      <c r="B811" t="s">
        <v>10</v>
      </c>
      <c r="C811" t="s">
        <v>8</v>
      </c>
      <c r="D811" t="s">
        <v>7</v>
      </c>
      <c r="E811" t="s">
        <v>5</v>
      </c>
      <c r="F811" t="b">
        <v>1</v>
      </c>
      <c r="G811">
        <v>1652</v>
      </c>
      <c r="H811">
        <v>13</v>
      </c>
      <c r="I811">
        <v>3462</v>
      </c>
      <c r="K811" t="str">
        <f t="shared" si="12"/>
        <v>SELECT 'uf50-0110.cnf','Rank','Uniform','NBit','Amplified',1,1652,13,3462 UNION</v>
      </c>
    </row>
    <row r="812" spans="1:11" x14ac:dyDescent="0.55000000000000004">
      <c r="A812" t="s">
        <v>31</v>
      </c>
      <c r="B812" t="s">
        <v>0</v>
      </c>
      <c r="C812" t="s">
        <v>1</v>
      </c>
      <c r="D812" t="s">
        <v>2</v>
      </c>
      <c r="E812" t="s">
        <v>3</v>
      </c>
      <c r="F812" t="b">
        <v>0</v>
      </c>
      <c r="G812">
        <v>10000</v>
      </c>
      <c r="H812">
        <v>74</v>
      </c>
      <c r="I812">
        <v>46221</v>
      </c>
      <c r="K812" t="str">
        <f t="shared" si="12"/>
        <v>SELECT 'uf50-0111.cnf','Tournament','Clause','BitFlip','MaxSat',0,10000,74,46221 UNION</v>
      </c>
    </row>
    <row r="813" spans="1:11" x14ac:dyDescent="0.55000000000000004">
      <c r="A813" t="s">
        <v>31</v>
      </c>
      <c r="B813" t="s">
        <v>0</v>
      </c>
      <c r="C813" t="s">
        <v>1</v>
      </c>
      <c r="D813" t="s">
        <v>2</v>
      </c>
      <c r="E813" t="s">
        <v>4</v>
      </c>
      <c r="F813" t="b">
        <v>1</v>
      </c>
      <c r="G813">
        <v>5461</v>
      </c>
      <c r="H813">
        <v>38</v>
      </c>
      <c r="I813">
        <v>24213</v>
      </c>
      <c r="K813" t="str">
        <f t="shared" si="12"/>
        <v>SELECT 'uf50-0111.cnf','Tournament','Clause','BitFlip','Weighted',1,5461,38,24213 UNION</v>
      </c>
    </row>
    <row r="814" spans="1:11" x14ac:dyDescent="0.55000000000000004">
      <c r="A814" t="s">
        <v>31</v>
      </c>
      <c r="B814" t="s">
        <v>0</v>
      </c>
      <c r="C814" t="s">
        <v>1</v>
      </c>
      <c r="D814" t="s">
        <v>2</v>
      </c>
      <c r="E814" t="s">
        <v>5</v>
      </c>
      <c r="F814" t="b">
        <v>0</v>
      </c>
      <c r="G814">
        <v>10000</v>
      </c>
      <c r="H814">
        <v>74</v>
      </c>
      <c r="I814">
        <v>47182</v>
      </c>
      <c r="K814" t="str">
        <f t="shared" si="12"/>
        <v>SELECT 'uf50-0111.cnf','Tournament','Clause','BitFlip','Amplified',0,10000,74,47182 UNION</v>
      </c>
    </row>
    <row r="815" spans="1:11" x14ac:dyDescent="0.55000000000000004">
      <c r="A815" t="s">
        <v>31</v>
      </c>
      <c r="B815" t="s">
        <v>0</v>
      </c>
      <c r="C815" t="s">
        <v>1</v>
      </c>
      <c r="D815" t="s">
        <v>6</v>
      </c>
      <c r="E815" t="s">
        <v>3</v>
      </c>
      <c r="F815" t="b">
        <v>0</v>
      </c>
      <c r="G815">
        <v>10000</v>
      </c>
      <c r="H815">
        <v>80</v>
      </c>
      <c r="I815">
        <v>53733</v>
      </c>
      <c r="K815" t="str">
        <f t="shared" si="12"/>
        <v>SELECT 'uf50-0111.cnf','Tournament','Clause','Guided','MaxSat',0,10000,80,53733 UNION</v>
      </c>
    </row>
    <row r="816" spans="1:11" x14ac:dyDescent="0.55000000000000004">
      <c r="A816" t="s">
        <v>31</v>
      </c>
      <c r="B816" t="s">
        <v>0</v>
      </c>
      <c r="C816" t="s">
        <v>1</v>
      </c>
      <c r="D816" t="s">
        <v>6</v>
      </c>
      <c r="E816" t="s">
        <v>4</v>
      </c>
      <c r="F816" t="b">
        <v>1</v>
      </c>
      <c r="G816">
        <v>5317</v>
      </c>
      <c r="H816">
        <v>41</v>
      </c>
      <c r="I816">
        <v>27309</v>
      </c>
      <c r="K816" t="str">
        <f t="shared" si="12"/>
        <v>SELECT 'uf50-0111.cnf','Tournament','Clause','Guided','Weighted',1,5317,41,27309 UNION</v>
      </c>
    </row>
    <row r="817" spans="1:11" x14ac:dyDescent="0.55000000000000004">
      <c r="A817" t="s">
        <v>31</v>
      </c>
      <c r="B817" t="s">
        <v>0</v>
      </c>
      <c r="C817" t="s">
        <v>1</v>
      </c>
      <c r="D817" t="s">
        <v>6</v>
      </c>
      <c r="E817" t="s">
        <v>5</v>
      </c>
      <c r="F817" t="b">
        <v>0</v>
      </c>
      <c r="G817">
        <v>10000</v>
      </c>
      <c r="H817">
        <v>80</v>
      </c>
      <c r="I817">
        <v>53523</v>
      </c>
      <c r="K817" t="str">
        <f t="shared" si="12"/>
        <v>SELECT 'uf50-0111.cnf','Tournament','Clause','Guided','Amplified',0,10000,80,53523 UNION</v>
      </c>
    </row>
    <row r="818" spans="1:11" x14ac:dyDescent="0.55000000000000004">
      <c r="A818" t="s">
        <v>31</v>
      </c>
      <c r="B818" t="s">
        <v>0</v>
      </c>
      <c r="C818" t="s">
        <v>1</v>
      </c>
      <c r="D818" t="s">
        <v>7</v>
      </c>
      <c r="E818" t="s">
        <v>3</v>
      </c>
      <c r="F818" t="b">
        <v>1</v>
      </c>
      <c r="G818">
        <v>8933</v>
      </c>
      <c r="H818">
        <v>69</v>
      </c>
      <c r="I818">
        <v>40673</v>
      </c>
      <c r="K818" t="str">
        <f t="shared" si="12"/>
        <v>SELECT 'uf50-0111.cnf','Tournament','Clause','NBit','MaxSat',1,8933,69,40673 UNION</v>
      </c>
    </row>
    <row r="819" spans="1:11" x14ac:dyDescent="0.55000000000000004">
      <c r="A819" t="s">
        <v>31</v>
      </c>
      <c r="B819" t="s">
        <v>0</v>
      </c>
      <c r="C819" t="s">
        <v>1</v>
      </c>
      <c r="D819" t="s">
        <v>7</v>
      </c>
      <c r="E819" t="s">
        <v>4</v>
      </c>
      <c r="F819" t="b">
        <v>0</v>
      </c>
      <c r="G819">
        <v>10000</v>
      </c>
      <c r="H819">
        <v>69</v>
      </c>
      <c r="I819">
        <v>44412</v>
      </c>
      <c r="K819" t="str">
        <f t="shared" si="12"/>
        <v>SELECT 'uf50-0111.cnf','Tournament','Clause','NBit','Weighted',0,10000,69,44412 UNION</v>
      </c>
    </row>
    <row r="820" spans="1:11" x14ac:dyDescent="0.55000000000000004">
      <c r="A820" t="s">
        <v>31</v>
      </c>
      <c r="B820" t="s">
        <v>0</v>
      </c>
      <c r="C820" t="s">
        <v>1</v>
      </c>
      <c r="D820" t="s">
        <v>7</v>
      </c>
      <c r="E820" t="s">
        <v>5</v>
      </c>
      <c r="F820" t="b">
        <v>1</v>
      </c>
      <c r="G820">
        <v>8933</v>
      </c>
      <c r="H820">
        <v>69</v>
      </c>
      <c r="I820">
        <v>37931</v>
      </c>
      <c r="K820" t="str">
        <f t="shared" si="12"/>
        <v>SELECT 'uf50-0111.cnf','Tournament','Clause','NBit','Amplified',1,8933,69,37931 UNION</v>
      </c>
    </row>
    <row r="821" spans="1:11" x14ac:dyDescent="0.55000000000000004">
      <c r="A821" t="s">
        <v>31</v>
      </c>
      <c r="B821" t="s">
        <v>0</v>
      </c>
      <c r="C821" t="s">
        <v>8</v>
      </c>
      <c r="D821" t="s">
        <v>2</v>
      </c>
      <c r="E821" t="s">
        <v>3</v>
      </c>
      <c r="F821" t="b">
        <v>1</v>
      </c>
      <c r="G821">
        <v>1666</v>
      </c>
      <c r="H821">
        <v>13</v>
      </c>
      <c r="I821">
        <v>2968</v>
      </c>
      <c r="K821" t="str">
        <f t="shared" si="12"/>
        <v>SELECT 'uf50-0111.cnf','Tournament','Uniform','BitFlip','MaxSat',1,1666,13,2968 UNION</v>
      </c>
    </row>
    <row r="822" spans="1:11" x14ac:dyDescent="0.55000000000000004">
      <c r="A822" t="s">
        <v>31</v>
      </c>
      <c r="B822" t="s">
        <v>0</v>
      </c>
      <c r="C822" t="s">
        <v>8</v>
      </c>
      <c r="D822" t="s">
        <v>2</v>
      </c>
      <c r="E822" t="s">
        <v>4</v>
      </c>
      <c r="F822" t="b">
        <v>1</v>
      </c>
      <c r="G822">
        <v>299</v>
      </c>
      <c r="H822">
        <v>1</v>
      </c>
      <c r="I822">
        <v>502</v>
      </c>
      <c r="K822" t="str">
        <f t="shared" si="12"/>
        <v>SELECT 'uf50-0111.cnf','Tournament','Uniform','BitFlip','Weighted',1,299,1,502 UNION</v>
      </c>
    </row>
    <row r="823" spans="1:11" x14ac:dyDescent="0.55000000000000004">
      <c r="A823" t="s">
        <v>31</v>
      </c>
      <c r="B823" t="s">
        <v>0</v>
      </c>
      <c r="C823" t="s">
        <v>8</v>
      </c>
      <c r="D823" t="s">
        <v>2</v>
      </c>
      <c r="E823" t="s">
        <v>5</v>
      </c>
      <c r="F823" t="b">
        <v>1</v>
      </c>
      <c r="G823">
        <v>1666</v>
      </c>
      <c r="H823">
        <v>13</v>
      </c>
      <c r="I823">
        <v>2908</v>
      </c>
      <c r="K823" t="str">
        <f t="shared" si="12"/>
        <v>SELECT 'uf50-0111.cnf','Tournament','Uniform','BitFlip','Amplified',1,1666,13,2908 UNION</v>
      </c>
    </row>
    <row r="824" spans="1:11" x14ac:dyDescent="0.55000000000000004">
      <c r="A824" t="s">
        <v>31</v>
      </c>
      <c r="B824" t="s">
        <v>0</v>
      </c>
      <c r="C824" t="s">
        <v>8</v>
      </c>
      <c r="D824" t="s">
        <v>6</v>
      </c>
      <c r="E824" t="s">
        <v>3</v>
      </c>
      <c r="F824" t="b">
        <v>1</v>
      </c>
      <c r="G824">
        <v>3642</v>
      </c>
      <c r="H824">
        <v>29</v>
      </c>
      <c r="I824">
        <v>11044</v>
      </c>
      <c r="K824" t="str">
        <f t="shared" si="12"/>
        <v>SELECT 'uf50-0111.cnf','Tournament','Uniform','Guided','MaxSat',1,3642,29,11044 UNION</v>
      </c>
    </row>
    <row r="825" spans="1:11" x14ac:dyDescent="0.55000000000000004">
      <c r="A825" t="s">
        <v>31</v>
      </c>
      <c r="B825" t="s">
        <v>0</v>
      </c>
      <c r="C825" t="s">
        <v>8</v>
      </c>
      <c r="D825" t="s">
        <v>6</v>
      </c>
      <c r="E825" t="s">
        <v>4</v>
      </c>
      <c r="F825" t="b">
        <v>1</v>
      </c>
      <c r="G825">
        <v>19</v>
      </c>
      <c r="H825">
        <v>0</v>
      </c>
      <c r="I825">
        <v>61</v>
      </c>
      <c r="K825" t="str">
        <f t="shared" si="12"/>
        <v>SELECT 'uf50-0111.cnf','Tournament','Uniform','Guided','Weighted',1,19,0,61 UNION</v>
      </c>
    </row>
    <row r="826" spans="1:11" x14ac:dyDescent="0.55000000000000004">
      <c r="A826" t="s">
        <v>31</v>
      </c>
      <c r="B826" t="s">
        <v>0</v>
      </c>
      <c r="C826" t="s">
        <v>8</v>
      </c>
      <c r="D826" t="s">
        <v>6</v>
      </c>
      <c r="E826" t="s">
        <v>5</v>
      </c>
      <c r="F826" t="b">
        <v>1</v>
      </c>
      <c r="G826">
        <v>3642</v>
      </c>
      <c r="H826">
        <v>29</v>
      </c>
      <c r="I826">
        <v>10994</v>
      </c>
      <c r="K826" t="str">
        <f t="shared" si="12"/>
        <v>SELECT 'uf50-0111.cnf','Tournament','Uniform','Guided','Amplified',1,3642,29,10994 UNION</v>
      </c>
    </row>
    <row r="827" spans="1:11" x14ac:dyDescent="0.55000000000000004">
      <c r="A827" t="s">
        <v>31</v>
      </c>
      <c r="B827" t="s">
        <v>0</v>
      </c>
      <c r="C827" t="s">
        <v>8</v>
      </c>
      <c r="D827" t="s">
        <v>7</v>
      </c>
      <c r="E827" t="s">
        <v>3</v>
      </c>
      <c r="F827" t="b">
        <v>1</v>
      </c>
      <c r="G827">
        <v>9881</v>
      </c>
      <c r="H827">
        <v>81</v>
      </c>
      <c r="I827">
        <v>17111</v>
      </c>
      <c r="K827" t="str">
        <f t="shared" si="12"/>
        <v>SELECT 'uf50-0111.cnf','Tournament','Uniform','NBit','MaxSat',1,9881,81,17111 UNION</v>
      </c>
    </row>
    <row r="828" spans="1:11" x14ac:dyDescent="0.55000000000000004">
      <c r="A828" t="s">
        <v>31</v>
      </c>
      <c r="B828" t="s">
        <v>0</v>
      </c>
      <c r="C828" t="s">
        <v>8</v>
      </c>
      <c r="D828" t="s">
        <v>7</v>
      </c>
      <c r="E828" t="s">
        <v>4</v>
      </c>
      <c r="F828" t="b">
        <v>0</v>
      </c>
      <c r="G828">
        <v>10000</v>
      </c>
      <c r="H828">
        <v>82</v>
      </c>
      <c r="I828">
        <v>16316</v>
      </c>
      <c r="K828" t="str">
        <f t="shared" si="12"/>
        <v>SELECT 'uf50-0111.cnf','Tournament','Uniform','NBit','Weighted',0,10000,82,16316 UNION</v>
      </c>
    </row>
    <row r="829" spans="1:11" x14ac:dyDescent="0.55000000000000004">
      <c r="A829" t="s">
        <v>31</v>
      </c>
      <c r="B829" t="s">
        <v>0</v>
      </c>
      <c r="C829" t="s">
        <v>8</v>
      </c>
      <c r="D829" t="s">
        <v>7</v>
      </c>
      <c r="E829" t="s">
        <v>5</v>
      </c>
      <c r="F829" t="b">
        <v>1</v>
      </c>
      <c r="G829">
        <v>9881</v>
      </c>
      <c r="H829">
        <v>81</v>
      </c>
      <c r="I829">
        <v>17304</v>
      </c>
      <c r="K829" t="str">
        <f t="shared" si="12"/>
        <v>SELECT 'uf50-0111.cnf','Tournament','Uniform','NBit','Amplified',1,9881,81,17304 UNION</v>
      </c>
    </row>
    <row r="830" spans="1:11" x14ac:dyDescent="0.55000000000000004">
      <c r="A830" t="s">
        <v>31</v>
      </c>
      <c r="B830" t="s">
        <v>9</v>
      </c>
      <c r="C830" t="s">
        <v>1</v>
      </c>
      <c r="D830" t="s">
        <v>2</v>
      </c>
      <c r="E830" t="s">
        <v>3</v>
      </c>
      <c r="F830" t="b">
        <v>0</v>
      </c>
      <c r="G830">
        <v>10000</v>
      </c>
      <c r="H830">
        <v>50</v>
      </c>
      <c r="I830">
        <v>45079</v>
      </c>
      <c r="K830" t="str">
        <f t="shared" si="12"/>
        <v>SELECT 'uf50-0111.cnf','Roulette','Clause','BitFlip','MaxSat',0,10000,50,45079 UNION</v>
      </c>
    </row>
    <row r="831" spans="1:11" x14ac:dyDescent="0.55000000000000004">
      <c r="A831" t="s">
        <v>31</v>
      </c>
      <c r="B831" t="s">
        <v>9</v>
      </c>
      <c r="C831" t="s">
        <v>1</v>
      </c>
      <c r="D831" t="s">
        <v>2</v>
      </c>
      <c r="E831" t="s">
        <v>4</v>
      </c>
      <c r="F831" t="b">
        <v>1</v>
      </c>
      <c r="G831">
        <v>7952</v>
      </c>
      <c r="H831">
        <v>34</v>
      </c>
      <c r="I831">
        <v>37222</v>
      </c>
      <c r="K831" t="str">
        <f t="shared" si="12"/>
        <v>SELECT 'uf50-0111.cnf','Roulette','Clause','BitFlip','Weighted',1,7952,34,37222 UNION</v>
      </c>
    </row>
    <row r="832" spans="1:11" x14ac:dyDescent="0.55000000000000004">
      <c r="A832" t="s">
        <v>31</v>
      </c>
      <c r="B832" t="s">
        <v>9</v>
      </c>
      <c r="C832" t="s">
        <v>1</v>
      </c>
      <c r="D832" t="s">
        <v>2</v>
      </c>
      <c r="E832" t="s">
        <v>5</v>
      </c>
      <c r="F832" t="b">
        <v>0</v>
      </c>
      <c r="G832">
        <v>10000</v>
      </c>
      <c r="H832">
        <v>53</v>
      </c>
      <c r="I832">
        <v>48826</v>
      </c>
      <c r="K832" t="str">
        <f t="shared" si="12"/>
        <v>SELECT 'uf50-0111.cnf','Roulette','Clause','BitFlip','Amplified',0,10000,53,48826 UNION</v>
      </c>
    </row>
    <row r="833" spans="1:11" x14ac:dyDescent="0.55000000000000004">
      <c r="A833" t="s">
        <v>31</v>
      </c>
      <c r="B833" t="s">
        <v>9</v>
      </c>
      <c r="C833" t="s">
        <v>1</v>
      </c>
      <c r="D833" t="s">
        <v>6</v>
      </c>
      <c r="E833" t="s">
        <v>3</v>
      </c>
      <c r="F833" t="b">
        <v>0</v>
      </c>
      <c r="G833">
        <v>10000</v>
      </c>
      <c r="H833">
        <v>58</v>
      </c>
      <c r="I833">
        <v>57955</v>
      </c>
      <c r="K833" t="str">
        <f t="shared" si="12"/>
        <v>SELECT 'uf50-0111.cnf','Roulette','Clause','Guided','MaxSat',0,10000,58,57955 UNION</v>
      </c>
    </row>
    <row r="834" spans="1:11" x14ac:dyDescent="0.55000000000000004">
      <c r="A834" t="s">
        <v>31</v>
      </c>
      <c r="B834" t="s">
        <v>9</v>
      </c>
      <c r="C834" t="s">
        <v>1</v>
      </c>
      <c r="D834" t="s">
        <v>6</v>
      </c>
      <c r="E834" t="s">
        <v>4</v>
      </c>
      <c r="F834" t="b">
        <v>1</v>
      </c>
      <c r="G834">
        <v>288</v>
      </c>
      <c r="H834">
        <v>1</v>
      </c>
      <c r="I834">
        <v>1839</v>
      </c>
      <c r="K834" t="str">
        <f t="shared" ref="K834:K897" si="13">CONCATENATE("SELECT '",A834,"','",B834,"','",C834,"','",D834,"','",E834,"',",IF(F834,1,0),",",G834,",",H834,",",I834," UNION")</f>
        <v>SELECT 'uf50-0111.cnf','Roulette','Clause','Guided','Weighted',1,288,1,1839 UNION</v>
      </c>
    </row>
    <row r="835" spans="1:11" x14ac:dyDescent="0.55000000000000004">
      <c r="A835" t="s">
        <v>31</v>
      </c>
      <c r="B835" t="s">
        <v>9</v>
      </c>
      <c r="C835" t="s">
        <v>1</v>
      </c>
      <c r="D835" t="s">
        <v>6</v>
      </c>
      <c r="E835" t="s">
        <v>5</v>
      </c>
      <c r="F835" t="b">
        <v>1</v>
      </c>
      <c r="G835">
        <v>278</v>
      </c>
      <c r="H835">
        <v>1</v>
      </c>
      <c r="I835">
        <v>1554</v>
      </c>
      <c r="K835" t="str">
        <f t="shared" si="13"/>
        <v>SELECT 'uf50-0111.cnf','Roulette','Clause','Guided','Amplified',1,278,1,1554 UNION</v>
      </c>
    </row>
    <row r="836" spans="1:11" x14ac:dyDescent="0.55000000000000004">
      <c r="A836" t="s">
        <v>31</v>
      </c>
      <c r="B836" t="s">
        <v>9</v>
      </c>
      <c r="C836" t="s">
        <v>1</v>
      </c>
      <c r="D836" t="s">
        <v>7</v>
      </c>
      <c r="E836" t="s">
        <v>3</v>
      </c>
      <c r="F836" t="b">
        <v>0</v>
      </c>
      <c r="G836">
        <v>10000</v>
      </c>
      <c r="H836">
        <v>56</v>
      </c>
      <c r="I836">
        <v>48868</v>
      </c>
      <c r="K836" t="str">
        <f t="shared" si="13"/>
        <v>SELECT 'uf50-0111.cnf','Roulette','Clause','NBit','MaxSat',0,10000,56,48868 UNION</v>
      </c>
    </row>
    <row r="837" spans="1:11" x14ac:dyDescent="0.55000000000000004">
      <c r="A837" t="s">
        <v>31</v>
      </c>
      <c r="B837" t="s">
        <v>9</v>
      </c>
      <c r="C837" t="s">
        <v>1</v>
      </c>
      <c r="D837" t="s">
        <v>7</v>
      </c>
      <c r="E837" t="s">
        <v>4</v>
      </c>
      <c r="F837" t="b">
        <v>0</v>
      </c>
      <c r="G837">
        <v>10000</v>
      </c>
      <c r="H837">
        <v>49</v>
      </c>
      <c r="I837">
        <v>49854</v>
      </c>
      <c r="K837" t="str">
        <f t="shared" si="13"/>
        <v>SELECT 'uf50-0111.cnf','Roulette','Clause','NBit','Weighted',0,10000,49,49854 UNION</v>
      </c>
    </row>
    <row r="838" spans="1:11" x14ac:dyDescent="0.55000000000000004">
      <c r="A838" t="s">
        <v>31</v>
      </c>
      <c r="B838" t="s">
        <v>9</v>
      </c>
      <c r="C838" t="s">
        <v>1</v>
      </c>
      <c r="D838" t="s">
        <v>7</v>
      </c>
      <c r="E838" t="s">
        <v>5</v>
      </c>
      <c r="F838" t="b">
        <v>0</v>
      </c>
      <c r="G838">
        <v>10000</v>
      </c>
      <c r="H838">
        <v>57</v>
      </c>
      <c r="I838">
        <v>51330</v>
      </c>
      <c r="K838" t="str">
        <f t="shared" si="13"/>
        <v>SELECT 'uf50-0111.cnf','Roulette','Clause','NBit','Amplified',0,10000,57,51330 UNION</v>
      </c>
    </row>
    <row r="839" spans="1:11" x14ac:dyDescent="0.55000000000000004">
      <c r="A839" t="s">
        <v>31</v>
      </c>
      <c r="B839" t="s">
        <v>9</v>
      </c>
      <c r="C839" t="s">
        <v>8</v>
      </c>
      <c r="D839" t="s">
        <v>2</v>
      </c>
      <c r="E839" t="s">
        <v>3</v>
      </c>
      <c r="F839" t="b">
        <v>0</v>
      </c>
      <c r="G839">
        <v>10000</v>
      </c>
      <c r="H839">
        <v>55</v>
      </c>
      <c r="I839">
        <v>21761</v>
      </c>
      <c r="K839" t="str">
        <f t="shared" si="13"/>
        <v>SELECT 'uf50-0111.cnf','Roulette','Uniform','BitFlip','MaxSat',0,10000,55,21761 UNION</v>
      </c>
    </row>
    <row r="840" spans="1:11" x14ac:dyDescent="0.55000000000000004">
      <c r="A840" t="s">
        <v>31</v>
      </c>
      <c r="B840" t="s">
        <v>9</v>
      </c>
      <c r="C840" t="s">
        <v>8</v>
      </c>
      <c r="D840" t="s">
        <v>2</v>
      </c>
      <c r="E840" t="s">
        <v>4</v>
      </c>
      <c r="F840" t="b">
        <v>0</v>
      </c>
      <c r="G840">
        <v>10000</v>
      </c>
      <c r="H840">
        <v>48</v>
      </c>
      <c r="I840">
        <v>20447</v>
      </c>
      <c r="K840" t="str">
        <f t="shared" si="13"/>
        <v>SELECT 'uf50-0111.cnf','Roulette','Uniform','BitFlip','Weighted',0,10000,48,20447 UNION</v>
      </c>
    </row>
    <row r="841" spans="1:11" x14ac:dyDescent="0.55000000000000004">
      <c r="A841" t="s">
        <v>31</v>
      </c>
      <c r="B841" t="s">
        <v>9</v>
      </c>
      <c r="C841" t="s">
        <v>8</v>
      </c>
      <c r="D841" t="s">
        <v>2</v>
      </c>
      <c r="E841" t="s">
        <v>5</v>
      </c>
      <c r="F841" t="b">
        <v>0</v>
      </c>
      <c r="G841">
        <v>10000</v>
      </c>
      <c r="H841">
        <v>54</v>
      </c>
      <c r="I841">
        <v>22030</v>
      </c>
      <c r="K841" t="str">
        <f t="shared" si="13"/>
        <v>SELECT 'uf50-0111.cnf','Roulette','Uniform','BitFlip','Amplified',0,10000,54,22030 UNION</v>
      </c>
    </row>
    <row r="842" spans="1:11" x14ac:dyDescent="0.55000000000000004">
      <c r="A842" t="s">
        <v>31</v>
      </c>
      <c r="B842" t="s">
        <v>9</v>
      </c>
      <c r="C842" t="s">
        <v>8</v>
      </c>
      <c r="D842" t="s">
        <v>6</v>
      </c>
      <c r="E842" t="s">
        <v>3</v>
      </c>
      <c r="F842" t="b">
        <v>1</v>
      </c>
      <c r="G842">
        <v>4899</v>
      </c>
      <c r="H842">
        <v>32</v>
      </c>
      <c r="I842">
        <v>17470</v>
      </c>
      <c r="K842" t="str">
        <f t="shared" si="13"/>
        <v>SELECT 'uf50-0111.cnf','Roulette','Uniform','Guided','MaxSat',1,4899,32,17470 UNION</v>
      </c>
    </row>
    <row r="843" spans="1:11" x14ac:dyDescent="0.55000000000000004">
      <c r="A843" t="s">
        <v>31</v>
      </c>
      <c r="B843" t="s">
        <v>9</v>
      </c>
      <c r="C843" t="s">
        <v>8</v>
      </c>
      <c r="D843" t="s">
        <v>6</v>
      </c>
      <c r="E843" t="s">
        <v>4</v>
      </c>
      <c r="F843" t="b">
        <v>1</v>
      </c>
      <c r="G843">
        <v>90</v>
      </c>
      <c r="H843">
        <v>0</v>
      </c>
      <c r="I843">
        <v>342</v>
      </c>
      <c r="K843" t="str">
        <f t="shared" si="13"/>
        <v>SELECT 'uf50-0111.cnf','Roulette','Uniform','Guided','Weighted',1,90,0,342 UNION</v>
      </c>
    </row>
    <row r="844" spans="1:11" x14ac:dyDescent="0.55000000000000004">
      <c r="A844" t="s">
        <v>31</v>
      </c>
      <c r="B844" t="s">
        <v>9</v>
      </c>
      <c r="C844" t="s">
        <v>8</v>
      </c>
      <c r="D844" t="s">
        <v>6</v>
      </c>
      <c r="E844" t="s">
        <v>5</v>
      </c>
      <c r="F844" t="b">
        <v>1</v>
      </c>
      <c r="G844">
        <v>6078</v>
      </c>
      <c r="H844">
        <v>38</v>
      </c>
      <c r="I844">
        <v>22129</v>
      </c>
      <c r="K844" t="str">
        <f t="shared" si="13"/>
        <v>SELECT 'uf50-0111.cnf','Roulette','Uniform','Guided','Amplified',1,6078,38,22129 UNION</v>
      </c>
    </row>
    <row r="845" spans="1:11" x14ac:dyDescent="0.55000000000000004">
      <c r="A845" t="s">
        <v>31</v>
      </c>
      <c r="B845" t="s">
        <v>9</v>
      </c>
      <c r="C845" t="s">
        <v>8</v>
      </c>
      <c r="D845" t="s">
        <v>7</v>
      </c>
      <c r="E845" t="s">
        <v>3</v>
      </c>
      <c r="F845" t="b">
        <v>0</v>
      </c>
      <c r="G845">
        <v>10000</v>
      </c>
      <c r="H845">
        <v>59</v>
      </c>
      <c r="I845">
        <v>20285</v>
      </c>
      <c r="K845" t="str">
        <f t="shared" si="13"/>
        <v>SELECT 'uf50-0111.cnf','Roulette','Uniform','NBit','MaxSat',0,10000,59,20285 UNION</v>
      </c>
    </row>
    <row r="846" spans="1:11" x14ac:dyDescent="0.55000000000000004">
      <c r="A846" t="s">
        <v>31</v>
      </c>
      <c r="B846" t="s">
        <v>9</v>
      </c>
      <c r="C846" t="s">
        <v>8</v>
      </c>
      <c r="D846" t="s">
        <v>7</v>
      </c>
      <c r="E846" t="s">
        <v>4</v>
      </c>
      <c r="F846" t="b">
        <v>0</v>
      </c>
      <c r="G846">
        <v>10000</v>
      </c>
      <c r="H846">
        <v>56</v>
      </c>
      <c r="I846">
        <v>18981</v>
      </c>
      <c r="K846" t="str">
        <f t="shared" si="13"/>
        <v>SELECT 'uf50-0111.cnf','Roulette','Uniform','NBit','Weighted',0,10000,56,18981 UNION</v>
      </c>
    </row>
    <row r="847" spans="1:11" x14ac:dyDescent="0.55000000000000004">
      <c r="A847" t="s">
        <v>31</v>
      </c>
      <c r="B847" t="s">
        <v>9</v>
      </c>
      <c r="C847" t="s">
        <v>8</v>
      </c>
      <c r="D847" t="s">
        <v>7</v>
      </c>
      <c r="E847" t="s">
        <v>5</v>
      </c>
      <c r="F847" t="b">
        <v>0</v>
      </c>
      <c r="G847">
        <v>10000</v>
      </c>
      <c r="H847">
        <v>64</v>
      </c>
      <c r="I847">
        <v>21426</v>
      </c>
      <c r="K847" t="str">
        <f t="shared" si="13"/>
        <v>SELECT 'uf50-0111.cnf','Roulette','Uniform','NBit','Amplified',0,10000,64,21426 UNION</v>
      </c>
    </row>
    <row r="848" spans="1:11" x14ac:dyDescent="0.55000000000000004">
      <c r="A848" t="s">
        <v>31</v>
      </c>
      <c r="B848" t="s">
        <v>10</v>
      </c>
      <c r="C848" t="s">
        <v>1</v>
      </c>
      <c r="D848" t="s">
        <v>2</v>
      </c>
      <c r="E848" t="s">
        <v>3</v>
      </c>
      <c r="F848" t="b">
        <v>0</v>
      </c>
      <c r="G848">
        <v>10000</v>
      </c>
      <c r="H848">
        <v>67</v>
      </c>
      <c r="I848">
        <v>47302</v>
      </c>
      <c r="K848" t="str">
        <f t="shared" si="13"/>
        <v>SELECT 'uf50-0111.cnf','Rank','Clause','BitFlip','MaxSat',0,10000,67,47302 UNION</v>
      </c>
    </row>
    <row r="849" spans="1:11" x14ac:dyDescent="0.55000000000000004">
      <c r="A849" t="s">
        <v>31</v>
      </c>
      <c r="B849" t="s">
        <v>10</v>
      </c>
      <c r="C849" t="s">
        <v>1</v>
      </c>
      <c r="D849" t="s">
        <v>2</v>
      </c>
      <c r="E849" t="s">
        <v>4</v>
      </c>
      <c r="F849" t="b">
        <v>0</v>
      </c>
      <c r="G849">
        <v>10000</v>
      </c>
      <c r="H849">
        <v>66</v>
      </c>
      <c r="I849">
        <v>46668</v>
      </c>
      <c r="K849" t="str">
        <f t="shared" si="13"/>
        <v>SELECT 'uf50-0111.cnf','Rank','Clause','BitFlip','Weighted',0,10000,66,46668 UNION</v>
      </c>
    </row>
    <row r="850" spans="1:11" x14ac:dyDescent="0.55000000000000004">
      <c r="A850" t="s">
        <v>31</v>
      </c>
      <c r="B850" t="s">
        <v>10</v>
      </c>
      <c r="C850" t="s">
        <v>1</v>
      </c>
      <c r="D850" t="s">
        <v>2</v>
      </c>
      <c r="E850" t="s">
        <v>5</v>
      </c>
      <c r="F850" t="b">
        <v>0</v>
      </c>
      <c r="G850">
        <v>10000</v>
      </c>
      <c r="H850">
        <v>71</v>
      </c>
      <c r="I850">
        <v>47929</v>
      </c>
      <c r="K850" t="str">
        <f t="shared" si="13"/>
        <v>SELECT 'uf50-0111.cnf','Rank','Clause','BitFlip','Amplified',0,10000,71,47929 UNION</v>
      </c>
    </row>
    <row r="851" spans="1:11" x14ac:dyDescent="0.55000000000000004">
      <c r="A851" t="s">
        <v>31</v>
      </c>
      <c r="B851" t="s">
        <v>10</v>
      </c>
      <c r="C851" t="s">
        <v>1</v>
      </c>
      <c r="D851" t="s">
        <v>6</v>
      </c>
      <c r="E851" t="s">
        <v>3</v>
      </c>
      <c r="F851" t="b">
        <v>0</v>
      </c>
      <c r="G851">
        <v>10000</v>
      </c>
      <c r="H851">
        <v>74</v>
      </c>
      <c r="I851">
        <v>55179</v>
      </c>
      <c r="K851" t="str">
        <f t="shared" si="13"/>
        <v>SELECT 'uf50-0111.cnf','Rank','Clause','Guided','MaxSat',0,10000,74,55179 UNION</v>
      </c>
    </row>
    <row r="852" spans="1:11" x14ac:dyDescent="0.55000000000000004">
      <c r="A852" t="s">
        <v>31</v>
      </c>
      <c r="B852" t="s">
        <v>10</v>
      </c>
      <c r="C852" t="s">
        <v>1</v>
      </c>
      <c r="D852" t="s">
        <v>6</v>
      </c>
      <c r="E852" t="s">
        <v>4</v>
      </c>
      <c r="F852" t="b">
        <v>0</v>
      </c>
      <c r="G852">
        <v>10000</v>
      </c>
      <c r="H852">
        <v>72</v>
      </c>
      <c r="I852">
        <v>53709</v>
      </c>
      <c r="K852" t="str">
        <f t="shared" si="13"/>
        <v>SELECT 'uf50-0111.cnf','Rank','Clause','Guided','Weighted',0,10000,72,53709 UNION</v>
      </c>
    </row>
    <row r="853" spans="1:11" x14ac:dyDescent="0.55000000000000004">
      <c r="A853" t="s">
        <v>31</v>
      </c>
      <c r="B853" t="s">
        <v>10</v>
      </c>
      <c r="C853" t="s">
        <v>1</v>
      </c>
      <c r="D853" t="s">
        <v>6</v>
      </c>
      <c r="E853" t="s">
        <v>5</v>
      </c>
      <c r="F853" t="b">
        <v>1</v>
      </c>
      <c r="G853">
        <v>7412</v>
      </c>
      <c r="H853">
        <v>56</v>
      </c>
      <c r="I853">
        <v>41190</v>
      </c>
      <c r="K853" t="str">
        <f t="shared" si="13"/>
        <v>SELECT 'uf50-0111.cnf','Rank','Clause','Guided','Amplified',1,7412,56,41190 UNION</v>
      </c>
    </row>
    <row r="854" spans="1:11" x14ac:dyDescent="0.55000000000000004">
      <c r="A854" t="s">
        <v>31</v>
      </c>
      <c r="B854" t="s">
        <v>10</v>
      </c>
      <c r="C854" t="s">
        <v>1</v>
      </c>
      <c r="D854" t="s">
        <v>7</v>
      </c>
      <c r="E854" t="s">
        <v>3</v>
      </c>
      <c r="F854" t="b">
        <v>0</v>
      </c>
      <c r="G854">
        <v>10000</v>
      </c>
      <c r="H854">
        <v>72</v>
      </c>
      <c r="I854">
        <v>45103</v>
      </c>
      <c r="K854" t="str">
        <f t="shared" si="13"/>
        <v>SELECT 'uf50-0111.cnf','Rank','Clause','NBit','MaxSat',0,10000,72,45103 UNION</v>
      </c>
    </row>
    <row r="855" spans="1:11" x14ac:dyDescent="0.55000000000000004">
      <c r="A855" t="s">
        <v>31</v>
      </c>
      <c r="B855" t="s">
        <v>10</v>
      </c>
      <c r="C855" t="s">
        <v>1</v>
      </c>
      <c r="D855" t="s">
        <v>7</v>
      </c>
      <c r="E855" t="s">
        <v>4</v>
      </c>
      <c r="F855" t="b">
        <v>0</v>
      </c>
      <c r="G855">
        <v>10000</v>
      </c>
      <c r="H855">
        <v>66</v>
      </c>
      <c r="I855">
        <v>40240</v>
      </c>
      <c r="K855" t="str">
        <f t="shared" si="13"/>
        <v>SELECT 'uf50-0111.cnf','Rank','Clause','NBit','Weighted',0,10000,66,40240 UNION</v>
      </c>
    </row>
    <row r="856" spans="1:11" x14ac:dyDescent="0.55000000000000004">
      <c r="A856" t="s">
        <v>31</v>
      </c>
      <c r="B856" t="s">
        <v>10</v>
      </c>
      <c r="C856" t="s">
        <v>1</v>
      </c>
      <c r="D856" t="s">
        <v>7</v>
      </c>
      <c r="E856" t="s">
        <v>5</v>
      </c>
      <c r="F856" t="b">
        <v>0</v>
      </c>
      <c r="G856">
        <v>10000</v>
      </c>
      <c r="H856">
        <v>72</v>
      </c>
      <c r="I856">
        <v>41828</v>
      </c>
      <c r="K856" t="str">
        <f t="shared" si="13"/>
        <v>SELECT 'uf50-0111.cnf','Rank','Clause','NBit','Amplified',0,10000,72,41828 UNION</v>
      </c>
    </row>
    <row r="857" spans="1:11" x14ac:dyDescent="0.55000000000000004">
      <c r="A857" t="s">
        <v>31</v>
      </c>
      <c r="B857" t="s">
        <v>10</v>
      </c>
      <c r="C857" t="s">
        <v>8</v>
      </c>
      <c r="D857" t="s">
        <v>2</v>
      </c>
      <c r="E857" t="s">
        <v>3</v>
      </c>
      <c r="F857" t="b">
        <v>0</v>
      </c>
      <c r="G857">
        <v>10000</v>
      </c>
      <c r="H857">
        <v>72</v>
      </c>
      <c r="I857">
        <v>18169</v>
      </c>
      <c r="K857" t="str">
        <f t="shared" si="13"/>
        <v>SELECT 'uf50-0111.cnf','Rank','Uniform','BitFlip','MaxSat',0,10000,72,18169 UNION</v>
      </c>
    </row>
    <row r="858" spans="1:11" x14ac:dyDescent="0.55000000000000004">
      <c r="A858" t="s">
        <v>31</v>
      </c>
      <c r="B858" t="s">
        <v>10</v>
      </c>
      <c r="C858" t="s">
        <v>8</v>
      </c>
      <c r="D858" t="s">
        <v>2</v>
      </c>
      <c r="E858" t="s">
        <v>4</v>
      </c>
      <c r="F858" t="b">
        <v>0</v>
      </c>
      <c r="G858">
        <v>10000</v>
      </c>
      <c r="H858">
        <v>66</v>
      </c>
      <c r="I858">
        <v>17327</v>
      </c>
      <c r="K858" t="str">
        <f t="shared" si="13"/>
        <v>SELECT 'uf50-0111.cnf','Rank','Uniform','BitFlip','Weighted',0,10000,66,17327 UNION</v>
      </c>
    </row>
    <row r="859" spans="1:11" x14ac:dyDescent="0.55000000000000004">
      <c r="A859" t="s">
        <v>31</v>
      </c>
      <c r="B859" t="s">
        <v>10</v>
      </c>
      <c r="C859" t="s">
        <v>8</v>
      </c>
      <c r="D859" t="s">
        <v>2</v>
      </c>
      <c r="E859" t="s">
        <v>5</v>
      </c>
      <c r="F859" t="b">
        <v>1</v>
      </c>
      <c r="G859">
        <v>5221</v>
      </c>
      <c r="H859">
        <v>37</v>
      </c>
      <c r="I859">
        <v>9678</v>
      </c>
      <c r="K859" t="str">
        <f t="shared" si="13"/>
        <v>SELECT 'uf50-0111.cnf','Rank','Uniform','BitFlip','Amplified',1,5221,37,9678 UNION</v>
      </c>
    </row>
    <row r="860" spans="1:11" x14ac:dyDescent="0.55000000000000004">
      <c r="A860" t="s">
        <v>31</v>
      </c>
      <c r="B860" t="s">
        <v>10</v>
      </c>
      <c r="C860" t="s">
        <v>8</v>
      </c>
      <c r="D860" t="s">
        <v>6</v>
      </c>
      <c r="E860" t="s">
        <v>3</v>
      </c>
      <c r="F860" t="b">
        <v>0</v>
      </c>
      <c r="G860">
        <v>10000</v>
      </c>
      <c r="H860">
        <v>78</v>
      </c>
      <c r="I860">
        <v>29961</v>
      </c>
      <c r="K860" t="str">
        <f t="shared" si="13"/>
        <v>SELECT 'uf50-0111.cnf','Rank','Uniform','Guided','MaxSat',0,10000,78,29961 UNION</v>
      </c>
    </row>
    <row r="861" spans="1:11" x14ac:dyDescent="0.55000000000000004">
      <c r="A861" t="s">
        <v>31</v>
      </c>
      <c r="B861" t="s">
        <v>10</v>
      </c>
      <c r="C861" t="s">
        <v>8</v>
      </c>
      <c r="D861" t="s">
        <v>6</v>
      </c>
      <c r="E861" t="s">
        <v>4</v>
      </c>
      <c r="F861" t="b">
        <v>1</v>
      </c>
      <c r="G861">
        <v>7849</v>
      </c>
      <c r="H861">
        <v>60</v>
      </c>
      <c r="I861">
        <v>22870</v>
      </c>
      <c r="K861" t="str">
        <f t="shared" si="13"/>
        <v>SELECT 'uf50-0111.cnf','Rank','Uniform','Guided','Weighted',1,7849,60,22870 UNION</v>
      </c>
    </row>
    <row r="862" spans="1:11" x14ac:dyDescent="0.55000000000000004">
      <c r="A862" t="s">
        <v>31</v>
      </c>
      <c r="B862" t="s">
        <v>10</v>
      </c>
      <c r="C862" t="s">
        <v>8</v>
      </c>
      <c r="D862" t="s">
        <v>6</v>
      </c>
      <c r="E862" t="s">
        <v>5</v>
      </c>
      <c r="F862" t="b">
        <v>1</v>
      </c>
      <c r="G862">
        <v>9231</v>
      </c>
      <c r="H862">
        <v>71</v>
      </c>
      <c r="I862">
        <v>27978</v>
      </c>
      <c r="K862" t="str">
        <f t="shared" si="13"/>
        <v>SELECT 'uf50-0111.cnf','Rank','Uniform','Guided','Amplified',1,9231,71,27978 UNION</v>
      </c>
    </row>
    <row r="863" spans="1:11" x14ac:dyDescent="0.55000000000000004">
      <c r="A863" t="s">
        <v>31</v>
      </c>
      <c r="B863" t="s">
        <v>10</v>
      </c>
      <c r="C863" t="s">
        <v>8</v>
      </c>
      <c r="D863" t="s">
        <v>7</v>
      </c>
      <c r="E863" t="s">
        <v>3</v>
      </c>
      <c r="F863" t="b">
        <v>0</v>
      </c>
      <c r="G863">
        <v>10000</v>
      </c>
      <c r="H863">
        <v>81</v>
      </c>
      <c r="I863">
        <v>17431</v>
      </c>
      <c r="K863" t="str">
        <f t="shared" si="13"/>
        <v>SELECT 'uf50-0111.cnf','Rank','Uniform','NBit','MaxSat',0,10000,81,17431 UNION</v>
      </c>
    </row>
    <row r="864" spans="1:11" x14ac:dyDescent="0.55000000000000004">
      <c r="A864" t="s">
        <v>31</v>
      </c>
      <c r="B864" t="s">
        <v>10</v>
      </c>
      <c r="C864" t="s">
        <v>8</v>
      </c>
      <c r="D864" t="s">
        <v>7</v>
      </c>
      <c r="E864" t="s">
        <v>4</v>
      </c>
      <c r="F864" t="b">
        <v>0</v>
      </c>
      <c r="G864">
        <v>10000</v>
      </c>
      <c r="H864">
        <v>78</v>
      </c>
      <c r="I864">
        <v>15919</v>
      </c>
      <c r="K864" t="str">
        <f t="shared" si="13"/>
        <v>SELECT 'uf50-0111.cnf','Rank','Uniform','NBit','Weighted',0,10000,78,15919 UNION</v>
      </c>
    </row>
    <row r="865" spans="1:11" x14ac:dyDescent="0.55000000000000004">
      <c r="A865" t="s">
        <v>31</v>
      </c>
      <c r="B865" t="s">
        <v>10</v>
      </c>
      <c r="C865" t="s">
        <v>8</v>
      </c>
      <c r="D865" t="s">
        <v>7</v>
      </c>
      <c r="E865" t="s">
        <v>5</v>
      </c>
      <c r="F865" t="b">
        <v>0</v>
      </c>
      <c r="G865">
        <v>10000</v>
      </c>
      <c r="H865">
        <v>81</v>
      </c>
      <c r="I865">
        <v>18055</v>
      </c>
      <c r="K865" t="str">
        <f t="shared" si="13"/>
        <v>SELECT 'uf50-0111.cnf','Rank','Uniform','NBit','Amplified',0,10000,81,18055 UNION</v>
      </c>
    </row>
    <row r="866" spans="1:11" x14ac:dyDescent="0.55000000000000004">
      <c r="A866" t="s">
        <v>32</v>
      </c>
      <c r="B866" t="s">
        <v>0</v>
      </c>
      <c r="C866" t="s">
        <v>1</v>
      </c>
      <c r="D866" t="s">
        <v>2</v>
      </c>
      <c r="E866" t="s">
        <v>3</v>
      </c>
      <c r="F866" t="b">
        <v>1</v>
      </c>
      <c r="G866">
        <v>1791</v>
      </c>
      <c r="H866">
        <v>14</v>
      </c>
      <c r="I866">
        <v>7340</v>
      </c>
      <c r="K866" t="str">
        <f t="shared" si="13"/>
        <v>SELECT 'uf50-0112.cnf','Tournament','Clause','BitFlip','MaxSat',1,1791,14,7340 UNION</v>
      </c>
    </row>
    <row r="867" spans="1:11" x14ac:dyDescent="0.55000000000000004">
      <c r="A867" t="s">
        <v>32</v>
      </c>
      <c r="B867" t="s">
        <v>0</v>
      </c>
      <c r="C867" t="s">
        <v>1</v>
      </c>
      <c r="D867" t="s">
        <v>2</v>
      </c>
      <c r="E867" t="s">
        <v>4</v>
      </c>
      <c r="F867" t="b">
        <v>0</v>
      </c>
      <c r="G867">
        <v>10000</v>
      </c>
      <c r="H867">
        <v>65</v>
      </c>
      <c r="I867">
        <v>39236</v>
      </c>
      <c r="K867" t="str">
        <f t="shared" si="13"/>
        <v>SELECT 'uf50-0112.cnf','Tournament','Clause','BitFlip','Weighted',0,10000,65,39236 UNION</v>
      </c>
    </row>
    <row r="868" spans="1:11" x14ac:dyDescent="0.55000000000000004">
      <c r="A868" t="s">
        <v>32</v>
      </c>
      <c r="B868" t="s">
        <v>0</v>
      </c>
      <c r="C868" t="s">
        <v>1</v>
      </c>
      <c r="D868" t="s">
        <v>2</v>
      </c>
      <c r="E868" t="s">
        <v>5</v>
      </c>
      <c r="F868" t="b">
        <v>1</v>
      </c>
      <c r="G868">
        <v>1791</v>
      </c>
      <c r="H868">
        <v>14</v>
      </c>
      <c r="I868">
        <v>7826</v>
      </c>
      <c r="K868" t="str">
        <f t="shared" si="13"/>
        <v>SELECT 'uf50-0112.cnf','Tournament','Clause','BitFlip','Amplified',1,1791,14,7826 UNION</v>
      </c>
    </row>
    <row r="869" spans="1:11" x14ac:dyDescent="0.55000000000000004">
      <c r="A869" t="s">
        <v>32</v>
      </c>
      <c r="B869" t="s">
        <v>0</v>
      </c>
      <c r="C869" t="s">
        <v>1</v>
      </c>
      <c r="D869" t="s">
        <v>6</v>
      </c>
      <c r="E869" t="s">
        <v>3</v>
      </c>
      <c r="F869" t="b">
        <v>1</v>
      </c>
      <c r="G869">
        <v>20</v>
      </c>
      <c r="H869">
        <v>0</v>
      </c>
      <c r="I869">
        <v>93</v>
      </c>
      <c r="K869" t="str">
        <f t="shared" si="13"/>
        <v>SELECT 'uf50-0112.cnf','Tournament','Clause','Guided','MaxSat',1,20,0,93 UNION</v>
      </c>
    </row>
    <row r="870" spans="1:11" x14ac:dyDescent="0.55000000000000004">
      <c r="A870" t="s">
        <v>32</v>
      </c>
      <c r="B870" t="s">
        <v>0</v>
      </c>
      <c r="C870" t="s">
        <v>1</v>
      </c>
      <c r="D870" t="s">
        <v>6</v>
      </c>
      <c r="E870" t="s">
        <v>4</v>
      </c>
      <c r="F870" t="b">
        <v>1</v>
      </c>
      <c r="G870">
        <v>3024</v>
      </c>
      <c r="H870">
        <v>23</v>
      </c>
      <c r="I870">
        <v>13821</v>
      </c>
      <c r="K870" t="str">
        <f t="shared" si="13"/>
        <v>SELECT 'uf50-0112.cnf','Tournament','Clause','Guided','Weighted',1,3024,23,13821 UNION</v>
      </c>
    </row>
    <row r="871" spans="1:11" x14ac:dyDescent="0.55000000000000004">
      <c r="A871" t="s">
        <v>32</v>
      </c>
      <c r="B871" t="s">
        <v>0</v>
      </c>
      <c r="C871" t="s">
        <v>1</v>
      </c>
      <c r="D871" t="s">
        <v>6</v>
      </c>
      <c r="E871" t="s">
        <v>5</v>
      </c>
      <c r="F871" t="b">
        <v>1</v>
      </c>
      <c r="G871">
        <v>20</v>
      </c>
      <c r="H871">
        <v>0</v>
      </c>
      <c r="I871">
        <v>98</v>
      </c>
      <c r="K871" t="str">
        <f t="shared" si="13"/>
        <v>SELECT 'uf50-0112.cnf','Tournament','Clause','Guided','Amplified',1,20,0,98 UNION</v>
      </c>
    </row>
    <row r="872" spans="1:11" x14ac:dyDescent="0.55000000000000004">
      <c r="A872" t="s">
        <v>32</v>
      </c>
      <c r="B872" t="s">
        <v>0</v>
      </c>
      <c r="C872" t="s">
        <v>1</v>
      </c>
      <c r="D872" t="s">
        <v>7</v>
      </c>
      <c r="E872" t="s">
        <v>3</v>
      </c>
      <c r="F872" t="b">
        <v>0</v>
      </c>
      <c r="G872">
        <v>10000</v>
      </c>
      <c r="H872">
        <v>78</v>
      </c>
      <c r="I872">
        <v>40189</v>
      </c>
      <c r="K872" t="str">
        <f t="shared" si="13"/>
        <v>SELECT 'uf50-0112.cnf','Tournament','Clause','NBit','MaxSat',0,10000,78,40189 UNION</v>
      </c>
    </row>
    <row r="873" spans="1:11" x14ac:dyDescent="0.55000000000000004">
      <c r="A873" t="s">
        <v>32</v>
      </c>
      <c r="B873" t="s">
        <v>0</v>
      </c>
      <c r="C873" t="s">
        <v>1</v>
      </c>
      <c r="D873" t="s">
        <v>7</v>
      </c>
      <c r="E873" t="s">
        <v>4</v>
      </c>
      <c r="F873" t="b">
        <v>1</v>
      </c>
      <c r="G873">
        <v>3548</v>
      </c>
      <c r="H873">
        <v>24</v>
      </c>
      <c r="I873">
        <v>14385</v>
      </c>
      <c r="K873" t="str">
        <f t="shared" si="13"/>
        <v>SELECT 'uf50-0112.cnf','Tournament','Clause','NBit','Weighted',1,3548,24,14385 UNION</v>
      </c>
    </row>
    <row r="874" spans="1:11" x14ac:dyDescent="0.55000000000000004">
      <c r="A874" t="s">
        <v>32</v>
      </c>
      <c r="B874" t="s">
        <v>0</v>
      </c>
      <c r="C874" t="s">
        <v>1</v>
      </c>
      <c r="D874" t="s">
        <v>7</v>
      </c>
      <c r="E874" t="s">
        <v>5</v>
      </c>
      <c r="F874" t="b">
        <v>0</v>
      </c>
      <c r="G874">
        <v>10000</v>
      </c>
      <c r="H874">
        <v>78</v>
      </c>
      <c r="I874">
        <v>39919</v>
      </c>
      <c r="K874" t="str">
        <f t="shared" si="13"/>
        <v>SELECT 'uf50-0112.cnf','Tournament','Clause','NBit','Amplified',0,10000,78,39919 UNION</v>
      </c>
    </row>
    <row r="875" spans="1:11" x14ac:dyDescent="0.55000000000000004">
      <c r="A875" t="s">
        <v>32</v>
      </c>
      <c r="B875" t="s">
        <v>0</v>
      </c>
      <c r="C875" t="s">
        <v>8</v>
      </c>
      <c r="D875" t="s">
        <v>2</v>
      </c>
      <c r="E875" t="s">
        <v>3</v>
      </c>
      <c r="F875" t="b">
        <v>0</v>
      </c>
      <c r="G875">
        <v>10000</v>
      </c>
      <c r="H875">
        <v>78</v>
      </c>
      <c r="I875">
        <v>18691</v>
      </c>
      <c r="K875" t="str">
        <f t="shared" si="13"/>
        <v>SELECT 'uf50-0112.cnf','Tournament','Uniform','BitFlip','MaxSat',0,10000,78,18691 UNION</v>
      </c>
    </row>
    <row r="876" spans="1:11" x14ac:dyDescent="0.55000000000000004">
      <c r="A876" t="s">
        <v>32</v>
      </c>
      <c r="B876" t="s">
        <v>0</v>
      </c>
      <c r="C876" t="s">
        <v>8</v>
      </c>
      <c r="D876" t="s">
        <v>2</v>
      </c>
      <c r="E876" t="s">
        <v>4</v>
      </c>
      <c r="F876" t="b">
        <v>0</v>
      </c>
      <c r="G876">
        <v>10000</v>
      </c>
      <c r="H876">
        <v>68</v>
      </c>
      <c r="I876">
        <v>16959</v>
      </c>
      <c r="K876" t="str">
        <f t="shared" si="13"/>
        <v>SELECT 'uf50-0112.cnf','Tournament','Uniform','BitFlip','Weighted',0,10000,68,16959 UNION</v>
      </c>
    </row>
    <row r="877" spans="1:11" x14ac:dyDescent="0.55000000000000004">
      <c r="A877" t="s">
        <v>32</v>
      </c>
      <c r="B877" t="s">
        <v>0</v>
      </c>
      <c r="C877" t="s">
        <v>8</v>
      </c>
      <c r="D877" t="s">
        <v>2</v>
      </c>
      <c r="E877" t="s">
        <v>5</v>
      </c>
      <c r="F877" t="b">
        <v>0</v>
      </c>
      <c r="G877">
        <v>10000</v>
      </c>
      <c r="H877">
        <v>78</v>
      </c>
      <c r="I877">
        <v>18422</v>
      </c>
      <c r="K877" t="str">
        <f t="shared" si="13"/>
        <v>SELECT 'uf50-0112.cnf','Tournament','Uniform','BitFlip','Amplified',0,10000,78,18422 UNION</v>
      </c>
    </row>
    <row r="878" spans="1:11" x14ac:dyDescent="0.55000000000000004">
      <c r="A878" t="s">
        <v>32</v>
      </c>
      <c r="B878" t="s">
        <v>0</v>
      </c>
      <c r="C878" t="s">
        <v>8</v>
      </c>
      <c r="D878" t="s">
        <v>6</v>
      </c>
      <c r="E878" t="s">
        <v>3</v>
      </c>
      <c r="F878" t="b">
        <v>1</v>
      </c>
      <c r="G878">
        <v>22</v>
      </c>
      <c r="H878">
        <v>0</v>
      </c>
      <c r="I878">
        <v>81</v>
      </c>
      <c r="K878" t="str">
        <f t="shared" si="13"/>
        <v>SELECT 'uf50-0112.cnf','Tournament','Uniform','Guided','MaxSat',1,22,0,81 UNION</v>
      </c>
    </row>
    <row r="879" spans="1:11" x14ac:dyDescent="0.55000000000000004">
      <c r="A879" t="s">
        <v>32</v>
      </c>
      <c r="B879" t="s">
        <v>0</v>
      </c>
      <c r="C879" t="s">
        <v>8</v>
      </c>
      <c r="D879" t="s">
        <v>6</v>
      </c>
      <c r="E879" t="s">
        <v>4</v>
      </c>
      <c r="F879" t="b">
        <v>1</v>
      </c>
      <c r="G879">
        <v>1904</v>
      </c>
      <c r="H879">
        <v>15</v>
      </c>
      <c r="I879">
        <v>5473</v>
      </c>
      <c r="K879" t="str">
        <f t="shared" si="13"/>
        <v>SELECT 'uf50-0112.cnf','Tournament','Uniform','Guided','Weighted',1,1904,15,5473 UNION</v>
      </c>
    </row>
    <row r="880" spans="1:11" x14ac:dyDescent="0.55000000000000004">
      <c r="A880" t="s">
        <v>32</v>
      </c>
      <c r="B880" t="s">
        <v>0</v>
      </c>
      <c r="C880" t="s">
        <v>8</v>
      </c>
      <c r="D880" t="s">
        <v>6</v>
      </c>
      <c r="E880" t="s">
        <v>5</v>
      </c>
      <c r="F880" t="b">
        <v>1</v>
      </c>
      <c r="G880">
        <v>22</v>
      </c>
      <c r="H880">
        <v>0</v>
      </c>
      <c r="I880">
        <v>75</v>
      </c>
      <c r="K880" t="str">
        <f t="shared" si="13"/>
        <v>SELECT 'uf50-0112.cnf','Tournament','Uniform','Guided','Amplified',1,22,0,75 UNION</v>
      </c>
    </row>
    <row r="881" spans="1:11" x14ac:dyDescent="0.55000000000000004">
      <c r="A881" t="s">
        <v>32</v>
      </c>
      <c r="B881" t="s">
        <v>0</v>
      </c>
      <c r="C881" t="s">
        <v>8</v>
      </c>
      <c r="D881" t="s">
        <v>7</v>
      </c>
      <c r="E881" t="s">
        <v>3</v>
      </c>
      <c r="F881" t="b">
        <v>0</v>
      </c>
      <c r="G881">
        <v>10000</v>
      </c>
      <c r="H881">
        <v>80</v>
      </c>
      <c r="I881">
        <v>17684</v>
      </c>
      <c r="K881" t="str">
        <f t="shared" si="13"/>
        <v>SELECT 'uf50-0112.cnf','Tournament','Uniform','NBit','MaxSat',0,10000,80,17684 UNION</v>
      </c>
    </row>
    <row r="882" spans="1:11" x14ac:dyDescent="0.55000000000000004">
      <c r="A882" t="s">
        <v>32</v>
      </c>
      <c r="B882" t="s">
        <v>0</v>
      </c>
      <c r="C882" t="s">
        <v>8</v>
      </c>
      <c r="D882" t="s">
        <v>7</v>
      </c>
      <c r="E882" t="s">
        <v>4</v>
      </c>
      <c r="F882" t="b">
        <v>0</v>
      </c>
      <c r="G882">
        <v>10000</v>
      </c>
      <c r="H882">
        <v>75</v>
      </c>
      <c r="I882">
        <v>16613</v>
      </c>
      <c r="K882" t="str">
        <f t="shared" si="13"/>
        <v>SELECT 'uf50-0112.cnf','Tournament','Uniform','NBit','Weighted',0,10000,75,16613 UNION</v>
      </c>
    </row>
    <row r="883" spans="1:11" x14ac:dyDescent="0.55000000000000004">
      <c r="A883" t="s">
        <v>32</v>
      </c>
      <c r="B883" t="s">
        <v>0</v>
      </c>
      <c r="C883" t="s">
        <v>8</v>
      </c>
      <c r="D883" t="s">
        <v>7</v>
      </c>
      <c r="E883" t="s">
        <v>5</v>
      </c>
      <c r="F883" t="b">
        <v>0</v>
      </c>
      <c r="G883">
        <v>10000</v>
      </c>
      <c r="H883">
        <v>80</v>
      </c>
      <c r="I883">
        <v>17754</v>
      </c>
      <c r="K883" t="str">
        <f t="shared" si="13"/>
        <v>SELECT 'uf50-0112.cnf','Tournament','Uniform','NBit','Amplified',0,10000,80,17754 UNION</v>
      </c>
    </row>
    <row r="884" spans="1:11" x14ac:dyDescent="0.55000000000000004">
      <c r="A884" t="s">
        <v>32</v>
      </c>
      <c r="B884" t="s">
        <v>9</v>
      </c>
      <c r="C884" t="s">
        <v>1</v>
      </c>
      <c r="D884" t="s">
        <v>2</v>
      </c>
      <c r="E884" t="s">
        <v>3</v>
      </c>
      <c r="F884" t="b">
        <v>0</v>
      </c>
      <c r="G884">
        <v>10000</v>
      </c>
      <c r="H884">
        <v>49</v>
      </c>
      <c r="I884">
        <v>45190</v>
      </c>
      <c r="K884" t="str">
        <f t="shared" si="13"/>
        <v>SELECT 'uf50-0112.cnf','Roulette','Clause','BitFlip','MaxSat',0,10000,49,45190 UNION</v>
      </c>
    </row>
    <row r="885" spans="1:11" x14ac:dyDescent="0.55000000000000004">
      <c r="A885" t="s">
        <v>32</v>
      </c>
      <c r="B885" t="s">
        <v>9</v>
      </c>
      <c r="C885" t="s">
        <v>1</v>
      </c>
      <c r="D885" t="s">
        <v>2</v>
      </c>
      <c r="E885" t="s">
        <v>4</v>
      </c>
      <c r="F885" t="b">
        <v>0</v>
      </c>
      <c r="G885">
        <v>10000</v>
      </c>
      <c r="H885">
        <v>40</v>
      </c>
      <c r="I885">
        <v>43925</v>
      </c>
      <c r="K885" t="str">
        <f t="shared" si="13"/>
        <v>SELECT 'uf50-0112.cnf','Roulette','Clause','BitFlip','Weighted',0,10000,40,43925 UNION</v>
      </c>
    </row>
    <row r="886" spans="1:11" x14ac:dyDescent="0.55000000000000004">
      <c r="A886" t="s">
        <v>32</v>
      </c>
      <c r="B886" t="s">
        <v>9</v>
      </c>
      <c r="C886" t="s">
        <v>1</v>
      </c>
      <c r="D886" t="s">
        <v>2</v>
      </c>
      <c r="E886" t="s">
        <v>5</v>
      </c>
      <c r="F886" t="b">
        <v>0</v>
      </c>
      <c r="G886">
        <v>10000</v>
      </c>
      <c r="H886">
        <v>48</v>
      </c>
      <c r="I886">
        <v>44954</v>
      </c>
      <c r="K886" t="str">
        <f t="shared" si="13"/>
        <v>SELECT 'uf50-0112.cnf','Roulette','Clause','BitFlip','Amplified',0,10000,48,44954 UNION</v>
      </c>
    </row>
    <row r="887" spans="1:11" x14ac:dyDescent="0.55000000000000004">
      <c r="A887" t="s">
        <v>32</v>
      </c>
      <c r="B887" t="s">
        <v>9</v>
      </c>
      <c r="C887" t="s">
        <v>1</v>
      </c>
      <c r="D887" t="s">
        <v>6</v>
      </c>
      <c r="E887" t="s">
        <v>3</v>
      </c>
      <c r="F887" t="b">
        <v>1</v>
      </c>
      <c r="G887">
        <v>2176</v>
      </c>
      <c r="H887">
        <v>12</v>
      </c>
      <c r="I887">
        <v>11120</v>
      </c>
      <c r="K887" t="str">
        <f t="shared" si="13"/>
        <v>SELECT 'uf50-0112.cnf','Roulette','Clause','Guided','MaxSat',1,2176,12,11120 UNION</v>
      </c>
    </row>
    <row r="888" spans="1:11" x14ac:dyDescent="0.55000000000000004">
      <c r="A888" t="s">
        <v>32</v>
      </c>
      <c r="B888" t="s">
        <v>9</v>
      </c>
      <c r="C888" t="s">
        <v>1</v>
      </c>
      <c r="D888" t="s">
        <v>6</v>
      </c>
      <c r="E888" t="s">
        <v>4</v>
      </c>
      <c r="F888" t="b">
        <v>1</v>
      </c>
      <c r="G888">
        <v>320</v>
      </c>
      <c r="H888">
        <v>1</v>
      </c>
      <c r="I888">
        <v>1711</v>
      </c>
      <c r="K888" t="str">
        <f t="shared" si="13"/>
        <v>SELECT 'uf50-0112.cnf','Roulette','Clause','Guided','Weighted',1,320,1,1711 UNION</v>
      </c>
    </row>
    <row r="889" spans="1:11" x14ac:dyDescent="0.55000000000000004">
      <c r="A889" t="s">
        <v>32</v>
      </c>
      <c r="B889" t="s">
        <v>9</v>
      </c>
      <c r="C889" t="s">
        <v>1</v>
      </c>
      <c r="D889" t="s">
        <v>6</v>
      </c>
      <c r="E889" t="s">
        <v>5</v>
      </c>
      <c r="F889" t="b">
        <v>1</v>
      </c>
      <c r="G889">
        <v>1235</v>
      </c>
      <c r="H889">
        <v>7</v>
      </c>
      <c r="I889">
        <v>6366</v>
      </c>
      <c r="K889" t="str">
        <f t="shared" si="13"/>
        <v>SELECT 'uf50-0112.cnf','Roulette','Clause','Guided','Amplified',1,1235,7,6366 UNION</v>
      </c>
    </row>
    <row r="890" spans="1:11" x14ac:dyDescent="0.55000000000000004">
      <c r="A890" t="s">
        <v>32</v>
      </c>
      <c r="B890" t="s">
        <v>9</v>
      </c>
      <c r="C890" t="s">
        <v>1</v>
      </c>
      <c r="D890" t="s">
        <v>7</v>
      </c>
      <c r="E890" t="s">
        <v>3</v>
      </c>
      <c r="F890" t="b">
        <v>0</v>
      </c>
      <c r="G890">
        <v>10000</v>
      </c>
      <c r="H890">
        <v>51</v>
      </c>
      <c r="I890">
        <v>44847</v>
      </c>
      <c r="K890" t="str">
        <f t="shared" si="13"/>
        <v>SELECT 'uf50-0112.cnf','Roulette','Clause','NBit','MaxSat',0,10000,51,44847 UNION</v>
      </c>
    </row>
    <row r="891" spans="1:11" x14ac:dyDescent="0.55000000000000004">
      <c r="A891" t="s">
        <v>32</v>
      </c>
      <c r="B891" t="s">
        <v>9</v>
      </c>
      <c r="C891" t="s">
        <v>1</v>
      </c>
      <c r="D891" t="s">
        <v>7</v>
      </c>
      <c r="E891" t="s">
        <v>4</v>
      </c>
      <c r="F891" t="b">
        <v>0</v>
      </c>
      <c r="G891">
        <v>10000</v>
      </c>
      <c r="H891">
        <v>41</v>
      </c>
      <c r="I891">
        <v>43761</v>
      </c>
      <c r="K891" t="str">
        <f t="shared" si="13"/>
        <v>SELECT 'uf50-0112.cnf','Roulette','Clause','NBit','Weighted',0,10000,41,43761 UNION</v>
      </c>
    </row>
    <row r="892" spans="1:11" x14ac:dyDescent="0.55000000000000004">
      <c r="A892" t="s">
        <v>32</v>
      </c>
      <c r="B892" t="s">
        <v>9</v>
      </c>
      <c r="C892" t="s">
        <v>1</v>
      </c>
      <c r="D892" t="s">
        <v>7</v>
      </c>
      <c r="E892" t="s">
        <v>5</v>
      </c>
      <c r="F892" t="b">
        <v>0</v>
      </c>
      <c r="G892">
        <v>10000</v>
      </c>
      <c r="H892">
        <v>52</v>
      </c>
      <c r="I892">
        <v>44064</v>
      </c>
      <c r="K892" t="str">
        <f t="shared" si="13"/>
        <v>SELECT 'uf50-0112.cnf','Roulette','Clause','NBit','Amplified',0,10000,52,44064 UNION</v>
      </c>
    </row>
    <row r="893" spans="1:11" x14ac:dyDescent="0.55000000000000004">
      <c r="A893" t="s">
        <v>32</v>
      </c>
      <c r="B893" t="s">
        <v>9</v>
      </c>
      <c r="C893" t="s">
        <v>8</v>
      </c>
      <c r="D893" t="s">
        <v>2</v>
      </c>
      <c r="E893" t="s">
        <v>3</v>
      </c>
      <c r="F893" t="b">
        <v>0</v>
      </c>
      <c r="G893">
        <v>10000</v>
      </c>
      <c r="H893">
        <v>47</v>
      </c>
      <c r="I893">
        <v>19897</v>
      </c>
      <c r="K893" t="str">
        <f t="shared" si="13"/>
        <v>SELECT 'uf50-0112.cnf','Roulette','Uniform','BitFlip','MaxSat',0,10000,47,19897 UNION</v>
      </c>
    </row>
    <row r="894" spans="1:11" x14ac:dyDescent="0.55000000000000004">
      <c r="A894" t="s">
        <v>32</v>
      </c>
      <c r="B894" t="s">
        <v>9</v>
      </c>
      <c r="C894" t="s">
        <v>8</v>
      </c>
      <c r="D894" t="s">
        <v>2</v>
      </c>
      <c r="E894" t="s">
        <v>4</v>
      </c>
      <c r="F894" t="b">
        <v>0</v>
      </c>
      <c r="G894">
        <v>10000</v>
      </c>
      <c r="H894">
        <v>43</v>
      </c>
      <c r="I894">
        <v>18618</v>
      </c>
      <c r="K894" t="str">
        <f t="shared" si="13"/>
        <v>SELECT 'uf50-0112.cnf','Roulette','Uniform','BitFlip','Weighted',0,10000,43,18618 UNION</v>
      </c>
    </row>
    <row r="895" spans="1:11" x14ac:dyDescent="0.55000000000000004">
      <c r="A895" t="s">
        <v>32</v>
      </c>
      <c r="B895" t="s">
        <v>9</v>
      </c>
      <c r="C895" t="s">
        <v>8</v>
      </c>
      <c r="D895" t="s">
        <v>2</v>
      </c>
      <c r="E895" t="s">
        <v>5</v>
      </c>
      <c r="F895" t="b">
        <v>0</v>
      </c>
      <c r="G895">
        <v>10000</v>
      </c>
      <c r="H895">
        <v>50</v>
      </c>
      <c r="I895">
        <v>19710</v>
      </c>
      <c r="K895" t="str">
        <f t="shared" si="13"/>
        <v>SELECT 'uf50-0112.cnf','Roulette','Uniform','BitFlip','Amplified',0,10000,50,19710 UNION</v>
      </c>
    </row>
    <row r="896" spans="1:11" x14ac:dyDescent="0.55000000000000004">
      <c r="A896" t="s">
        <v>32</v>
      </c>
      <c r="B896" t="s">
        <v>9</v>
      </c>
      <c r="C896" t="s">
        <v>8</v>
      </c>
      <c r="D896" t="s">
        <v>6</v>
      </c>
      <c r="E896" t="s">
        <v>3</v>
      </c>
      <c r="F896" t="b">
        <v>1</v>
      </c>
      <c r="G896">
        <v>2274</v>
      </c>
      <c r="H896">
        <v>13</v>
      </c>
      <c r="I896">
        <v>7236</v>
      </c>
      <c r="K896" t="str">
        <f t="shared" si="13"/>
        <v>SELECT 'uf50-0112.cnf','Roulette','Uniform','Guided','MaxSat',1,2274,13,7236 UNION</v>
      </c>
    </row>
    <row r="897" spans="1:11" x14ac:dyDescent="0.55000000000000004">
      <c r="A897" t="s">
        <v>32</v>
      </c>
      <c r="B897" t="s">
        <v>9</v>
      </c>
      <c r="C897" t="s">
        <v>8</v>
      </c>
      <c r="D897" t="s">
        <v>6</v>
      </c>
      <c r="E897" t="s">
        <v>4</v>
      </c>
      <c r="F897" t="b">
        <v>1</v>
      </c>
      <c r="G897">
        <v>4262</v>
      </c>
      <c r="H897">
        <v>26</v>
      </c>
      <c r="I897">
        <v>13111</v>
      </c>
      <c r="K897" t="str">
        <f t="shared" si="13"/>
        <v>SELECT 'uf50-0112.cnf','Roulette','Uniform','Guided','Weighted',1,4262,26,13111 UNION</v>
      </c>
    </row>
    <row r="898" spans="1:11" x14ac:dyDescent="0.55000000000000004">
      <c r="A898" t="s">
        <v>32</v>
      </c>
      <c r="B898" t="s">
        <v>9</v>
      </c>
      <c r="C898" t="s">
        <v>8</v>
      </c>
      <c r="D898" t="s">
        <v>6</v>
      </c>
      <c r="E898" t="s">
        <v>5</v>
      </c>
      <c r="F898" t="b">
        <v>1</v>
      </c>
      <c r="G898">
        <v>2300</v>
      </c>
      <c r="H898">
        <v>15</v>
      </c>
      <c r="I898">
        <v>8004</v>
      </c>
      <c r="K898" t="str">
        <f t="shared" ref="K898:K961" si="14">CONCATENATE("SELECT '",A898,"','",B898,"','",C898,"','",D898,"','",E898,"',",IF(F898,1,0),",",G898,",",H898,",",I898," UNION")</f>
        <v>SELECT 'uf50-0112.cnf','Roulette','Uniform','Guided','Amplified',1,2300,15,8004 UNION</v>
      </c>
    </row>
    <row r="899" spans="1:11" x14ac:dyDescent="0.55000000000000004">
      <c r="A899" t="s">
        <v>32</v>
      </c>
      <c r="B899" t="s">
        <v>9</v>
      </c>
      <c r="C899" t="s">
        <v>8</v>
      </c>
      <c r="D899" t="s">
        <v>7</v>
      </c>
      <c r="E899" t="s">
        <v>3</v>
      </c>
      <c r="F899" t="b">
        <v>0</v>
      </c>
      <c r="G899">
        <v>10000</v>
      </c>
      <c r="H899">
        <v>57</v>
      </c>
      <c r="I899">
        <v>18608</v>
      </c>
      <c r="K899" t="str">
        <f t="shared" si="14"/>
        <v>SELECT 'uf50-0112.cnf','Roulette','Uniform','NBit','MaxSat',0,10000,57,18608 UNION</v>
      </c>
    </row>
    <row r="900" spans="1:11" x14ac:dyDescent="0.55000000000000004">
      <c r="A900" t="s">
        <v>32</v>
      </c>
      <c r="B900" t="s">
        <v>9</v>
      </c>
      <c r="C900" t="s">
        <v>8</v>
      </c>
      <c r="D900" t="s">
        <v>7</v>
      </c>
      <c r="E900" t="s">
        <v>4</v>
      </c>
      <c r="F900" t="b">
        <v>0</v>
      </c>
      <c r="G900">
        <v>10000</v>
      </c>
      <c r="H900">
        <v>49</v>
      </c>
      <c r="I900">
        <v>17468</v>
      </c>
      <c r="K900" t="str">
        <f t="shared" si="14"/>
        <v>SELECT 'uf50-0112.cnf','Roulette','Uniform','NBit','Weighted',0,10000,49,17468 UNION</v>
      </c>
    </row>
    <row r="901" spans="1:11" x14ac:dyDescent="0.55000000000000004">
      <c r="A901" t="s">
        <v>32</v>
      </c>
      <c r="B901" t="s">
        <v>9</v>
      </c>
      <c r="C901" t="s">
        <v>8</v>
      </c>
      <c r="D901" t="s">
        <v>7</v>
      </c>
      <c r="E901" t="s">
        <v>5</v>
      </c>
      <c r="F901" t="b">
        <v>0</v>
      </c>
      <c r="G901">
        <v>10000</v>
      </c>
      <c r="H901">
        <v>58</v>
      </c>
      <c r="I901">
        <v>18498</v>
      </c>
      <c r="K901" t="str">
        <f t="shared" si="14"/>
        <v>SELECT 'uf50-0112.cnf','Roulette','Uniform','NBit','Amplified',0,10000,58,18498 UNION</v>
      </c>
    </row>
    <row r="902" spans="1:11" x14ac:dyDescent="0.55000000000000004">
      <c r="A902" t="s">
        <v>32</v>
      </c>
      <c r="B902" t="s">
        <v>10</v>
      </c>
      <c r="C902" t="s">
        <v>1</v>
      </c>
      <c r="D902" t="s">
        <v>2</v>
      </c>
      <c r="E902" t="s">
        <v>3</v>
      </c>
      <c r="F902" t="b">
        <v>0</v>
      </c>
      <c r="G902">
        <v>10000</v>
      </c>
      <c r="H902">
        <v>67</v>
      </c>
      <c r="I902">
        <v>42741</v>
      </c>
      <c r="K902" t="str">
        <f t="shared" si="14"/>
        <v>SELECT 'uf50-0112.cnf','Rank','Clause','BitFlip','MaxSat',0,10000,67,42741 UNION</v>
      </c>
    </row>
    <row r="903" spans="1:11" x14ac:dyDescent="0.55000000000000004">
      <c r="A903" t="s">
        <v>32</v>
      </c>
      <c r="B903" t="s">
        <v>10</v>
      </c>
      <c r="C903" t="s">
        <v>1</v>
      </c>
      <c r="D903" t="s">
        <v>2</v>
      </c>
      <c r="E903" t="s">
        <v>4</v>
      </c>
      <c r="F903" t="b">
        <v>0</v>
      </c>
      <c r="G903">
        <v>10000</v>
      </c>
      <c r="H903">
        <v>59</v>
      </c>
      <c r="I903">
        <v>41808</v>
      </c>
      <c r="K903" t="str">
        <f t="shared" si="14"/>
        <v>SELECT 'uf50-0112.cnf','Rank','Clause','BitFlip','Weighted',0,10000,59,41808 UNION</v>
      </c>
    </row>
    <row r="904" spans="1:11" x14ac:dyDescent="0.55000000000000004">
      <c r="A904" t="s">
        <v>32</v>
      </c>
      <c r="B904" t="s">
        <v>10</v>
      </c>
      <c r="C904" t="s">
        <v>1</v>
      </c>
      <c r="D904" t="s">
        <v>2</v>
      </c>
      <c r="E904" t="s">
        <v>5</v>
      </c>
      <c r="F904" t="b">
        <v>0</v>
      </c>
      <c r="G904">
        <v>10000</v>
      </c>
      <c r="H904">
        <v>69</v>
      </c>
      <c r="I904">
        <v>41862</v>
      </c>
      <c r="K904" t="str">
        <f t="shared" si="14"/>
        <v>SELECT 'uf50-0112.cnf','Rank','Clause','BitFlip','Amplified',0,10000,69,41862 UNION</v>
      </c>
    </row>
    <row r="905" spans="1:11" x14ac:dyDescent="0.55000000000000004">
      <c r="A905" t="s">
        <v>32</v>
      </c>
      <c r="B905" t="s">
        <v>10</v>
      </c>
      <c r="C905" t="s">
        <v>1</v>
      </c>
      <c r="D905" t="s">
        <v>6</v>
      </c>
      <c r="E905" t="s">
        <v>3</v>
      </c>
      <c r="F905" t="b">
        <v>1</v>
      </c>
      <c r="G905">
        <v>26</v>
      </c>
      <c r="H905">
        <v>0</v>
      </c>
      <c r="I905">
        <v>128</v>
      </c>
      <c r="K905" t="str">
        <f t="shared" si="14"/>
        <v>SELECT 'uf50-0112.cnf','Rank','Clause','Guided','MaxSat',1,26,0,128 UNION</v>
      </c>
    </row>
    <row r="906" spans="1:11" x14ac:dyDescent="0.55000000000000004">
      <c r="A906" t="s">
        <v>32</v>
      </c>
      <c r="B906" t="s">
        <v>10</v>
      </c>
      <c r="C906" t="s">
        <v>1</v>
      </c>
      <c r="D906" t="s">
        <v>6</v>
      </c>
      <c r="E906" t="s">
        <v>4</v>
      </c>
      <c r="F906" t="b">
        <v>1</v>
      </c>
      <c r="G906">
        <v>1328</v>
      </c>
      <c r="H906">
        <v>9</v>
      </c>
      <c r="I906">
        <v>6337</v>
      </c>
      <c r="K906" t="str">
        <f t="shared" si="14"/>
        <v>SELECT 'uf50-0112.cnf','Rank','Clause','Guided','Weighted',1,1328,9,6337 UNION</v>
      </c>
    </row>
    <row r="907" spans="1:11" x14ac:dyDescent="0.55000000000000004">
      <c r="A907" t="s">
        <v>32</v>
      </c>
      <c r="B907" t="s">
        <v>10</v>
      </c>
      <c r="C907" t="s">
        <v>1</v>
      </c>
      <c r="D907" t="s">
        <v>6</v>
      </c>
      <c r="E907" t="s">
        <v>5</v>
      </c>
      <c r="F907" t="b">
        <v>1</v>
      </c>
      <c r="G907">
        <v>1146</v>
      </c>
      <c r="H907">
        <v>8</v>
      </c>
      <c r="I907">
        <v>6086</v>
      </c>
      <c r="K907" t="str">
        <f t="shared" si="14"/>
        <v>SELECT 'uf50-0112.cnf','Rank','Clause','Guided','Amplified',1,1146,8,6086 UNION</v>
      </c>
    </row>
    <row r="908" spans="1:11" x14ac:dyDescent="0.55000000000000004">
      <c r="A908" t="s">
        <v>32</v>
      </c>
      <c r="B908" t="s">
        <v>10</v>
      </c>
      <c r="C908" t="s">
        <v>1</v>
      </c>
      <c r="D908" t="s">
        <v>7</v>
      </c>
      <c r="E908" t="s">
        <v>3</v>
      </c>
      <c r="F908" t="b">
        <v>0</v>
      </c>
      <c r="G908">
        <v>10000</v>
      </c>
      <c r="H908">
        <v>70</v>
      </c>
      <c r="I908">
        <v>41367</v>
      </c>
      <c r="K908" t="str">
        <f t="shared" si="14"/>
        <v>SELECT 'uf50-0112.cnf','Rank','Clause','NBit','MaxSat',0,10000,70,41367 UNION</v>
      </c>
    </row>
    <row r="909" spans="1:11" x14ac:dyDescent="0.55000000000000004">
      <c r="A909" t="s">
        <v>32</v>
      </c>
      <c r="B909" t="s">
        <v>10</v>
      </c>
      <c r="C909" t="s">
        <v>1</v>
      </c>
      <c r="D909" t="s">
        <v>7</v>
      </c>
      <c r="E909" t="s">
        <v>4</v>
      </c>
      <c r="F909" t="b">
        <v>0</v>
      </c>
      <c r="G909">
        <v>10000</v>
      </c>
      <c r="H909">
        <v>56</v>
      </c>
      <c r="I909">
        <v>46923</v>
      </c>
      <c r="K909" t="str">
        <f t="shared" si="14"/>
        <v>SELECT 'uf50-0112.cnf','Rank','Clause','NBit','Weighted',0,10000,56,46923 UNION</v>
      </c>
    </row>
    <row r="910" spans="1:11" x14ac:dyDescent="0.55000000000000004">
      <c r="A910" t="s">
        <v>32</v>
      </c>
      <c r="B910" t="s">
        <v>10</v>
      </c>
      <c r="C910" t="s">
        <v>1</v>
      </c>
      <c r="D910" t="s">
        <v>7</v>
      </c>
      <c r="E910" t="s">
        <v>5</v>
      </c>
      <c r="F910" t="b">
        <v>1</v>
      </c>
      <c r="G910">
        <v>6594</v>
      </c>
      <c r="H910">
        <v>47</v>
      </c>
      <c r="I910">
        <v>30179</v>
      </c>
      <c r="K910" t="str">
        <f t="shared" si="14"/>
        <v>SELECT 'uf50-0112.cnf','Rank','Clause','NBit','Amplified',1,6594,47,30179 UNION</v>
      </c>
    </row>
    <row r="911" spans="1:11" x14ac:dyDescent="0.55000000000000004">
      <c r="A911" t="s">
        <v>32</v>
      </c>
      <c r="B911" t="s">
        <v>10</v>
      </c>
      <c r="C911" t="s">
        <v>8</v>
      </c>
      <c r="D911" t="s">
        <v>2</v>
      </c>
      <c r="E911" t="s">
        <v>3</v>
      </c>
      <c r="F911" t="b">
        <v>1</v>
      </c>
      <c r="G911">
        <v>3727</v>
      </c>
      <c r="H911">
        <v>25</v>
      </c>
      <c r="I911">
        <v>8020</v>
      </c>
      <c r="K911" t="str">
        <f t="shared" si="14"/>
        <v>SELECT 'uf50-0112.cnf','Rank','Uniform','BitFlip','MaxSat',1,3727,25,8020 UNION</v>
      </c>
    </row>
    <row r="912" spans="1:11" x14ac:dyDescent="0.55000000000000004">
      <c r="A912" t="s">
        <v>32</v>
      </c>
      <c r="B912" t="s">
        <v>10</v>
      </c>
      <c r="C912" t="s">
        <v>8</v>
      </c>
      <c r="D912" t="s">
        <v>2</v>
      </c>
      <c r="E912" t="s">
        <v>4</v>
      </c>
      <c r="F912" t="b">
        <v>0</v>
      </c>
      <c r="G912">
        <v>10000</v>
      </c>
      <c r="H912">
        <v>65</v>
      </c>
      <c r="I912">
        <v>19237</v>
      </c>
      <c r="K912" t="str">
        <f t="shared" si="14"/>
        <v>SELECT 'uf50-0112.cnf','Rank','Uniform','BitFlip','Weighted',0,10000,65,19237 UNION</v>
      </c>
    </row>
    <row r="913" spans="1:11" x14ac:dyDescent="0.55000000000000004">
      <c r="A913" t="s">
        <v>32</v>
      </c>
      <c r="B913" t="s">
        <v>10</v>
      </c>
      <c r="C913" t="s">
        <v>8</v>
      </c>
      <c r="D913" t="s">
        <v>2</v>
      </c>
      <c r="E913" t="s">
        <v>5</v>
      </c>
      <c r="F913" t="b">
        <v>0</v>
      </c>
      <c r="G913">
        <v>10000</v>
      </c>
      <c r="H913">
        <v>74</v>
      </c>
      <c r="I913">
        <v>20549</v>
      </c>
      <c r="K913" t="str">
        <f t="shared" si="14"/>
        <v>SELECT 'uf50-0112.cnf','Rank','Uniform','BitFlip','Amplified',0,10000,74,20549 UNION</v>
      </c>
    </row>
    <row r="914" spans="1:11" x14ac:dyDescent="0.55000000000000004">
      <c r="A914" t="s">
        <v>32</v>
      </c>
      <c r="B914" t="s">
        <v>10</v>
      </c>
      <c r="C914" t="s">
        <v>8</v>
      </c>
      <c r="D914" t="s">
        <v>6</v>
      </c>
      <c r="E914" t="s">
        <v>3</v>
      </c>
      <c r="F914" t="b">
        <v>1</v>
      </c>
      <c r="G914">
        <v>1340</v>
      </c>
      <c r="H914">
        <v>10</v>
      </c>
      <c r="I914">
        <v>4816</v>
      </c>
      <c r="K914" t="str">
        <f t="shared" si="14"/>
        <v>SELECT 'uf50-0112.cnf','Rank','Uniform','Guided','MaxSat',1,1340,10,4816 UNION</v>
      </c>
    </row>
    <row r="915" spans="1:11" x14ac:dyDescent="0.55000000000000004">
      <c r="A915" t="s">
        <v>32</v>
      </c>
      <c r="B915" t="s">
        <v>10</v>
      </c>
      <c r="C915" t="s">
        <v>8</v>
      </c>
      <c r="D915" t="s">
        <v>6</v>
      </c>
      <c r="E915" t="s">
        <v>4</v>
      </c>
      <c r="F915" t="b">
        <v>1</v>
      </c>
      <c r="G915">
        <v>3322</v>
      </c>
      <c r="H915">
        <v>26</v>
      </c>
      <c r="I915">
        <v>10583</v>
      </c>
      <c r="K915" t="str">
        <f t="shared" si="14"/>
        <v>SELECT 'uf50-0112.cnf','Rank','Uniform','Guided','Weighted',1,3322,26,10583 UNION</v>
      </c>
    </row>
    <row r="916" spans="1:11" x14ac:dyDescent="0.55000000000000004">
      <c r="A916" t="s">
        <v>32</v>
      </c>
      <c r="B916" t="s">
        <v>10</v>
      </c>
      <c r="C916" t="s">
        <v>8</v>
      </c>
      <c r="D916" t="s">
        <v>6</v>
      </c>
      <c r="E916" t="s">
        <v>5</v>
      </c>
      <c r="F916" t="b">
        <v>1</v>
      </c>
      <c r="G916">
        <v>30</v>
      </c>
      <c r="H916">
        <v>0</v>
      </c>
      <c r="I916">
        <v>108</v>
      </c>
      <c r="K916" t="str">
        <f t="shared" si="14"/>
        <v>SELECT 'uf50-0112.cnf','Rank','Uniform','Guided','Amplified',1,30,0,108 UNION</v>
      </c>
    </row>
    <row r="917" spans="1:11" x14ac:dyDescent="0.55000000000000004">
      <c r="A917" t="s">
        <v>32</v>
      </c>
      <c r="B917" t="s">
        <v>10</v>
      </c>
      <c r="C917" t="s">
        <v>8</v>
      </c>
      <c r="D917" t="s">
        <v>7</v>
      </c>
      <c r="E917" t="s">
        <v>3</v>
      </c>
      <c r="F917" t="b">
        <v>0</v>
      </c>
      <c r="G917">
        <v>10000</v>
      </c>
      <c r="H917">
        <v>79</v>
      </c>
      <c r="I917">
        <v>20072</v>
      </c>
      <c r="K917" t="str">
        <f t="shared" si="14"/>
        <v>SELECT 'uf50-0112.cnf','Rank','Uniform','NBit','MaxSat',0,10000,79,20072 UNION</v>
      </c>
    </row>
    <row r="918" spans="1:11" x14ac:dyDescent="0.55000000000000004">
      <c r="A918" t="s">
        <v>32</v>
      </c>
      <c r="B918" t="s">
        <v>10</v>
      </c>
      <c r="C918" t="s">
        <v>8</v>
      </c>
      <c r="D918" t="s">
        <v>7</v>
      </c>
      <c r="E918" t="s">
        <v>4</v>
      </c>
      <c r="F918" t="b">
        <v>0</v>
      </c>
      <c r="G918">
        <v>10000</v>
      </c>
      <c r="H918">
        <v>69</v>
      </c>
      <c r="I918">
        <v>17555</v>
      </c>
      <c r="K918" t="str">
        <f t="shared" si="14"/>
        <v>SELECT 'uf50-0112.cnf','Rank','Uniform','NBit','Weighted',0,10000,69,17555 UNION</v>
      </c>
    </row>
    <row r="919" spans="1:11" x14ac:dyDescent="0.55000000000000004">
      <c r="A919" t="s">
        <v>32</v>
      </c>
      <c r="B919" t="s">
        <v>10</v>
      </c>
      <c r="C919" t="s">
        <v>8</v>
      </c>
      <c r="D919" t="s">
        <v>7</v>
      </c>
      <c r="E919" t="s">
        <v>5</v>
      </c>
      <c r="F919" t="b">
        <v>0</v>
      </c>
      <c r="G919">
        <v>10000</v>
      </c>
      <c r="H919">
        <v>78</v>
      </c>
      <c r="I919">
        <v>20009</v>
      </c>
      <c r="K919" t="str">
        <f t="shared" si="14"/>
        <v>SELECT 'uf50-0112.cnf','Rank','Uniform','NBit','Amplified',0,10000,78,20009 UNION</v>
      </c>
    </row>
    <row r="920" spans="1:11" x14ac:dyDescent="0.55000000000000004">
      <c r="A920" t="s">
        <v>33</v>
      </c>
      <c r="B920" t="s">
        <v>0</v>
      </c>
      <c r="C920" t="s">
        <v>1</v>
      </c>
      <c r="D920" t="s">
        <v>2</v>
      </c>
      <c r="E920" t="s">
        <v>3</v>
      </c>
      <c r="F920" t="b">
        <v>1</v>
      </c>
      <c r="G920">
        <v>100</v>
      </c>
      <c r="H920">
        <v>0</v>
      </c>
      <c r="I920">
        <v>511</v>
      </c>
      <c r="K920" t="str">
        <f t="shared" si="14"/>
        <v>SELECT 'uf50-0113.cnf','Tournament','Clause','BitFlip','MaxSat',1,100,0,511 UNION</v>
      </c>
    </row>
    <row r="921" spans="1:11" x14ac:dyDescent="0.55000000000000004">
      <c r="A921" t="s">
        <v>33</v>
      </c>
      <c r="B921" t="s">
        <v>0</v>
      </c>
      <c r="C921" t="s">
        <v>1</v>
      </c>
      <c r="D921" t="s">
        <v>2</v>
      </c>
      <c r="E921" t="s">
        <v>4</v>
      </c>
      <c r="F921" t="b">
        <v>1</v>
      </c>
      <c r="G921">
        <v>19</v>
      </c>
      <c r="H921">
        <v>0</v>
      </c>
      <c r="I921">
        <v>81</v>
      </c>
      <c r="K921" t="str">
        <f t="shared" si="14"/>
        <v>SELECT 'uf50-0113.cnf','Tournament','Clause','BitFlip','Weighted',1,19,0,81 UNION</v>
      </c>
    </row>
    <row r="922" spans="1:11" x14ac:dyDescent="0.55000000000000004">
      <c r="A922" t="s">
        <v>33</v>
      </c>
      <c r="B922" t="s">
        <v>0</v>
      </c>
      <c r="C922" t="s">
        <v>1</v>
      </c>
      <c r="D922" t="s">
        <v>2</v>
      </c>
      <c r="E922" t="s">
        <v>5</v>
      </c>
      <c r="F922" t="b">
        <v>1</v>
      </c>
      <c r="G922">
        <v>100</v>
      </c>
      <c r="H922">
        <v>0</v>
      </c>
      <c r="I922">
        <v>471</v>
      </c>
      <c r="K922" t="str">
        <f t="shared" si="14"/>
        <v>SELECT 'uf50-0113.cnf','Tournament','Clause','BitFlip','Amplified',1,100,0,471 UNION</v>
      </c>
    </row>
    <row r="923" spans="1:11" x14ac:dyDescent="0.55000000000000004">
      <c r="A923" t="s">
        <v>33</v>
      </c>
      <c r="B923" t="s">
        <v>0</v>
      </c>
      <c r="C923" t="s">
        <v>1</v>
      </c>
      <c r="D923" t="s">
        <v>6</v>
      </c>
      <c r="E923" t="s">
        <v>3</v>
      </c>
      <c r="F923" t="b">
        <v>1</v>
      </c>
      <c r="G923">
        <v>17</v>
      </c>
      <c r="H923">
        <v>0</v>
      </c>
      <c r="I923">
        <v>98</v>
      </c>
      <c r="K923" t="str">
        <f t="shared" si="14"/>
        <v>SELECT 'uf50-0113.cnf','Tournament','Clause','Guided','MaxSat',1,17,0,98 UNION</v>
      </c>
    </row>
    <row r="924" spans="1:11" x14ac:dyDescent="0.55000000000000004">
      <c r="A924" t="s">
        <v>33</v>
      </c>
      <c r="B924" t="s">
        <v>0</v>
      </c>
      <c r="C924" t="s">
        <v>1</v>
      </c>
      <c r="D924" t="s">
        <v>6</v>
      </c>
      <c r="E924" t="s">
        <v>4</v>
      </c>
      <c r="F924" t="b">
        <v>1</v>
      </c>
      <c r="G924">
        <v>16</v>
      </c>
      <c r="H924">
        <v>0</v>
      </c>
      <c r="I924">
        <v>89</v>
      </c>
      <c r="K924" t="str">
        <f t="shared" si="14"/>
        <v>SELECT 'uf50-0113.cnf','Tournament','Clause','Guided','Weighted',1,16,0,89 UNION</v>
      </c>
    </row>
    <row r="925" spans="1:11" x14ac:dyDescent="0.55000000000000004">
      <c r="A925" t="s">
        <v>33</v>
      </c>
      <c r="B925" t="s">
        <v>0</v>
      </c>
      <c r="C925" t="s">
        <v>1</v>
      </c>
      <c r="D925" t="s">
        <v>6</v>
      </c>
      <c r="E925" t="s">
        <v>5</v>
      </c>
      <c r="F925" t="b">
        <v>1</v>
      </c>
      <c r="G925">
        <v>17</v>
      </c>
      <c r="H925">
        <v>0</v>
      </c>
      <c r="I925">
        <v>98</v>
      </c>
      <c r="K925" t="str">
        <f t="shared" si="14"/>
        <v>SELECT 'uf50-0113.cnf','Tournament','Clause','Guided','Amplified',1,17,0,98 UNION</v>
      </c>
    </row>
    <row r="926" spans="1:11" x14ac:dyDescent="0.55000000000000004">
      <c r="A926" t="s">
        <v>33</v>
      </c>
      <c r="B926" t="s">
        <v>0</v>
      </c>
      <c r="C926" t="s">
        <v>1</v>
      </c>
      <c r="D926" t="s">
        <v>7</v>
      </c>
      <c r="E926" t="s">
        <v>3</v>
      </c>
      <c r="F926" t="b">
        <v>1</v>
      </c>
      <c r="G926">
        <v>1621</v>
      </c>
      <c r="H926">
        <v>13</v>
      </c>
      <c r="I926">
        <v>7022</v>
      </c>
      <c r="K926" t="str">
        <f t="shared" si="14"/>
        <v>SELECT 'uf50-0113.cnf','Tournament','Clause','NBit','MaxSat',1,1621,13,7022 UNION</v>
      </c>
    </row>
    <row r="927" spans="1:11" x14ac:dyDescent="0.55000000000000004">
      <c r="A927" t="s">
        <v>33</v>
      </c>
      <c r="B927" t="s">
        <v>0</v>
      </c>
      <c r="C927" t="s">
        <v>1</v>
      </c>
      <c r="D927" t="s">
        <v>7</v>
      </c>
      <c r="E927" t="s">
        <v>4</v>
      </c>
      <c r="F927" t="b">
        <v>1</v>
      </c>
      <c r="G927">
        <v>13</v>
      </c>
      <c r="H927">
        <v>0</v>
      </c>
      <c r="I927">
        <v>60</v>
      </c>
      <c r="K927" t="str">
        <f t="shared" si="14"/>
        <v>SELECT 'uf50-0113.cnf','Tournament','Clause','NBit','Weighted',1,13,0,60 UNION</v>
      </c>
    </row>
    <row r="928" spans="1:11" x14ac:dyDescent="0.55000000000000004">
      <c r="A928" t="s">
        <v>33</v>
      </c>
      <c r="B928" t="s">
        <v>0</v>
      </c>
      <c r="C928" t="s">
        <v>1</v>
      </c>
      <c r="D928" t="s">
        <v>7</v>
      </c>
      <c r="E928" t="s">
        <v>5</v>
      </c>
      <c r="F928" t="b">
        <v>1</v>
      </c>
      <c r="G928">
        <v>1621</v>
      </c>
      <c r="H928">
        <v>13</v>
      </c>
      <c r="I928">
        <v>7137</v>
      </c>
      <c r="K928" t="str">
        <f t="shared" si="14"/>
        <v>SELECT 'uf50-0113.cnf','Tournament','Clause','NBit','Amplified',1,1621,13,7137 UNION</v>
      </c>
    </row>
    <row r="929" spans="1:11" x14ac:dyDescent="0.55000000000000004">
      <c r="A929" t="s">
        <v>33</v>
      </c>
      <c r="B929" t="s">
        <v>0</v>
      </c>
      <c r="C929" t="s">
        <v>8</v>
      </c>
      <c r="D929" t="s">
        <v>2</v>
      </c>
      <c r="E929" t="s">
        <v>3</v>
      </c>
      <c r="F929" t="b">
        <v>1</v>
      </c>
      <c r="G929">
        <v>40</v>
      </c>
      <c r="H929">
        <v>0</v>
      </c>
      <c r="I929">
        <v>81</v>
      </c>
      <c r="K929" t="str">
        <f t="shared" si="14"/>
        <v>SELECT 'uf50-0113.cnf','Tournament','Uniform','BitFlip','MaxSat',1,40,0,81 UNION</v>
      </c>
    </row>
    <row r="930" spans="1:11" x14ac:dyDescent="0.55000000000000004">
      <c r="A930" t="s">
        <v>33</v>
      </c>
      <c r="B930" t="s">
        <v>0</v>
      </c>
      <c r="C930" t="s">
        <v>8</v>
      </c>
      <c r="D930" t="s">
        <v>2</v>
      </c>
      <c r="E930" t="s">
        <v>4</v>
      </c>
      <c r="F930" t="b">
        <v>1</v>
      </c>
      <c r="G930">
        <v>19</v>
      </c>
      <c r="H930">
        <v>0</v>
      </c>
      <c r="I930">
        <v>39</v>
      </c>
      <c r="K930" t="str">
        <f t="shared" si="14"/>
        <v>SELECT 'uf50-0113.cnf','Tournament','Uniform','BitFlip','Weighted',1,19,0,39 UNION</v>
      </c>
    </row>
    <row r="931" spans="1:11" x14ac:dyDescent="0.55000000000000004">
      <c r="A931" t="s">
        <v>33</v>
      </c>
      <c r="B931" t="s">
        <v>0</v>
      </c>
      <c r="C931" t="s">
        <v>8</v>
      </c>
      <c r="D931" t="s">
        <v>2</v>
      </c>
      <c r="E931" t="s">
        <v>5</v>
      </c>
      <c r="F931" t="b">
        <v>1</v>
      </c>
      <c r="G931">
        <v>40</v>
      </c>
      <c r="H931">
        <v>0</v>
      </c>
      <c r="I931">
        <v>79</v>
      </c>
      <c r="K931" t="str">
        <f t="shared" si="14"/>
        <v>SELECT 'uf50-0113.cnf','Tournament','Uniform','BitFlip','Amplified',1,40,0,79 UNION</v>
      </c>
    </row>
    <row r="932" spans="1:11" x14ac:dyDescent="0.55000000000000004">
      <c r="A932" t="s">
        <v>33</v>
      </c>
      <c r="B932" t="s">
        <v>0</v>
      </c>
      <c r="C932" t="s">
        <v>8</v>
      </c>
      <c r="D932" t="s">
        <v>6</v>
      </c>
      <c r="E932" t="s">
        <v>3</v>
      </c>
      <c r="F932" t="b">
        <v>1</v>
      </c>
      <c r="G932">
        <v>12</v>
      </c>
      <c r="H932">
        <v>0</v>
      </c>
      <c r="I932">
        <v>44</v>
      </c>
      <c r="K932" t="str">
        <f t="shared" si="14"/>
        <v>SELECT 'uf50-0113.cnf','Tournament','Uniform','Guided','MaxSat',1,12,0,44 UNION</v>
      </c>
    </row>
    <row r="933" spans="1:11" x14ac:dyDescent="0.55000000000000004">
      <c r="A933" t="s">
        <v>33</v>
      </c>
      <c r="B933" t="s">
        <v>0</v>
      </c>
      <c r="C933" t="s">
        <v>8</v>
      </c>
      <c r="D933" t="s">
        <v>6</v>
      </c>
      <c r="E933" t="s">
        <v>4</v>
      </c>
      <c r="F933" t="b">
        <v>1</v>
      </c>
      <c r="G933">
        <v>14</v>
      </c>
      <c r="H933">
        <v>0</v>
      </c>
      <c r="I933">
        <v>49</v>
      </c>
      <c r="K933" t="str">
        <f t="shared" si="14"/>
        <v>SELECT 'uf50-0113.cnf','Tournament','Uniform','Guided','Weighted',1,14,0,49 UNION</v>
      </c>
    </row>
    <row r="934" spans="1:11" x14ac:dyDescent="0.55000000000000004">
      <c r="A934" t="s">
        <v>33</v>
      </c>
      <c r="B934" t="s">
        <v>0</v>
      </c>
      <c r="C934" t="s">
        <v>8</v>
      </c>
      <c r="D934" t="s">
        <v>6</v>
      </c>
      <c r="E934" t="s">
        <v>5</v>
      </c>
      <c r="F934" t="b">
        <v>1</v>
      </c>
      <c r="G934">
        <v>12</v>
      </c>
      <c r="H934">
        <v>0</v>
      </c>
      <c r="I934">
        <v>47</v>
      </c>
      <c r="K934" t="str">
        <f t="shared" si="14"/>
        <v>SELECT 'uf50-0113.cnf','Tournament','Uniform','Guided','Amplified',1,12,0,47 UNION</v>
      </c>
    </row>
    <row r="935" spans="1:11" x14ac:dyDescent="0.55000000000000004">
      <c r="A935" t="s">
        <v>33</v>
      </c>
      <c r="B935" t="s">
        <v>0</v>
      </c>
      <c r="C935" t="s">
        <v>8</v>
      </c>
      <c r="D935" t="s">
        <v>7</v>
      </c>
      <c r="E935" t="s">
        <v>3</v>
      </c>
      <c r="F935" t="b">
        <v>1</v>
      </c>
      <c r="G935">
        <v>4061</v>
      </c>
      <c r="H935">
        <v>32</v>
      </c>
      <c r="I935">
        <v>8120</v>
      </c>
      <c r="K935" t="str">
        <f t="shared" si="14"/>
        <v>SELECT 'uf50-0113.cnf','Tournament','Uniform','NBit','MaxSat',1,4061,32,8120 UNION</v>
      </c>
    </row>
    <row r="936" spans="1:11" x14ac:dyDescent="0.55000000000000004">
      <c r="A936" t="s">
        <v>33</v>
      </c>
      <c r="B936" t="s">
        <v>0</v>
      </c>
      <c r="C936" t="s">
        <v>8</v>
      </c>
      <c r="D936" t="s">
        <v>7</v>
      </c>
      <c r="E936" t="s">
        <v>4</v>
      </c>
      <c r="F936" t="b">
        <v>1</v>
      </c>
      <c r="G936">
        <v>659</v>
      </c>
      <c r="H936">
        <v>5</v>
      </c>
      <c r="I936">
        <v>1156</v>
      </c>
      <c r="K936" t="str">
        <f t="shared" si="14"/>
        <v>SELECT 'uf50-0113.cnf','Tournament','Uniform','NBit','Weighted',1,659,5,1156 UNION</v>
      </c>
    </row>
    <row r="937" spans="1:11" x14ac:dyDescent="0.55000000000000004">
      <c r="A937" t="s">
        <v>33</v>
      </c>
      <c r="B937" t="s">
        <v>0</v>
      </c>
      <c r="C937" t="s">
        <v>8</v>
      </c>
      <c r="D937" t="s">
        <v>7</v>
      </c>
      <c r="E937" t="s">
        <v>5</v>
      </c>
      <c r="F937" t="b">
        <v>1</v>
      </c>
      <c r="G937">
        <v>4061</v>
      </c>
      <c r="H937">
        <v>32</v>
      </c>
      <c r="I937">
        <v>7786</v>
      </c>
      <c r="K937" t="str">
        <f t="shared" si="14"/>
        <v>SELECT 'uf50-0113.cnf','Tournament','Uniform','NBit','Amplified',1,4061,32,7786 UNION</v>
      </c>
    </row>
    <row r="938" spans="1:11" x14ac:dyDescent="0.55000000000000004">
      <c r="A938" t="s">
        <v>33</v>
      </c>
      <c r="B938" t="s">
        <v>9</v>
      </c>
      <c r="C938" t="s">
        <v>1</v>
      </c>
      <c r="D938" t="s">
        <v>2</v>
      </c>
      <c r="E938" t="s">
        <v>3</v>
      </c>
      <c r="F938" t="b">
        <v>1</v>
      </c>
      <c r="G938">
        <v>8777</v>
      </c>
      <c r="H938">
        <v>41</v>
      </c>
      <c r="I938">
        <v>43396</v>
      </c>
      <c r="K938" t="str">
        <f t="shared" si="14"/>
        <v>SELECT 'uf50-0113.cnf','Roulette','Clause','BitFlip','MaxSat',1,8777,41,43396 UNION</v>
      </c>
    </row>
    <row r="939" spans="1:11" x14ac:dyDescent="0.55000000000000004">
      <c r="A939" t="s">
        <v>33</v>
      </c>
      <c r="B939" t="s">
        <v>9</v>
      </c>
      <c r="C939" t="s">
        <v>1</v>
      </c>
      <c r="D939" t="s">
        <v>2</v>
      </c>
      <c r="E939" t="s">
        <v>4</v>
      </c>
      <c r="F939" t="b">
        <v>1</v>
      </c>
      <c r="G939">
        <v>352</v>
      </c>
      <c r="H939">
        <v>0</v>
      </c>
      <c r="I939">
        <v>1740</v>
      </c>
      <c r="K939" t="str">
        <f t="shared" si="14"/>
        <v>SELECT 'uf50-0113.cnf','Roulette','Clause','BitFlip','Weighted',1,352,0,1740 UNION</v>
      </c>
    </row>
    <row r="940" spans="1:11" x14ac:dyDescent="0.55000000000000004">
      <c r="A940" t="s">
        <v>33</v>
      </c>
      <c r="B940" t="s">
        <v>9</v>
      </c>
      <c r="C940" t="s">
        <v>1</v>
      </c>
      <c r="D940" t="s">
        <v>2</v>
      </c>
      <c r="E940" t="s">
        <v>5</v>
      </c>
      <c r="F940" t="b">
        <v>1</v>
      </c>
      <c r="G940">
        <v>3710</v>
      </c>
      <c r="H940">
        <v>19</v>
      </c>
      <c r="I940">
        <v>18728</v>
      </c>
      <c r="K940" t="str">
        <f t="shared" si="14"/>
        <v>SELECT 'uf50-0113.cnf','Roulette','Clause','BitFlip','Amplified',1,3710,19,18728 UNION</v>
      </c>
    </row>
    <row r="941" spans="1:11" x14ac:dyDescent="0.55000000000000004">
      <c r="A941" t="s">
        <v>33</v>
      </c>
      <c r="B941" t="s">
        <v>9</v>
      </c>
      <c r="C941" t="s">
        <v>1</v>
      </c>
      <c r="D941" t="s">
        <v>6</v>
      </c>
      <c r="E941" t="s">
        <v>3</v>
      </c>
      <c r="F941" t="b">
        <v>1</v>
      </c>
      <c r="G941">
        <v>1467</v>
      </c>
      <c r="H941">
        <v>8</v>
      </c>
      <c r="I941">
        <v>8294</v>
      </c>
      <c r="K941" t="str">
        <f t="shared" si="14"/>
        <v>SELECT 'uf50-0113.cnf','Roulette','Clause','Guided','MaxSat',1,1467,8,8294 UNION</v>
      </c>
    </row>
    <row r="942" spans="1:11" x14ac:dyDescent="0.55000000000000004">
      <c r="A942" t="s">
        <v>33</v>
      </c>
      <c r="B942" t="s">
        <v>9</v>
      </c>
      <c r="C942" t="s">
        <v>1</v>
      </c>
      <c r="D942" t="s">
        <v>6</v>
      </c>
      <c r="E942" t="s">
        <v>4</v>
      </c>
      <c r="F942" t="b">
        <v>1</v>
      </c>
      <c r="G942">
        <v>227</v>
      </c>
      <c r="H942">
        <v>1</v>
      </c>
      <c r="I942">
        <v>1262</v>
      </c>
      <c r="K942" t="str">
        <f t="shared" si="14"/>
        <v>SELECT 'uf50-0113.cnf','Roulette','Clause','Guided','Weighted',1,227,1,1262 UNION</v>
      </c>
    </row>
    <row r="943" spans="1:11" x14ac:dyDescent="0.55000000000000004">
      <c r="A943" t="s">
        <v>33</v>
      </c>
      <c r="B943" t="s">
        <v>9</v>
      </c>
      <c r="C943" t="s">
        <v>1</v>
      </c>
      <c r="D943" t="s">
        <v>6</v>
      </c>
      <c r="E943" t="s">
        <v>5</v>
      </c>
      <c r="F943" t="b">
        <v>1</v>
      </c>
      <c r="G943">
        <v>794</v>
      </c>
      <c r="H943">
        <v>5</v>
      </c>
      <c r="I943">
        <v>4679</v>
      </c>
      <c r="K943" t="str">
        <f t="shared" si="14"/>
        <v>SELECT 'uf50-0113.cnf','Roulette','Clause','Guided','Amplified',1,794,5,4679 UNION</v>
      </c>
    </row>
    <row r="944" spans="1:11" x14ac:dyDescent="0.55000000000000004">
      <c r="A944" t="s">
        <v>33</v>
      </c>
      <c r="B944" t="s">
        <v>9</v>
      </c>
      <c r="C944" t="s">
        <v>1</v>
      </c>
      <c r="D944" t="s">
        <v>7</v>
      </c>
      <c r="E944" t="s">
        <v>3</v>
      </c>
      <c r="F944" t="b">
        <v>1</v>
      </c>
      <c r="G944">
        <v>2214</v>
      </c>
      <c r="H944">
        <v>10</v>
      </c>
      <c r="I944">
        <v>11025</v>
      </c>
      <c r="K944" t="str">
        <f t="shared" si="14"/>
        <v>SELECT 'uf50-0113.cnf','Roulette','Clause','NBit','MaxSat',1,2214,10,11025 UNION</v>
      </c>
    </row>
    <row r="945" spans="1:11" x14ac:dyDescent="0.55000000000000004">
      <c r="A945" t="s">
        <v>33</v>
      </c>
      <c r="B945" t="s">
        <v>9</v>
      </c>
      <c r="C945" t="s">
        <v>1</v>
      </c>
      <c r="D945" t="s">
        <v>7</v>
      </c>
      <c r="E945" t="s">
        <v>4</v>
      </c>
      <c r="F945" t="b">
        <v>1</v>
      </c>
      <c r="G945">
        <v>4140</v>
      </c>
      <c r="H945">
        <v>19</v>
      </c>
      <c r="I945">
        <v>19570</v>
      </c>
      <c r="K945" t="str">
        <f t="shared" si="14"/>
        <v>SELECT 'uf50-0113.cnf','Roulette','Clause','NBit','Weighted',1,4140,19,19570 UNION</v>
      </c>
    </row>
    <row r="946" spans="1:11" x14ac:dyDescent="0.55000000000000004">
      <c r="A946" t="s">
        <v>33</v>
      </c>
      <c r="B946" t="s">
        <v>9</v>
      </c>
      <c r="C946" t="s">
        <v>1</v>
      </c>
      <c r="D946" t="s">
        <v>7</v>
      </c>
      <c r="E946" t="s">
        <v>5</v>
      </c>
      <c r="F946" t="b">
        <v>1</v>
      </c>
      <c r="G946">
        <v>2641</v>
      </c>
      <c r="H946">
        <v>15</v>
      </c>
      <c r="I946">
        <v>13222</v>
      </c>
      <c r="K946" t="str">
        <f t="shared" si="14"/>
        <v>SELECT 'uf50-0113.cnf','Roulette','Clause','NBit','Amplified',1,2641,15,13222 UNION</v>
      </c>
    </row>
    <row r="947" spans="1:11" x14ac:dyDescent="0.55000000000000004">
      <c r="A947" t="s">
        <v>33</v>
      </c>
      <c r="B947" t="s">
        <v>9</v>
      </c>
      <c r="C947" t="s">
        <v>8</v>
      </c>
      <c r="D947" t="s">
        <v>2</v>
      </c>
      <c r="E947" t="s">
        <v>3</v>
      </c>
      <c r="F947" t="b">
        <v>1</v>
      </c>
      <c r="G947">
        <v>2234</v>
      </c>
      <c r="H947">
        <v>12</v>
      </c>
      <c r="I947">
        <v>4733</v>
      </c>
      <c r="K947" t="str">
        <f t="shared" si="14"/>
        <v>SELECT 'uf50-0113.cnf','Roulette','Uniform','BitFlip','MaxSat',1,2234,12,4733 UNION</v>
      </c>
    </row>
    <row r="948" spans="1:11" x14ac:dyDescent="0.55000000000000004">
      <c r="A948" t="s">
        <v>33</v>
      </c>
      <c r="B948" t="s">
        <v>9</v>
      </c>
      <c r="C948" t="s">
        <v>8</v>
      </c>
      <c r="D948" t="s">
        <v>2</v>
      </c>
      <c r="E948" t="s">
        <v>4</v>
      </c>
      <c r="F948" t="b">
        <v>1</v>
      </c>
      <c r="G948">
        <v>1796</v>
      </c>
      <c r="H948">
        <v>8</v>
      </c>
      <c r="I948">
        <v>3711</v>
      </c>
      <c r="K948" t="str">
        <f t="shared" si="14"/>
        <v>SELECT 'uf50-0113.cnf','Roulette','Uniform','BitFlip','Weighted',1,1796,8,3711 UNION</v>
      </c>
    </row>
    <row r="949" spans="1:11" x14ac:dyDescent="0.55000000000000004">
      <c r="A949" t="s">
        <v>33</v>
      </c>
      <c r="B949" t="s">
        <v>9</v>
      </c>
      <c r="C949" t="s">
        <v>8</v>
      </c>
      <c r="D949" t="s">
        <v>2</v>
      </c>
      <c r="E949" t="s">
        <v>5</v>
      </c>
      <c r="F949" t="b">
        <v>1</v>
      </c>
      <c r="G949">
        <v>1276</v>
      </c>
      <c r="H949">
        <v>7</v>
      </c>
      <c r="I949">
        <v>2782</v>
      </c>
      <c r="K949" t="str">
        <f t="shared" si="14"/>
        <v>SELECT 'uf50-0113.cnf','Roulette','Uniform','BitFlip','Amplified',1,1276,7,2782 UNION</v>
      </c>
    </row>
    <row r="950" spans="1:11" x14ac:dyDescent="0.55000000000000004">
      <c r="A950" t="s">
        <v>33</v>
      </c>
      <c r="B950" t="s">
        <v>9</v>
      </c>
      <c r="C950" t="s">
        <v>8</v>
      </c>
      <c r="D950" t="s">
        <v>6</v>
      </c>
      <c r="E950" t="s">
        <v>3</v>
      </c>
      <c r="F950" t="b">
        <v>1</v>
      </c>
      <c r="G950">
        <v>69</v>
      </c>
      <c r="H950">
        <v>0</v>
      </c>
      <c r="I950">
        <v>244</v>
      </c>
      <c r="K950" t="str">
        <f t="shared" si="14"/>
        <v>SELECT 'uf50-0113.cnf','Roulette','Uniform','Guided','MaxSat',1,69,0,244 UNION</v>
      </c>
    </row>
    <row r="951" spans="1:11" x14ac:dyDescent="0.55000000000000004">
      <c r="A951" t="s">
        <v>33</v>
      </c>
      <c r="B951" t="s">
        <v>9</v>
      </c>
      <c r="C951" t="s">
        <v>8</v>
      </c>
      <c r="D951" t="s">
        <v>6</v>
      </c>
      <c r="E951" t="s">
        <v>4</v>
      </c>
      <c r="F951" t="b">
        <v>1</v>
      </c>
      <c r="G951">
        <v>44</v>
      </c>
      <c r="H951">
        <v>0</v>
      </c>
      <c r="I951">
        <v>155</v>
      </c>
      <c r="K951" t="str">
        <f t="shared" si="14"/>
        <v>SELECT 'uf50-0113.cnf','Roulette','Uniform','Guided','Weighted',1,44,0,155 UNION</v>
      </c>
    </row>
    <row r="952" spans="1:11" x14ac:dyDescent="0.55000000000000004">
      <c r="A952" t="s">
        <v>33</v>
      </c>
      <c r="B952" t="s">
        <v>9</v>
      </c>
      <c r="C952" t="s">
        <v>8</v>
      </c>
      <c r="D952" t="s">
        <v>6</v>
      </c>
      <c r="E952" t="s">
        <v>5</v>
      </c>
      <c r="F952" t="b">
        <v>1</v>
      </c>
      <c r="G952">
        <v>62</v>
      </c>
      <c r="H952">
        <v>0</v>
      </c>
      <c r="I952">
        <v>217</v>
      </c>
      <c r="K952" t="str">
        <f t="shared" si="14"/>
        <v>SELECT 'uf50-0113.cnf','Roulette','Uniform','Guided','Amplified',1,62,0,217 UNION</v>
      </c>
    </row>
    <row r="953" spans="1:11" x14ac:dyDescent="0.55000000000000004">
      <c r="A953" t="s">
        <v>33</v>
      </c>
      <c r="B953" t="s">
        <v>9</v>
      </c>
      <c r="C953" t="s">
        <v>8</v>
      </c>
      <c r="D953" t="s">
        <v>7</v>
      </c>
      <c r="E953" t="s">
        <v>3</v>
      </c>
      <c r="F953" t="b">
        <v>1</v>
      </c>
      <c r="G953">
        <v>612</v>
      </c>
      <c r="H953">
        <v>2</v>
      </c>
      <c r="I953">
        <v>1197</v>
      </c>
      <c r="K953" t="str">
        <f t="shared" si="14"/>
        <v>SELECT 'uf50-0113.cnf','Roulette','Uniform','NBit','MaxSat',1,612,2,1197 UNION</v>
      </c>
    </row>
    <row r="954" spans="1:11" x14ac:dyDescent="0.55000000000000004">
      <c r="A954" t="s">
        <v>33</v>
      </c>
      <c r="B954" t="s">
        <v>9</v>
      </c>
      <c r="C954" t="s">
        <v>8</v>
      </c>
      <c r="D954" t="s">
        <v>7</v>
      </c>
      <c r="E954" t="s">
        <v>4</v>
      </c>
      <c r="F954" t="b">
        <v>1</v>
      </c>
      <c r="G954">
        <v>411</v>
      </c>
      <c r="H954">
        <v>2</v>
      </c>
      <c r="I954">
        <v>760</v>
      </c>
      <c r="K954" t="str">
        <f t="shared" si="14"/>
        <v>SELECT 'uf50-0113.cnf','Roulette','Uniform','NBit','Weighted',1,411,2,760 UNION</v>
      </c>
    </row>
    <row r="955" spans="1:11" x14ac:dyDescent="0.55000000000000004">
      <c r="A955" t="s">
        <v>33</v>
      </c>
      <c r="B955" t="s">
        <v>9</v>
      </c>
      <c r="C955" t="s">
        <v>8</v>
      </c>
      <c r="D955" t="s">
        <v>7</v>
      </c>
      <c r="E955" t="s">
        <v>5</v>
      </c>
      <c r="F955" t="b">
        <v>1</v>
      </c>
      <c r="G955">
        <v>326</v>
      </c>
      <c r="H955">
        <v>1</v>
      </c>
      <c r="I955">
        <v>645</v>
      </c>
      <c r="K955" t="str">
        <f t="shared" si="14"/>
        <v>SELECT 'uf50-0113.cnf','Roulette','Uniform','NBit','Amplified',1,326,1,645 UNION</v>
      </c>
    </row>
    <row r="956" spans="1:11" x14ac:dyDescent="0.55000000000000004">
      <c r="A956" t="s">
        <v>33</v>
      </c>
      <c r="B956" t="s">
        <v>10</v>
      </c>
      <c r="C956" t="s">
        <v>1</v>
      </c>
      <c r="D956" t="s">
        <v>2</v>
      </c>
      <c r="E956" t="s">
        <v>3</v>
      </c>
      <c r="F956" t="b">
        <v>1</v>
      </c>
      <c r="G956">
        <v>29</v>
      </c>
      <c r="H956">
        <v>0</v>
      </c>
      <c r="I956">
        <v>133</v>
      </c>
      <c r="K956" t="str">
        <f t="shared" si="14"/>
        <v>SELECT 'uf50-0113.cnf','Rank','Clause','BitFlip','MaxSat',1,29,0,133 UNION</v>
      </c>
    </row>
    <row r="957" spans="1:11" x14ac:dyDescent="0.55000000000000004">
      <c r="A957" t="s">
        <v>33</v>
      </c>
      <c r="B957" t="s">
        <v>10</v>
      </c>
      <c r="C957" t="s">
        <v>1</v>
      </c>
      <c r="D957" t="s">
        <v>2</v>
      </c>
      <c r="E957" t="s">
        <v>4</v>
      </c>
      <c r="F957" t="b">
        <v>1</v>
      </c>
      <c r="G957">
        <v>37</v>
      </c>
      <c r="H957">
        <v>0</v>
      </c>
      <c r="I957">
        <v>184</v>
      </c>
      <c r="K957" t="str">
        <f t="shared" si="14"/>
        <v>SELECT 'uf50-0113.cnf','Rank','Clause','BitFlip','Weighted',1,37,0,184 UNION</v>
      </c>
    </row>
    <row r="958" spans="1:11" x14ac:dyDescent="0.55000000000000004">
      <c r="A958" t="s">
        <v>33</v>
      </c>
      <c r="B958" t="s">
        <v>10</v>
      </c>
      <c r="C958" t="s">
        <v>1</v>
      </c>
      <c r="D958" t="s">
        <v>2</v>
      </c>
      <c r="E958" t="s">
        <v>5</v>
      </c>
      <c r="F958" t="b">
        <v>1</v>
      </c>
      <c r="G958">
        <v>2392</v>
      </c>
      <c r="H958">
        <v>17</v>
      </c>
      <c r="I958">
        <v>11581</v>
      </c>
      <c r="K958" t="str">
        <f t="shared" si="14"/>
        <v>SELECT 'uf50-0113.cnf','Rank','Clause','BitFlip','Amplified',1,2392,17,11581 UNION</v>
      </c>
    </row>
    <row r="959" spans="1:11" x14ac:dyDescent="0.55000000000000004">
      <c r="A959" t="s">
        <v>33</v>
      </c>
      <c r="B959" t="s">
        <v>10</v>
      </c>
      <c r="C959" t="s">
        <v>1</v>
      </c>
      <c r="D959" t="s">
        <v>6</v>
      </c>
      <c r="E959" t="s">
        <v>3</v>
      </c>
      <c r="F959" t="b">
        <v>1</v>
      </c>
      <c r="G959">
        <v>520</v>
      </c>
      <c r="H959">
        <v>3</v>
      </c>
      <c r="I959">
        <v>2744</v>
      </c>
      <c r="K959" t="str">
        <f t="shared" si="14"/>
        <v>SELECT 'uf50-0113.cnf','Rank','Clause','Guided','MaxSat',1,520,3,2744 UNION</v>
      </c>
    </row>
    <row r="960" spans="1:11" x14ac:dyDescent="0.55000000000000004">
      <c r="A960" t="s">
        <v>33</v>
      </c>
      <c r="B960" t="s">
        <v>10</v>
      </c>
      <c r="C960" t="s">
        <v>1</v>
      </c>
      <c r="D960" t="s">
        <v>6</v>
      </c>
      <c r="E960" t="s">
        <v>4</v>
      </c>
      <c r="F960" t="b">
        <v>1</v>
      </c>
      <c r="G960">
        <v>12</v>
      </c>
      <c r="H960">
        <v>0</v>
      </c>
      <c r="I960">
        <v>75</v>
      </c>
      <c r="K960" t="str">
        <f t="shared" si="14"/>
        <v>SELECT 'uf50-0113.cnf','Rank','Clause','Guided','Weighted',1,12,0,75 UNION</v>
      </c>
    </row>
    <row r="961" spans="1:11" x14ac:dyDescent="0.55000000000000004">
      <c r="A961" t="s">
        <v>33</v>
      </c>
      <c r="B961" t="s">
        <v>10</v>
      </c>
      <c r="C961" t="s">
        <v>1</v>
      </c>
      <c r="D961" t="s">
        <v>6</v>
      </c>
      <c r="E961" t="s">
        <v>5</v>
      </c>
      <c r="F961" t="b">
        <v>1</v>
      </c>
      <c r="G961">
        <v>9</v>
      </c>
      <c r="H961">
        <v>0</v>
      </c>
      <c r="I961">
        <v>53</v>
      </c>
      <c r="K961" t="str">
        <f t="shared" si="14"/>
        <v>SELECT 'uf50-0113.cnf','Rank','Clause','Guided','Amplified',1,9,0,53 UNION</v>
      </c>
    </row>
    <row r="962" spans="1:11" x14ac:dyDescent="0.55000000000000004">
      <c r="A962" t="s">
        <v>33</v>
      </c>
      <c r="B962" t="s">
        <v>10</v>
      </c>
      <c r="C962" t="s">
        <v>1</v>
      </c>
      <c r="D962" t="s">
        <v>7</v>
      </c>
      <c r="E962" t="s">
        <v>3</v>
      </c>
      <c r="F962" t="b">
        <v>1</v>
      </c>
      <c r="G962">
        <v>28</v>
      </c>
      <c r="H962">
        <v>0</v>
      </c>
      <c r="I962">
        <v>131</v>
      </c>
      <c r="K962" t="str">
        <f t="shared" ref="K962:K1025" si="15">CONCATENATE("SELECT '",A962,"','",B962,"','",C962,"','",D962,"','",E962,"',",IF(F962,1,0),",",G962,",",H962,",",I962," UNION")</f>
        <v>SELECT 'uf50-0113.cnf','Rank','Clause','NBit','MaxSat',1,28,0,131 UNION</v>
      </c>
    </row>
    <row r="963" spans="1:11" x14ac:dyDescent="0.55000000000000004">
      <c r="A963" t="s">
        <v>33</v>
      </c>
      <c r="B963" t="s">
        <v>10</v>
      </c>
      <c r="C963" t="s">
        <v>1</v>
      </c>
      <c r="D963" t="s">
        <v>7</v>
      </c>
      <c r="E963" t="s">
        <v>4</v>
      </c>
      <c r="F963" t="b">
        <v>1</v>
      </c>
      <c r="G963">
        <v>31</v>
      </c>
      <c r="H963">
        <v>0</v>
      </c>
      <c r="I963">
        <v>155</v>
      </c>
      <c r="K963" t="str">
        <f t="shared" si="15"/>
        <v>SELECT 'uf50-0113.cnf','Rank','Clause','NBit','Weighted',1,31,0,155 UNION</v>
      </c>
    </row>
    <row r="964" spans="1:11" x14ac:dyDescent="0.55000000000000004">
      <c r="A964" t="s">
        <v>33</v>
      </c>
      <c r="B964" t="s">
        <v>10</v>
      </c>
      <c r="C964" t="s">
        <v>1</v>
      </c>
      <c r="D964" t="s">
        <v>7</v>
      </c>
      <c r="E964" t="s">
        <v>5</v>
      </c>
      <c r="F964" t="b">
        <v>1</v>
      </c>
      <c r="G964">
        <v>33</v>
      </c>
      <c r="H964">
        <v>0</v>
      </c>
      <c r="I964">
        <v>175</v>
      </c>
      <c r="K964" t="str">
        <f t="shared" si="15"/>
        <v>SELECT 'uf50-0113.cnf','Rank','Clause','NBit','Amplified',1,33,0,175 UNION</v>
      </c>
    </row>
    <row r="965" spans="1:11" x14ac:dyDescent="0.55000000000000004">
      <c r="A965" t="s">
        <v>33</v>
      </c>
      <c r="B965" t="s">
        <v>10</v>
      </c>
      <c r="C965" t="s">
        <v>8</v>
      </c>
      <c r="D965" t="s">
        <v>2</v>
      </c>
      <c r="E965" t="s">
        <v>3</v>
      </c>
      <c r="F965" t="b">
        <v>1</v>
      </c>
      <c r="G965">
        <v>18</v>
      </c>
      <c r="H965">
        <v>0</v>
      </c>
      <c r="I965">
        <v>37</v>
      </c>
      <c r="K965" t="str">
        <f t="shared" si="15"/>
        <v>SELECT 'uf50-0113.cnf','Rank','Uniform','BitFlip','MaxSat',1,18,0,37 UNION</v>
      </c>
    </row>
    <row r="966" spans="1:11" x14ac:dyDescent="0.55000000000000004">
      <c r="A966" t="s">
        <v>33</v>
      </c>
      <c r="B966" t="s">
        <v>10</v>
      </c>
      <c r="C966" t="s">
        <v>8</v>
      </c>
      <c r="D966" t="s">
        <v>2</v>
      </c>
      <c r="E966" t="s">
        <v>4</v>
      </c>
      <c r="F966" t="b">
        <v>1</v>
      </c>
      <c r="G966">
        <v>65</v>
      </c>
      <c r="H966">
        <v>0</v>
      </c>
      <c r="I966">
        <v>119</v>
      </c>
      <c r="K966" t="str">
        <f t="shared" si="15"/>
        <v>SELECT 'uf50-0113.cnf','Rank','Uniform','BitFlip','Weighted',1,65,0,119 UNION</v>
      </c>
    </row>
    <row r="967" spans="1:11" x14ac:dyDescent="0.55000000000000004">
      <c r="A967" t="s">
        <v>33</v>
      </c>
      <c r="B967" t="s">
        <v>10</v>
      </c>
      <c r="C967" t="s">
        <v>8</v>
      </c>
      <c r="D967" t="s">
        <v>2</v>
      </c>
      <c r="E967" t="s">
        <v>5</v>
      </c>
      <c r="F967" t="b">
        <v>1</v>
      </c>
      <c r="G967">
        <v>78</v>
      </c>
      <c r="H967">
        <v>0</v>
      </c>
      <c r="I967">
        <v>156</v>
      </c>
      <c r="K967" t="str">
        <f t="shared" si="15"/>
        <v>SELECT 'uf50-0113.cnf','Rank','Uniform','BitFlip','Amplified',1,78,0,156 UNION</v>
      </c>
    </row>
    <row r="968" spans="1:11" x14ac:dyDescent="0.55000000000000004">
      <c r="A968" t="s">
        <v>33</v>
      </c>
      <c r="B968" t="s">
        <v>10</v>
      </c>
      <c r="C968" t="s">
        <v>8</v>
      </c>
      <c r="D968" t="s">
        <v>6</v>
      </c>
      <c r="E968" t="s">
        <v>3</v>
      </c>
      <c r="F968" t="b">
        <v>1</v>
      </c>
      <c r="G968">
        <v>16</v>
      </c>
      <c r="H968">
        <v>0</v>
      </c>
      <c r="I968">
        <v>58</v>
      </c>
      <c r="K968" t="str">
        <f t="shared" si="15"/>
        <v>SELECT 'uf50-0113.cnf','Rank','Uniform','Guided','MaxSat',1,16,0,58 UNION</v>
      </c>
    </row>
    <row r="969" spans="1:11" x14ac:dyDescent="0.55000000000000004">
      <c r="A969" t="s">
        <v>33</v>
      </c>
      <c r="B969" t="s">
        <v>10</v>
      </c>
      <c r="C969" t="s">
        <v>8</v>
      </c>
      <c r="D969" t="s">
        <v>6</v>
      </c>
      <c r="E969" t="s">
        <v>4</v>
      </c>
      <c r="F969" t="b">
        <v>1</v>
      </c>
      <c r="G969">
        <v>15</v>
      </c>
      <c r="H969">
        <v>0</v>
      </c>
      <c r="I969">
        <v>55</v>
      </c>
      <c r="K969" t="str">
        <f t="shared" si="15"/>
        <v>SELECT 'uf50-0113.cnf','Rank','Uniform','Guided','Weighted',1,15,0,55 UNION</v>
      </c>
    </row>
    <row r="970" spans="1:11" x14ac:dyDescent="0.55000000000000004">
      <c r="A970" t="s">
        <v>33</v>
      </c>
      <c r="B970" t="s">
        <v>10</v>
      </c>
      <c r="C970" t="s">
        <v>8</v>
      </c>
      <c r="D970" t="s">
        <v>6</v>
      </c>
      <c r="E970" t="s">
        <v>5</v>
      </c>
      <c r="F970" t="b">
        <v>1</v>
      </c>
      <c r="G970">
        <v>21</v>
      </c>
      <c r="H970">
        <v>0</v>
      </c>
      <c r="I970">
        <v>77</v>
      </c>
      <c r="K970" t="str">
        <f t="shared" si="15"/>
        <v>SELECT 'uf50-0113.cnf','Rank','Uniform','Guided','Amplified',1,21,0,77 UNION</v>
      </c>
    </row>
    <row r="971" spans="1:11" x14ac:dyDescent="0.55000000000000004">
      <c r="A971" t="s">
        <v>33</v>
      </c>
      <c r="B971" t="s">
        <v>10</v>
      </c>
      <c r="C971" t="s">
        <v>8</v>
      </c>
      <c r="D971" t="s">
        <v>7</v>
      </c>
      <c r="E971" t="s">
        <v>3</v>
      </c>
      <c r="F971" t="b">
        <v>1</v>
      </c>
      <c r="G971">
        <v>497</v>
      </c>
      <c r="H971">
        <v>4</v>
      </c>
      <c r="I971">
        <v>939</v>
      </c>
      <c r="K971" t="str">
        <f t="shared" si="15"/>
        <v>SELECT 'uf50-0113.cnf','Rank','Uniform','NBit','MaxSat',1,497,4,939 UNION</v>
      </c>
    </row>
    <row r="972" spans="1:11" x14ac:dyDescent="0.55000000000000004">
      <c r="A972" t="s">
        <v>33</v>
      </c>
      <c r="B972" t="s">
        <v>10</v>
      </c>
      <c r="C972" t="s">
        <v>8</v>
      </c>
      <c r="D972" t="s">
        <v>7</v>
      </c>
      <c r="E972" t="s">
        <v>4</v>
      </c>
      <c r="F972" t="b">
        <v>1</v>
      </c>
      <c r="G972">
        <v>18</v>
      </c>
      <c r="H972">
        <v>0</v>
      </c>
      <c r="I972">
        <v>35</v>
      </c>
      <c r="K972" t="str">
        <f t="shared" si="15"/>
        <v>SELECT 'uf50-0113.cnf','Rank','Uniform','NBit','Weighted',1,18,0,35 UNION</v>
      </c>
    </row>
    <row r="973" spans="1:11" x14ac:dyDescent="0.55000000000000004">
      <c r="A973" t="s">
        <v>33</v>
      </c>
      <c r="B973" t="s">
        <v>10</v>
      </c>
      <c r="C973" t="s">
        <v>8</v>
      </c>
      <c r="D973" t="s">
        <v>7</v>
      </c>
      <c r="E973" t="s">
        <v>5</v>
      </c>
      <c r="F973" t="b">
        <v>1</v>
      </c>
      <c r="G973">
        <v>500</v>
      </c>
      <c r="H973">
        <v>4</v>
      </c>
      <c r="I973">
        <v>960</v>
      </c>
      <c r="K973" t="str">
        <f t="shared" si="15"/>
        <v>SELECT 'uf50-0113.cnf','Rank','Uniform','NBit','Amplified',1,500,4,960 UNION</v>
      </c>
    </row>
    <row r="974" spans="1:11" x14ac:dyDescent="0.55000000000000004">
      <c r="A974" t="s">
        <v>34</v>
      </c>
      <c r="B974" t="s">
        <v>0</v>
      </c>
      <c r="C974" t="s">
        <v>1</v>
      </c>
      <c r="D974" t="s">
        <v>2</v>
      </c>
      <c r="E974" t="s">
        <v>3</v>
      </c>
      <c r="F974" t="b">
        <v>1</v>
      </c>
      <c r="G974">
        <v>46</v>
      </c>
      <c r="H974">
        <v>0</v>
      </c>
      <c r="I974">
        <v>213</v>
      </c>
      <c r="K974" t="str">
        <f t="shared" si="15"/>
        <v>SELECT 'uf50-0114.cnf','Tournament','Clause','BitFlip','MaxSat',1,46,0,213 UNION</v>
      </c>
    </row>
    <row r="975" spans="1:11" x14ac:dyDescent="0.55000000000000004">
      <c r="A975" t="s">
        <v>34</v>
      </c>
      <c r="B975" t="s">
        <v>0</v>
      </c>
      <c r="C975" t="s">
        <v>1</v>
      </c>
      <c r="D975" t="s">
        <v>2</v>
      </c>
      <c r="E975" t="s">
        <v>4</v>
      </c>
      <c r="F975" t="b">
        <v>1</v>
      </c>
      <c r="G975">
        <v>312</v>
      </c>
      <c r="H975">
        <v>2</v>
      </c>
      <c r="I975">
        <v>1336</v>
      </c>
      <c r="K975" t="str">
        <f t="shared" si="15"/>
        <v>SELECT 'uf50-0114.cnf','Tournament','Clause','BitFlip','Weighted',1,312,2,1336 UNION</v>
      </c>
    </row>
    <row r="976" spans="1:11" x14ac:dyDescent="0.55000000000000004">
      <c r="A976" t="s">
        <v>34</v>
      </c>
      <c r="B976" t="s">
        <v>0</v>
      </c>
      <c r="C976" t="s">
        <v>1</v>
      </c>
      <c r="D976" t="s">
        <v>2</v>
      </c>
      <c r="E976" t="s">
        <v>5</v>
      </c>
      <c r="F976" t="b">
        <v>1</v>
      </c>
      <c r="G976">
        <v>46</v>
      </c>
      <c r="H976">
        <v>0</v>
      </c>
      <c r="I976">
        <v>231</v>
      </c>
      <c r="K976" t="str">
        <f t="shared" si="15"/>
        <v>SELECT 'uf50-0114.cnf','Tournament','Clause','BitFlip','Amplified',1,46,0,231 UNION</v>
      </c>
    </row>
    <row r="977" spans="1:11" x14ac:dyDescent="0.55000000000000004">
      <c r="A977" t="s">
        <v>34</v>
      </c>
      <c r="B977" t="s">
        <v>0</v>
      </c>
      <c r="C977" t="s">
        <v>1</v>
      </c>
      <c r="D977" t="s">
        <v>6</v>
      </c>
      <c r="E977" t="s">
        <v>3</v>
      </c>
      <c r="F977" t="b">
        <v>1</v>
      </c>
      <c r="G977">
        <v>15</v>
      </c>
      <c r="H977">
        <v>0</v>
      </c>
      <c r="I977">
        <v>78</v>
      </c>
      <c r="K977" t="str">
        <f t="shared" si="15"/>
        <v>SELECT 'uf50-0114.cnf','Tournament','Clause','Guided','MaxSat',1,15,0,78 UNION</v>
      </c>
    </row>
    <row r="978" spans="1:11" x14ac:dyDescent="0.55000000000000004">
      <c r="A978" t="s">
        <v>34</v>
      </c>
      <c r="B978" t="s">
        <v>0</v>
      </c>
      <c r="C978" t="s">
        <v>1</v>
      </c>
      <c r="D978" t="s">
        <v>6</v>
      </c>
      <c r="E978" t="s">
        <v>4</v>
      </c>
      <c r="F978" t="b">
        <v>1</v>
      </c>
      <c r="G978">
        <v>19</v>
      </c>
      <c r="H978">
        <v>0</v>
      </c>
      <c r="I978">
        <v>107</v>
      </c>
      <c r="K978" t="str">
        <f t="shared" si="15"/>
        <v>SELECT 'uf50-0114.cnf','Tournament','Clause','Guided','Weighted',1,19,0,107 UNION</v>
      </c>
    </row>
    <row r="979" spans="1:11" x14ac:dyDescent="0.55000000000000004">
      <c r="A979" t="s">
        <v>34</v>
      </c>
      <c r="B979" t="s">
        <v>0</v>
      </c>
      <c r="C979" t="s">
        <v>1</v>
      </c>
      <c r="D979" t="s">
        <v>6</v>
      </c>
      <c r="E979" t="s">
        <v>5</v>
      </c>
      <c r="F979" t="b">
        <v>1</v>
      </c>
      <c r="G979">
        <v>15</v>
      </c>
      <c r="H979">
        <v>0</v>
      </c>
      <c r="I979">
        <v>84</v>
      </c>
      <c r="K979" t="str">
        <f t="shared" si="15"/>
        <v>SELECT 'uf50-0114.cnf','Tournament','Clause','Guided','Amplified',1,15,0,84 UNION</v>
      </c>
    </row>
    <row r="980" spans="1:11" x14ac:dyDescent="0.55000000000000004">
      <c r="A980" t="s">
        <v>34</v>
      </c>
      <c r="B980" t="s">
        <v>0</v>
      </c>
      <c r="C980" t="s">
        <v>1</v>
      </c>
      <c r="D980" t="s">
        <v>7</v>
      </c>
      <c r="E980" t="s">
        <v>3</v>
      </c>
      <c r="F980" t="b">
        <v>1</v>
      </c>
      <c r="G980">
        <v>17</v>
      </c>
      <c r="H980">
        <v>0</v>
      </c>
      <c r="I980">
        <v>80</v>
      </c>
      <c r="K980" t="str">
        <f t="shared" si="15"/>
        <v>SELECT 'uf50-0114.cnf','Tournament','Clause','NBit','MaxSat',1,17,0,80 UNION</v>
      </c>
    </row>
    <row r="981" spans="1:11" x14ac:dyDescent="0.55000000000000004">
      <c r="A981" t="s">
        <v>34</v>
      </c>
      <c r="B981" t="s">
        <v>0</v>
      </c>
      <c r="C981" t="s">
        <v>1</v>
      </c>
      <c r="D981" t="s">
        <v>7</v>
      </c>
      <c r="E981" t="s">
        <v>4</v>
      </c>
      <c r="F981" t="b">
        <v>1</v>
      </c>
      <c r="G981">
        <v>14</v>
      </c>
      <c r="H981">
        <v>0</v>
      </c>
      <c r="I981">
        <v>64</v>
      </c>
      <c r="K981" t="str">
        <f t="shared" si="15"/>
        <v>SELECT 'uf50-0114.cnf','Tournament','Clause','NBit','Weighted',1,14,0,64 UNION</v>
      </c>
    </row>
    <row r="982" spans="1:11" x14ac:dyDescent="0.55000000000000004">
      <c r="A982" t="s">
        <v>34</v>
      </c>
      <c r="B982" t="s">
        <v>0</v>
      </c>
      <c r="C982" t="s">
        <v>1</v>
      </c>
      <c r="D982" t="s">
        <v>7</v>
      </c>
      <c r="E982" t="s">
        <v>5</v>
      </c>
      <c r="F982" t="b">
        <v>1</v>
      </c>
      <c r="G982">
        <v>17</v>
      </c>
      <c r="H982">
        <v>0</v>
      </c>
      <c r="I982">
        <v>81</v>
      </c>
      <c r="K982" t="str">
        <f t="shared" si="15"/>
        <v>SELECT 'uf50-0114.cnf','Tournament','Clause','NBit','Amplified',1,17,0,81 UNION</v>
      </c>
    </row>
    <row r="983" spans="1:11" x14ac:dyDescent="0.55000000000000004">
      <c r="A983" t="s">
        <v>34</v>
      </c>
      <c r="B983" t="s">
        <v>0</v>
      </c>
      <c r="C983" t="s">
        <v>8</v>
      </c>
      <c r="D983" t="s">
        <v>2</v>
      </c>
      <c r="E983" t="s">
        <v>3</v>
      </c>
      <c r="F983" t="b">
        <v>1</v>
      </c>
      <c r="G983">
        <v>17</v>
      </c>
      <c r="H983">
        <v>0</v>
      </c>
      <c r="I983">
        <v>38</v>
      </c>
      <c r="K983" t="str">
        <f t="shared" si="15"/>
        <v>SELECT 'uf50-0114.cnf','Tournament','Uniform','BitFlip','MaxSat',1,17,0,38 UNION</v>
      </c>
    </row>
    <row r="984" spans="1:11" x14ac:dyDescent="0.55000000000000004">
      <c r="A984" t="s">
        <v>34</v>
      </c>
      <c r="B984" t="s">
        <v>0</v>
      </c>
      <c r="C984" t="s">
        <v>8</v>
      </c>
      <c r="D984" t="s">
        <v>2</v>
      </c>
      <c r="E984" t="s">
        <v>4</v>
      </c>
      <c r="F984" t="b">
        <v>1</v>
      </c>
      <c r="G984">
        <v>43</v>
      </c>
      <c r="H984">
        <v>0</v>
      </c>
      <c r="I984">
        <v>82</v>
      </c>
      <c r="K984" t="str">
        <f t="shared" si="15"/>
        <v>SELECT 'uf50-0114.cnf','Tournament','Uniform','BitFlip','Weighted',1,43,0,82 UNION</v>
      </c>
    </row>
    <row r="985" spans="1:11" x14ac:dyDescent="0.55000000000000004">
      <c r="A985" t="s">
        <v>34</v>
      </c>
      <c r="B985" t="s">
        <v>0</v>
      </c>
      <c r="C985" t="s">
        <v>8</v>
      </c>
      <c r="D985" t="s">
        <v>2</v>
      </c>
      <c r="E985" t="s">
        <v>5</v>
      </c>
      <c r="F985" t="b">
        <v>1</v>
      </c>
      <c r="G985">
        <v>17</v>
      </c>
      <c r="H985">
        <v>0</v>
      </c>
      <c r="I985">
        <v>41</v>
      </c>
      <c r="K985" t="str">
        <f t="shared" si="15"/>
        <v>SELECT 'uf50-0114.cnf','Tournament','Uniform','BitFlip','Amplified',1,17,0,41 UNION</v>
      </c>
    </row>
    <row r="986" spans="1:11" x14ac:dyDescent="0.55000000000000004">
      <c r="A986" t="s">
        <v>34</v>
      </c>
      <c r="B986" t="s">
        <v>0</v>
      </c>
      <c r="C986" t="s">
        <v>8</v>
      </c>
      <c r="D986" t="s">
        <v>6</v>
      </c>
      <c r="E986" t="s">
        <v>3</v>
      </c>
      <c r="F986" t="b">
        <v>1</v>
      </c>
      <c r="G986">
        <v>11</v>
      </c>
      <c r="H986">
        <v>0</v>
      </c>
      <c r="I986">
        <v>42</v>
      </c>
      <c r="K986" t="str">
        <f t="shared" si="15"/>
        <v>SELECT 'uf50-0114.cnf','Tournament','Uniform','Guided','MaxSat',1,11,0,42 UNION</v>
      </c>
    </row>
    <row r="987" spans="1:11" x14ac:dyDescent="0.55000000000000004">
      <c r="A987" t="s">
        <v>34</v>
      </c>
      <c r="B987" t="s">
        <v>0</v>
      </c>
      <c r="C987" t="s">
        <v>8</v>
      </c>
      <c r="D987" t="s">
        <v>6</v>
      </c>
      <c r="E987" t="s">
        <v>4</v>
      </c>
      <c r="F987" t="b">
        <v>1</v>
      </c>
      <c r="G987">
        <v>13</v>
      </c>
      <c r="H987">
        <v>0</v>
      </c>
      <c r="I987">
        <v>46</v>
      </c>
      <c r="K987" t="str">
        <f t="shared" si="15"/>
        <v>SELECT 'uf50-0114.cnf','Tournament','Uniform','Guided','Weighted',1,13,0,46 UNION</v>
      </c>
    </row>
    <row r="988" spans="1:11" x14ac:dyDescent="0.55000000000000004">
      <c r="A988" t="s">
        <v>34</v>
      </c>
      <c r="B988" t="s">
        <v>0</v>
      </c>
      <c r="C988" t="s">
        <v>8</v>
      </c>
      <c r="D988" t="s">
        <v>6</v>
      </c>
      <c r="E988" t="s">
        <v>5</v>
      </c>
      <c r="F988" t="b">
        <v>1</v>
      </c>
      <c r="G988">
        <v>11</v>
      </c>
      <c r="H988">
        <v>0</v>
      </c>
      <c r="I988">
        <v>41</v>
      </c>
      <c r="K988" t="str">
        <f t="shared" si="15"/>
        <v>SELECT 'uf50-0114.cnf','Tournament','Uniform','Guided','Amplified',1,11,0,41 UNION</v>
      </c>
    </row>
    <row r="989" spans="1:11" x14ac:dyDescent="0.55000000000000004">
      <c r="A989" t="s">
        <v>34</v>
      </c>
      <c r="B989" t="s">
        <v>0</v>
      </c>
      <c r="C989" t="s">
        <v>8</v>
      </c>
      <c r="D989" t="s">
        <v>7</v>
      </c>
      <c r="E989" t="s">
        <v>3</v>
      </c>
      <c r="F989" t="b">
        <v>1</v>
      </c>
      <c r="G989">
        <v>123</v>
      </c>
      <c r="H989">
        <v>1</v>
      </c>
      <c r="I989">
        <v>246</v>
      </c>
      <c r="K989" t="str">
        <f t="shared" si="15"/>
        <v>SELECT 'uf50-0114.cnf','Tournament','Uniform','NBit','MaxSat',1,123,1,246 UNION</v>
      </c>
    </row>
    <row r="990" spans="1:11" x14ac:dyDescent="0.55000000000000004">
      <c r="A990" t="s">
        <v>34</v>
      </c>
      <c r="B990" t="s">
        <v>0</v>
      </c>
      <c r="C990" t="s">
        <v>8</v>
      </c>
      <c r="D990" t="s">
        <v>7</v>
      </c>
      <c r="E990" t="s">
        <v>4</v>
      </c>
      <c r="F990" t="b">
        <v>1</v>
      </c>
      <c r="G990">
        <v>15</v>
      </c>
      <c r="H990">
        <v>0</v>
      </c>
      <c r="I990">
        <v>29</v>
      </c>
      <c r="K990" t="str">
        <f t="shared" si="15"/>
        <v>SELECT 'uf50-0114.cnf','Tournament','Uniform','NBit','Weighted',1,15,0,29 UNION</v>
      </c>
    </row>
    <row r="991" spans="1:11" x14ac:dyDescent="0.55000000000000004">
      <c r="A991" t="s">
        <v>34</v>
      </c>
      <c r="B991" t="s">
        <v>0</v>
      </c>
      <c r="C991" t="s">
        <v>8</v>
      </c>
      <c r="D991" t="s">
        <v>7</v>
      </c>
      <c r="E991" t="s">
        <v>5</v>
      </c>
      <c r="F991" t="b">
        <v>1</v>
      </c>
      <c r="G991">
        <v>123</v>
      </c>
      <c r="H991">
        <v>1</v>
      </c>
      <c r="I991">
        <v>233</v>
      </c>
      <c r="K991" t="str">
        <f t="shared" si="15"/>
        <v>SELECT 'uf50-0114.cnf','Tournament','Uniform','NBit','Amplified',1,123,1,233 UNION</v>
      </c>
    </row>
    <row r="992" spans="1:11" x14ac:dyDescent="0.55000000000000004">
      <c r="A992" t="s">
        <v>34</v>
      </c>
      <c r="B992" t="s">
        <v>9</v>
      </c>
      <c r="C992" t="s">
        <v>1</v>
      </c>
      <c r="D992" t="s">
        <v>2</v>
      </c>
      <c r="E992" t="s">
        <v>3</v>
      </c>
      <c r="F992" t="b">
        <v>1</v>
      </c>
      <c r="G992">
        <v>224</v>
      </c>
      <c r="H992">
        <v>1</v>
      </c>
      <c r="I992">
        <v>1120</v>
      </c>
      <c r="K992" t="str">
        <f t="shared" si="15"/>
        <v>SELECT 'uf50-0114.cnf','Roulette','Clause','BitFlip','MaxSat',1,224,1,1120 UNION</v>
      </c>
    </row>
    <row r="993" spans="1:11" x14ac:dyDescent="0.55000000000000004">
      <c r="A993" t="s">
        <v>34</v>
      </c>
      <c r="B993" t="s">
        <v>9</v>
      </c>
      <c r="C993" t="s">
        <v>1</v>
      </c>
      <c r="D993" t="s">
        <v>2</v>
      </c>
      <c r="E993" t="s">
        <v>4</v>
      </c>
      <c r="F993" t="b">
        <v>1</v>
      </c>
      <c r="G993">
        <v>1440</v>
      </c>
      <c r="H993">
        <v>5</v>
      </c>
      <c r="I993">
        <v>6999</v>
      </c>
      <c r="K993" t="str">
        <f t="shared" si="15"/>
        <v>SELECT 'uf50-0114.cnf','Roulette','Clause','BitFlip','Weighted',1,1440,5,6999 UNION</v>
      </c>
    </row>
    <row r="994" spans="1:11" x14ac:dyDescent="0.55000000000000004">
      <c r="A994" t="s">
        <v>34</v>
      </c>
      <c r="B994" t="s">
        <v>9</v>
      </c>
      <c r="C994" t="s">
        <v>1</v>
      </c>
      <c r="D994" t="s">
        <v>2</v>
      </c>
      <c r="E994" t="s">
        <v>5</v>
      </c>
      <c r="F994" t="b">
        <v>1</v>
      </c>
      <c r="G994">
        <v>411</v>
      </c>
      <c r="H994">
        <v>2</v>
      </c>
      <c r="I994">
        <v>2009</v>
      </c>
      <c r="K994" t="str">
        <f t="shared" si="15"/>
        <v>SELECT 'uf50-0114.cnf','Roulette','Clause','BitFlip','Amplified',1,411,2,2009 UNION</v>
      </c>
    </row>
    <row r="995" spans="1:11" x14ac:dyDescent="0.55000000000000004">
      <c r="A995" t="s">
        <v>34</v>
      </c>
      <c r="B995" t="s">
        <v>9</v>
      </c>
      <c r="C995" t="s">
        <v>1</v>
      </c>
      <c r="D995" t="s">
        <v>6</v>
      </c>
      <c r="E995" t="s">
        <v>3</v>
      </c>
      <c r="F995" t="b">
        <v>1</v>
      </c>
      <c r="G995">
        <v>41</v>
      </c>
      <c r="H995">
        <v>0</v>
      </c>
      <c r="I995">
        <v>233</v>
      </c>
      <c r="K995" t="str">
        <f t="shared" si="15"/>
        <v>SELECT 'uf50-0114.cnf','Roulette','Clause','Guided','MaxSat',1,41,0,233 UNION</v>
      </c>
    </row>
    <row r="996" spans="1:11" x14ac:dyDescent="0.55000000000000004">
      <c r="A996" t="s">
        <v>34</v>
      </c>
      <c r="B996" t="s">
        <v>9</v>
      </c>
      <c r="C996" t="s">
        <v>1</v>
      </c>
      <c r="D996" t="s">
        <v>6</v>
      </c>
      <c r="E996" t="s">
        <v>4</v>
      </c>
      <c r="F996" t="b">
        <v>1</v>
      </c>
      <c r="G996">
        <v>57</v>
      </c>
      <c r="H996">
        <v>0</v>
      </c>
      <c r="I996">
        <v>308</v>
      </c>
      <c r="K996" t="str">
        <f t="shared" si="15"/>
        <v>SELECT 'uf50-0114.cnf','Roulette','Clause','Guided','Weighted',1,57,0,308 UNION</v>
      </c>
    </row>
    <row r="997" spans="1:11" x14ac:dyDescent="0.55000000000000004">
      <c r="A997" t="s">
        <v>34</v>
      </c>
      <c r="B997" t="s">
        <v>9</v>
      </c>
      <c r="C997" t="s">
        <v>1</v>
      </c>
      <c r="D997" t="s">
        <v>6</v>
      </c>
      <c r="E997" t="s">
        <v>5</v>
      </c>
      <c r="F997" t="b">
        <v>1</v>
      </c>
      <c r="G997">
        <v>216</v>
      </c>
      <c r="H997">
        <v>1</v>
      </c>
      <c r="I997">
        <v>1245</v>
      </c>
      <c r="K997" t="str">
        <f t="shared" si="15"/>
        <v>SELECT 'uf50-0114.cnf','Roulette','Clause','Guided','Amplified',1,216,1,1245 UNION</v>
      </c>
    </row>
    <row r="998" spans="1:11" x14ac:dyDescent="0.55000000000000004">
      <c r="A998" t="s">
        <v>34</v>
      </c>
      <c r="B998" t="s">
        <v>9</v>
      </c>
      <c r="C998" t="s">
        <v>1</v>
      </c>
      <c r="D998" t="s">
        <v>7</v>
      </c>
      <c r="E998" t="s">
        <v>3</v>
      </c>
      <c r="F998" t="b">
        <v>1</v>
      </c>
      <c r="G998">
        <v>450</v>
      </c>
      <c r="H998">
        <v>2</v>
      </c>
      <c r="I998">
        <v>2234</v>
      </c>
      <c r="K998" t="str">
        <f t="shared" si="15"/>
        <v>SELECT 'uf50-0114.cnf','Roulette','Clause','NBit','MaxSat',1,450,2,2234 UNION</v>
      </c>
    </row>
    <row r="999" spans="1:11" x14ac:dyDescent="0.55000000000000004">
      <c r="A999" t="s">
        <v>34</v>
      </c>
      <c r="B999" t="s">
        <v>9</v>
      </c>
      <c r="C999" t="s">
        <v>1</v>
      </c>
      <c r="D999" t="s">
        <v>7</v>
      </c>
      <c r="E999" t="s">
        <v>4</v>
      </c>
      <c r="F999" t="b">
        <v>1</v>
      </c>
      <c r="G999">
        <v>87</v>
      </c>
      <c r="H999">
        <v>0</v>
      </c>
      <c r="I999">
        <v>427</v>
      </c>
      <c r="K999" t="str">
        <f t="shared" si="15"/>
        <v>SELECT 'uf50-0114.cnf','Roulette','Clause','NBit','Weighted',1,87,0,427 UNION</v>
      </c>
    </row>
    <row r="1000" spans="1:11" x14ac:dyDescent="0.55000000000000004">
      <c r="A1000" t="s">
        <v>34</v>
      </c>
      <c r="B1000" t="s">
        <v>9</v>
      </c>
      <c r="C1000" t="s">
        <v>1</v>
      </c>
      <c r="D1000" t="s">
        <v>7</v>
      </c>
      <c r="E1000" t="s">
        <v>5</v>
      </c>
      <c r="F1000" t="b">
        <v>1</v>
      </c>
      <c r="G1000">
        <v>62</v>
      </c>
      <c r="H1000">
        <v>0</v>
      </c>
      <c r="I1000">
        <v>299</v>
      </c>
      <c r="K1000" t="str">
        <f t="shared" si="15"/>
        <v>SELECT 'uf50-0114.cnf','Roulette','Clause','NBit','Amplified',1,62,0,299 UNION</v>
      </c>
    </row>
    <row r="1001" spans="1:11" x14ac:dyDescent="0.55000000000000004">
      <c r="A1001" t="s">
        <v>34</v>
      </c>
      <c r="B1001" t="s">
        <v>9</v>
      </c>
      <c r="C1001" t="s">
        <v>8</v>
      </c>
      <c r="D1001" t="s">
        <v>2</v>
      </c>
      <c r="E1001" t="s">
        <v>3</v>
      </c>
      <c r="F1001" t="b">
        <v>1</v>
      </c>
      <c r="G1001">
        <v>262</v>
      </c>
      <c r="H1001">
        <v>1</v>
      </c>
      <c r="I1001">
        <v>562</v>
      </c>
      <c r="K1001" t="str">
        <f t="shared" si="15"/>
        <v>SELECT 'uf50-0114.cnf','Roulette','Uniform','BitFlip','MaxSat',1,262,1,562 UNION</v>
      </c>
    </row>
    <row r="1002" spans="1:11" x14ac:dyDescent="0.55000000000000004">
      <c r="A1002" t="s">
        <v>34</v>
      </c>
      <c r="B1002" t="s">
        <v>9</v>
      </c>
      <c r="C1002" t="s">
        <v>8</v>
      </c>
      <c r="D1002" t="s">
        <v>2</v>
      </c>
      <c r="E1002" t="s">
        <v>4</v>
      </c>
      <c r="F1002" t="b">
        <v>1</v>
      </c>
      <c r="G1002">
        <v>136</v>
      </c>
      <c r="H1002">
        <v>0</v>
      </c>
      <c r="I1002">
        <v>289</v>
      </c>
      <c r="K1002" t="str">
        <f t="shared" si="15"/>
        <v>SELECT 'uf50-0114.cnf','Roulette','Uniform','BitFlip','Weighted',1,136,0,289 UNION</v>
      </c>
    </row>
    <row r="1003" spans="1:11" x14ac:dyDescent="0.55000000000000004">
      <c r="A1003" t="s">
        <v>34</v>
      </c>
      <c r="B1003" t="s">
        <v>9</v>
      </c>
      <c r="C1003" t="s">
        <v>8</v>
      </c>
      <c r="D1003" t="s">
        <v>2</v>
      </c>
      <c r="E1003" t="s">
        <v>5</v>
      </c>
      <c r="F1003" t="b">
        <v>1</v>
      </c>
      <c r="G1003">
        <v>237</v>
      </c>
      <c r="H1003">
        <v>1</v>
      </c>
      <c r="I1003">
        <v>501</v>
      </c>
      <c r="K1003" t="str">
        <f t="shared" si="15"/>
        <v>SELECT 'uf50-0114.cnf','Roulette','Uniform','BitFlip','Amplified',1,237,1,501 UNION</v>
      </c>
    </row>
    <row r="1004" spans="1:11" x14ac:dyDescent="0.55000000000000004">
      <c r="A1004" t="s">
        <v>34</v>
      </c>
      <c r="B1004" t="s">
        <v>9</v>
      </c>
      <c r="C1004" t="s">
        <v>8</v>
      </c>
      <c r="D1004" t="s">
        <v>6</v>
      </c>
      <c r="E1004" t="s">
        <v>3</v>
      </c>
      <c r="F1004" t="b">
        <v>1</v>
      </c>
      <c r="G1004">
        <v>37</v>
      </c>
      <c r="H1004">
        <v>0</v>
      </c>
      <c r="I1004">
        <v>134</v>
      </c>
      <c r="K1004" t="str">
        <f t="shared" si="15"/>
        <v>SELECT 'uf50-0114.cnf','Roulette','Uniform','Guided','MaxSat',1,37,0,134 UNION</v>
      </c>
    </row>
    <row r="1005" spans="1:11" x14ac:dyDescent="0.55000000000000004">
      <c r="A1005" t="s">
        <v>34</v>
      </c>
      <c r="B1005" t="s">
        <v>9</v>
      </c>
      <c r="C1005" t="s">
        <v>8</v>
      </c>
      <c r="D1005" t="s">
        <v>6</v>
      </c>
      <c r="E1005" t="s">
        <v>4</v>
      </c>
      <c r="F1005" t="b">
        <v>1</v>
      </c>
      <c r="G1005">
        <v>37</v>
      </c>
      <c r="H1005">
        <v>0</v>
      </c>
      <c r="I1005">
        <v>128</v>
      </c>
      <c r="K1005" t="str">
        <f t="shared" si="15"/>
        <v>SELECT 'uf50-0114.cnf','Roulette','Uniform','Guided','Weighted',1,37,0,128 UNION</v>
      </c>
    </row>
    <row r="1006" spans="1:11" x14ac:dyDescent="0.55000000000000004">
      <c r="A1006" t="s">
        <v>34</v>
      </c>
      <c r="B1006" t="s">
        <v>9</v>
      </c>
      <c r="C1006" t="s">
        <v>8</v>
      </c>
      <c r="D1006" t="s">
        <v>6</v>
      </c>
      <c r="E1006" t="s">
        <v>5</v>
      </c>
      <c r="F1006" t="b">
        <v>1</v>
      </c>
      <c r="G1006">
        <v>34</v>
      </c>
      <c r="H1006">
        <v>0</v>
      </c>
      <c r="I1006">
        <v>124</v>
      </c>
      <c r="K1006" t="str">
        <f t="shared" si="15"/>
        <v>SELECT 'uf50-0114.cnf','Roulette','Uniform','Guided','Amplified',1,34,0,124 UNION</v>
      </c>
    </row>
    <row r="1007" spans="1:11" x14ac:dyDescent="0.55000000000000004">
      <c r="A1007" t="s">
        <v>34</v>
      </c>
      <c r="B1007" t="s">
        <v>9</v>
      </c>
      <c r="C1007" t="s">
        <v>8</v>
      </c>
      <c r="D1007" t="s">
        <v>7</v>
      </c>
      <c r="E1007" t="s">
        <v>3</v>
      </c>
      <c r="F1007" t="b">
        <v>1</v>
      </c>
      <c r="G1007">
        <v>227</v>
      </c>
      <c r="H1007">
        <v>1</v>
      </c>
      <c r="I1007">
        <v>450</v>
      </c>
      <c r="K1007" t="str">
        <f t="shared" si="15"/>
        <v>SELECT 'uf50-0114.cnf','Roulette','Uniform','NBit','MaxSat',1,227,1,450 UNION</v>
      </c>
    </row>
    <row r="1008" spans="1:11" x14ac:dyDescent="0.55000000000000004">
      <c r="A1008" t="s">
        <v>34</v>
      </c>
      <c r="B1008" t="s">
        <v>9</v>
      </c>
      <c r="C1008" t="s">
        <v>8</v>
      </c>
      <c r="D1008" t="s">
        <v>7</v>
      </c>
      <c r="E1008" t="s">
        <v>4</v>
      </c>
      <c r="F1008" t="b">
        <v>1</v>
      </c>
      <c r="G1008">
        <v>445</v>
      </c>
      <c r="H1008">
        <v>2</v>
      </c>
      <c r="I1008">
        <v>850</v>
      </c>
      <c r="K1008" t="str">
        <f t="shared" si="15"/>
        <v>SELECT 'uf50-0114.cnf','Roulette','Uniform','NBit','Weighted',1,445,2,850 UNION</v>
      </c>
    </row>
    <row r="1009" spans="1:11" x14ac:dyDescent="0.55000000000000004">
      <c r="A1009" t="s">
        <v>34</v>
      </c>
      <c r="B1009" t="s">
        <v>9</v>
      </c>
      <c r="C1009" t="s">
        <v>8</v>
      </c>
      <c r="D1009" t="s">
        <v>7</v>
      </c>
      <c r="E1009" t="s">
        <v>5</v>
      </c>
      <c r="F1009" t="b">
        <v>1</v>
      </c>
      <c r="G1009">
        <v>66</v>
      </c>
      <c r="H1009">
        <v>0</v>
      </c>
      <c r="I1009">
        <v>134</v>
      </c>
      <c r="K1009" t="str">
        <f t="shared" si="15"/>
        <v>SELECT 'uf50-0114.cnf','Roulette','Uniform','NBit','Amplified',1,66,0,134 UNION</v>
      </c>
    </row>
    <row r="1010" spans="1:11" x14ac:dyDescent="0.55000000000000004">
      <c r="A1010" t="s">
        <v>34</v>
      </c>
      <c r="B1010" t="s">
        <v>10</v>
      </c>
      <c r="C1010" t="s">
        <v>1</v>
      </c>
      <c r="D1010" t="s">
        <v>2</v>
      </c>
      <c r="E1010" t="s">
        <v>3</v>
      </c>
      <c r="F1010" t="b">
        <v>1</v>
      </c>
      <c r="G1010">
        <v>159</v>
      </c>
      <c r="H1010">
        <v>0</v>
      </c>
      <c r="I1010">
        <v>734</v>
      </c>
      <c r="K1010" t="str">
        <f t="shared" si="15"/>
        <v>SELECT 'uf50-0114.cnf','Rank','Clause','BitFlip','MaxSat',1,159,0,734 UNION</v>
      </c>
    </row>
    <row r="1011" spans="1:11" x14ac:dyDescent="0.55000000000000004">
      <c r="A1011" t="s">
        <v>34</v>
      </c>
      <c r="B1011" t="s">
        <v>10</v>
      </c>
      <c r="C1011" t="s">
        <v>1</v>
      </c>
      <c r="D1011" t="s">
        <v>2</v>
      </c>
      <c r="E1011" t="s">
        <v>4</v>
      </c>
      <c r="F1011" t="b">
        <v>1</v>
      </c>
      <c r="G1011">
        <v>36</v>
      </c>
      <c r="H1011">
        <v>0</v>
      </c>
      <c r="I1011">
        <v>201</v>
      </c>
      <c r="K1011" t="str">
        <f t="shared" si="15"/>
        <v>SELECT 'uf50-0114.cnf','Rank','Clause','BitFlip','Weighted',1,36,0,201 UNION</v>
      </c>
    </row>
    <row r="1012" spans="1:11" x14ac:dyDescent="0.55000000000000004">
      <c r="A1012" t="s">
        <v>34</v>
      </c>
      <c r="B1012" t="s">
        <v>10</v>
      </c>
      <c r="C1012" t="s">
        <v>1</v>
      </c>
      <c r="D1012" t="s">
        <v>2</v>
      </c>
      <c r="E1012" t="s">
        <v>5</v>
      </c>
      <c r="F1012" t="b">
        <v>1</v>
      </c>
      <c r="G1012">
        <v>20</v>
      </c>
      <c r="H1012">
        <v>0</v>
      </c>
      <c r="I1012">
        <v>89</v>
      </c>
      <c r="K1012" t="str">
        <f t="shared" si="15"/>
        <v>SELECT 'uf50-0114.cnf','Rank','Clause','BitFlip','Amplified',1,20,0,89 UNION</v>
      </c>
    </row>
    <row r="1013" spans="1:11" x14ac:dyDescent="0.55000000000000004">
      <c r="A1013" t="s">
        <v>34</v>
      </c>
      <c r="B1013" t="s">
        <v>10</v>
      </c>
      <c r="C1013" t="s">
        <v>1</v>
      </c>
      <c r="D1013" t="s">
        <v>6</v>
      </c>
      <c r="E1013" t="s">
        <v>3</v>
      </c>
      <c r="F1013" t="b">
        <v>1</v>
      </c>
      <c r="G1013">
        <v>14</v>
      </c>
      <c r="H1013">
        <v>0</v>
      </c>
      <c r="I1013">
        <v>91</v>
      </c>
      <c r="K1013" t="str">
        <f t="shared" si="15"/>
        <v>SELECT 'uf50-0114.cnf','Rank','Clause','Guided','MaxSat',1,14,0,91 UNION</v>
      </c>
    </row>
    <row r="1014" spans="1:11" x14ac:dyDescent="0.55000000000000004">
      <c r="A1014" t="s">
        <v>34</v>
      </c>
      <c r="B1014" t="s">
        <v>10</v>
      </c>
      <c r="C1014" t="s">
        <v>1</v>
      </c>
      <c r="D1014" t="s">
        <v>6</v>
      </c>
      <c r="E1014" t="s">
        <v>4</v>
      </c>
      <c r="F1014" t="b">
        <v>1</v>
      </c>
      <c r="G1014">
        <v>13</v>
      </c>
      <c r="H1014">
        <v>0</v>
      </c>
      <c r="I1014">
        <v>128</v>
      </c>
      <c r="K1014" t="str">
        <f t="shared" si="15"/>
        <v>SELECT 'uf50-0114.cnf','Rank','Clause','Guided','Weighted',1,13,0,128 UNION</v>
      </c>
    </row>
    <row r="1015" spans="1:11" x14ac:dyDescent="0.55000000000000004">
      <c r="A1015" t="s">
        <v>34</v>
      </c>
      <c r="B1015" t="s">
        <v>10</v>
      </c>
      <c r="C1015" t="s">
        <v>1</v>
      </c>
      <c r="D1015" t="s">
        <v>6</v>
      </c>
      <c r="E1015" t="s">
        <v>5</v>
      </c>
      <c r="F1015" t="b">
        <v>1</v>
      </c>
      <c r="G1015">
        <v>22</v>
      </c>
      <c r="H1015">
        <v>0</v>
      </c>
      <c r="I1015">
        <v>129</v>
      </c>
      <c r="K1015" t="str">
        <f t="shared" si="15"/>
        <v>SELECT 'uf50-0114.cnf','Rank','Clause','Guided','Amplified',1,22,0,129 UNION</v>
      </c>
    </row>
    <row r="1016" spans="1:11" x14ac:dyDescent="0.55000000000000004">
      <c r="A1016" t="s">
        <v>34</v>
      </c>
      <c r="B1016" t="s">
        <v>10</v>
      </c>
      <c r="C1016" t="s">
        <v>1</v>
      </c>
      <c r="D1016" t="s">
        <v>7</v>
      </c>
      <c r="E1016" t="s">
        <v>3</v>
      </c>
      <c r="F1016" t="b">
        <v>1</v>
      </c>
      <c r="G1016">
        <v>90</v>
      </c>
      <c r="H1016">
        <v>0</v>
      </c>
      <c r="I1016">
        <v>448</v>
      </c>
      <c r="K1016" t="str">
        <f t="shared" si="15"/>
        <v>SELECT 'uf50-0114.cnf','Rank','Clause','NBit','MaxSat',1,90,0,448 UNION</v>
      </c>
    </row>
    <row r="1017" spans="1:11" x14ac:dyDescent="0.55000000000000004">
      <c r="A1017" t="s">
        <v>34</v>
      </c>
      <c r="B1017" t="s">
        <v>10</v>
      </c>
      <c r="C1017" t="s">
        <v>1</v>
      </c>
      <c r="D1017" t="s">
        <v>7</v>
      </c>
      <c r="E1017" t="s">
        <v>4</v>
      </c>
      <c r="F1017" t="b">
        <v>1</v>
      </c>
      <c r="G1017">
        <v>22</v>
      </c>
      <c r="H1017">
        <v>0</v>
      </c>
      <c r="I1017">
        <v>106</v>
      </c>
      <c r="K1017" t="str">
        <f t="shared" si="15"/>
        <v>SELECT 'uf50-0114.cnf','Rank','Clause','NBit','Weighted',1,22,0,106 UNION</v>
      </c>
    </row>
    <row r="1018" spans="1:11" x14ac:dyDescent="0.55000000000000004">
      <c r="A1018" t="s">
        <v>34</v>
      </c>
      <c r="B1018" t="s">
        <v>10</v>
      </c>
      <c r="C1018" t="s">
        <v>1</v>
      </c>
      <c r="D1018" t="s">
        <v>7</v>
      </c>
      <c r="E1018" t="s">
        <v>5</v>
      </c>
      <c r="F1018" t="b">
        <v>1</v>
      </c>
      <c r="G1018">
        <v>32</v>
      </c>
      <c r="H1018">
        <v>0</v>
      </c>
      <c r="I1018">
        <v>154</v>
      </c>
      <c r="K1018" t="str">
        <f t="shared" si="15"/>
        <v>SELECT 'uf50-0114.cnf','Rank','Clause','NBit','Amplified',1,32,0,154 UNION</v>
      </c>
    </row>
    <row r="1019" spans="1:11" x14ac:dyDescent="0.55000000000000004">
      <c r="A1019" t="s">
        <v>34</v>
      </c>
      <c r="B1019" t="s">
        <v>10</v>
      </c>
      <c r="C1019" t="s">
        <v>8</v>
      </c>
      <c r="D1019" t="s">
        <v>2</v>
      </c>
      <c r="E1019" t="s">
        <v>3</v>
      </c>
      <c r="F1019" t="b">
        <v>1</v>
      </c>
      <c r="G1019">
        <v>28</v>
      </c>
      <c r="H1019">
        <v>0</v>
      </c>
      <c r="I1019">
        <v>67</v>
      </c>
      <c r="K1019" t="str">
        <f t="shared" si="15"/>
        <v>SELECT 'uf50-0114.cnf','Rank','Uniform','BitFlip','MaxSat',1,28,0,67 UNION</v>
      </c>
    </row>
    <row r="1020" spans="1:11" x14ac:dyDescent="0.55000000000000004">
      <c r="A1020" t="s">
        <v>34</v>
      </c>
      <c r="B1020" t="s">
        <v>10</v>
      </c>
      <c r="C1020" t="s">
        <v>8</v>
      </c>
      <c r="D1020" t="s">
        <v>2</v>
      </c>
      <c r="E1020" t="s">
        <v>4</v>
      </c>
      <c r="F1020" t="b">
        <v>1</v>
      </c>
      <c r="G1020">
        <v>21</v>
      </c>
      <c r="H1020">
        <v>0</v>
      </c>
      <c r="I1020">
        <v>43</v>
      </c>
      <c r="K1020" t="str">
        <f t="shared" si="15"/>
        <v>SELECT 'uf50-0114.cnf','Rank','Uniform','BitFlip','Weighted',1,21,0,43 UNION</v>
      </c>
    </row>
    <row r="1021" spans="1:11" x14ac:dyDescent="0.55000000000000004">
      <c r="A1021" t="s">
        <v>34</v>
      </c>
      <c r="B1021" t="s">
        <v>10</v>
      </c>
      <c r="C1021" t="s">
        <v>8</v>
      </c>
      <c r="D1021" t="s">
        <v>2</v>
      </c>
      <c r="E1021" t="s">
        <v>5</v>
      </c>
      <c r="F1021" t="b">
        <v>1</v>
      </c>
      <c r="G1021">
        <v>146</v>
      </c>
      <c r="H1021">
        <v>1</v>
      </c>
      <c r="I1021">
        <v>294</v>
      </c>
      <c r="K1021" t="str">
        <f t="shared" si="15"/>
        <v>SELECT 'uf50-0114.cnf','Rank','Uniform','BitFlip','Amplified',1,146,1,294 UNION</v>
      </c>
    </row>
    <row r="1022" spans="1:11" x14ac:dyDescent="0.55000000000000004">
      <c r="A1022" t="s">
        <v>34</v>
      </c>
      <c r="B1022" t="s">
        <v>10</v>
      </c>
      <c r="C1022" t="s">
        <v>8</v>
      </c>
      <c r="D1022" t="s">
        <v>6</v>
      </c>
      <c r="E1022" t="s">
        <v>3</v>
      </c>
      <c r="F1022" t="b">
        <v>1</v>
      </c>
      <c r="G1022">
        <v>12</v>
      </c>
      <c r="H1022">
        <v>0</v>
      </c>
      <c r="I1022">
        <v>45</v>
      </c>
      <c r="K1022" t="str">
        <f t="shared" si="15"/>
        <v>SELECT 'uf50-0114.cnf','Rank','Uniform','Guided','MaxSat',1,12,0,45 UNION</v>
      </c>
    </row>
    <row r="1023" spans="1:11" x14ac:dyDescent="0.55000000000000004">
      <c r="A1023" t="s">
        <v>34</v>
      </c>
      <c r="B1023" t="s">
        <v>10</v>
      </c>
      <c r="C1023" t="s">
        <v>8</v>
      </c>
      <c r="D1023" t="s">
        <v>6</v>
      </c>
      <c r="E1023" t="s">
        <v>4</v>
      </c>
      <c r="F1023" t="b">
        <v>1</v>
      </c>
      <c r="G1023">
        <v>14</v>
      </c>
      <c r="H1023">
        <v>0</v>
      </c>
      <c r="I1023">
        <v>49</v>
      </c>
      <c r="K1023" t="str">
        <f t="shared" si="15"/>
        <v>SELECT 'uf50-0114.cnf','Rank','Uniform','Guided','Weighted',1,14,0,49 UNION</v>
      </c>
    </row>
    <row r="1024" spans="1:11" x14ac:dyDescent="0.55000000000000004">
      <c r="A1024" t="s">
        <v>34</v>
      </c>
      <c r="B1024" t="s">
        <v>10</v>
      </c>
      <c r="C1024" t="s">
        <v>8</v>
      </c>
      <c r="D1024" t="s">
        <v>6</v>
      </c>
      <c r="E1024" t="s">
        <v>5</v>
      </c>
      <c r="F1024" t="b">
        <v>1</v>
      </c>
      <c r="G1024">
        <v>11</v>
      </c>
      <c r="H1024">
        <v>0</v>
      </c>
      <c r="I1024">
        <v>41</v>
      </c>
      <c r="K1024" t="str">
        <f t="shared" si="15"/>
        <v>SELECT 'uf50-0114.cnf','Rank','Uniform','Guided','Amplified',1,11,0,41 UNION</v>
      </c>
    </row>
    <row r="1025" spans="1:11" x14ac:dyDescent="0.55000000000000004">
      <c r="A1025" t="s">
        <v>34</v>
      </c>
      <c r="B1025" t="s">
        <v>10</v>
      </c>
      <c r="C1025" t="s">
        <v>8</v>
      </c>
      <c r="D1025" t="s">
        <v>7</v>
      </c>
      <c r="E1025" t="s">
        <v>3</v>
      </c>
      <c r="F1025" t="b">
        <v>1</v>
      </c>
      <c r="G1025">
        <v>130</v>
      </c>
      <c r="H1025">
        <v>1</v>
      </c>
      <c r="I1025">
        <v>247</v>
      </c>
      <c r="K1025" t="str">
        <f t="shared" si="15"/>
        <v>SELECT 'uf50-0114.cnf','Rank','Uniform','NBit','MaxSat',1,130,1,247 UNION</v>
      </c>
    </row>
    <row r="1026" spans="1:11" x14ac:dyDescent="0.55000000000000004">
      <c r="A1026" t="s">
        <v>34</v>
      </c>
      <c r="B1026" t="s">
        <v>10</v>
      </c>
      <c r="C1026" t="s">
        <v>8</v>
      </c>
      <c r="D1026" t="s">
        <v>7</v>
      </c>
      <c r="E1026" t="s">
        <v>4</v>
      </c>
      <c r="F1026" t="b">
        <v>1</v>
      </c>
      <c r="G1026">
        <v>140</v>
      </c>
      <c r="H1026">
        <v>1</v>
      </c>
      <c r="I1026">
        <v>245</v>
      </c>
      <c r="K1026" t="str">
        <f t="shared" ref="K1026:K1089" si="16">CONCATENATE("SELECT '",A1026,"','",B1026,"','",C1026,"','",D1026,"','",E1026,"',",IF(F1026,1,0),",",G1026,",",H1026,",",I1026," UNION")</f>
        <v>SELECT 'uf50-0114.cnf','Rank','Uniform','NBit','Weighted',1,140,1,245 UNION</v>
      </c>
    </row>
    <row r="1027" spans="1:11" x14ac:dyDescent="0.55000000000000004">
      <c r="A1027" t="s">
        <v>34</v>
      </c>
      <c r="B1027" t="s">
        <v>10</v>
      </c>
      <c r="C1027" t="s">
        <v>8</v>
      </c>
      <c r="D1027" t="s">
        <v>7</v>
      </c>
      <c r="E1027" t="s">
        <v>5</v>
      </c>
      <c r="F1027" t="b">
        <v>1</v>
      </c>
      <c r="G1027">
        <v>142</v>
      </c>
      <c r="H1027">
        <v>1</v>
      </c>
      <c r="I1027">
        <v>269</v>
      </c>
      <c r="K1027" t="str">
        <f t="shared" si="16"/>
        <v>SELECT 'uf50-0114.cnf','Rank','Uniform','NBit','Amplified',1,142,1,269 UNION</v>
      </c>
    </row>
    <row r="1028" spans="1:11" x14ac:dyDescent="0.55000000000000004">
      <c r="A1028" t="s">
        <v>35</v>
      </c>
      <c r="B1028" t="s">
        <v>0</v>
      </c>
      <c r="C1028" t="s">
        <v>1</v>
      </c>
      <c r="D1028" t="s">
        <v>2</v>
      </c>
      <c r="E1028" t="s">
        <v>3</v>
      </c>
      <c r="F1028" t="b">
        <v>1</v>
      </c>
      <c r="G1028">
        <v>915</v>
      </c>
      <c r="H1028">
        <v>6</v>
      </c>
      <c r="I1028">
        <v>4144</v>
      </c>
      <c r="K1028" t="str">
        <f t="shared" si="16"/>
        <v>SELECT 'uf50-0115.cnf','Tournament','Clause','BitFlip','MaxSat',1,915,6,4144 UNION</v>
      </c>
    </row>
    <row r="1029" spans="1:11" x14ac:dyDescent="0.55000000000000004">
      <c r="A1029" t="s">
        <v>35</v>
      </c>
      <c r="B1029" t="s">
        <v>0</v>
      </c>
      <c r="C1029" t="s">
        <v>1</v>
      </c>
      <c r="D1029" t="s">
        <v>2</v>
      </c>
      <c r="E1029" t="s">
        <v>4</v>
      </c>
      <c r="F1029" t="b">
        <v>1</v>
      </c>
      <c r="G1029">
        <v>458</v>
      </c>
      <c r="H1029">
        <v>3</v>
      </c>
      <c r="I1029">
        <v>2176</v>
      </c>
      <c r="K1029" t="str">
        <f t="shared" si="16"/>
        <v>SELECT 'uf50-0115.cnf','Tournament','Clause','BitFlip','Weighted',1,458,3,2176 UNION</v>
      </c>
    </row>
    <row r="1030" spans="1:11" x14ac:dyDescent="0.55000000000000004">
      <c r="A1030" t="s">
        <v>35</v>
      </c>
      <c r="B1030" t="s">
        <v>0</v>
      </c>
      <c r="C1030" t="s">
        <v>1</v>
      </c>
      <c r="D1030" t="s">
        <v>2</v>
      </c>
      <c r="E1030" t="s">
        <v>5</v>
      </c>
      <c r="F1030" t="b">
        <v>1</v>
      </c>
      <c r="G1030">
        <v>915</v>
      </c>
      <c r="H1030">
        <v>6</v>
      </c>
      <c r="I1030">
        <v>4533</v>
      </c>
      <c r="K1030" t="str">
        <f t="shared" si="16"/>
        <v>SELECT 'uf50-0115.cnf','Tournament','Clause','BitFlip','Amplified',1,915,6,4533 UNION</v>
      </c>
    </row>
    <row r="1031" spans="1:11" x14ac:dyDescent="0.55000000000000004">
      <c r="A1031" t="s">
        <v>35</v>
      </c>
      <c r="B1031" t="s">
        <v>0</v>
      </c>
      <c r="C1031" t="s">
        <v>1</v>
      </c>
      <c r="D1031" t="s">
        <v>6</v>
      </c>
      <c r="E1031" t="s">
        <v>3</v>
      </c>
      <c r="F1031" t="b">
        <v>1</v>
      </c>
      <c r="G1031">
        <v>150</v>
      </c>
      <c r="H1031">
        <v>1</v>
      </c>
      <c r="I1031">
        <v>782</v>
      </c>
      <c r="K1031" t="str">
        <f t="shared" si="16"/>
        <v>SELECT 'uf50-0115.cnf','Tournament','Clause','Guided','MaxSat',1,150,1,782 UNION</v>
      </c>
    </row>
    <row r="1032" spans="1:11" x14ac:dyDescent="0.55000000000000004">
      <c r="A1032" t="s">
        <v>35</v>
      </c>
      <c r="B1032" t="s">
        <v>0</v>
      </c>
      <c r="C1032" t="s">
        <v>1</v>
      </c>
      <c r="D1032" t="s">
        <v>6</v>
      </c>
      <c r="E1032" t="s">
        <v>4</v>
      </c>
      <c r="F1032" t="b">
        <v>1</v>
      </c>
      <c r="G1032">
        <v>22</v>
      </c>
      <c r="H1032">
        <v>0</v>
      </c>
      <c r="I1032">
        <v>122</v>
      </c>
      <c r="K1032" t="str">
        <f t="shared" si="16"/>
        <v>SELECT 'uf50-0115.cnf','Tournament','Clause','Guided','Weighted',1,22,0,122 UNION</v>
      </c>
    </row>
    <row r="1033" spans="1:11" x14ac:dyDescent="0.55000000000000004">
      <c r="A1033" t="s">
        <v>35</v>
      </c>
      <c r="B1033" t="s">
        <v>0</v>
      </c>
      <c r="C1033" t="s">
        <v>1</v>
      </c>
      <c r="D1033" t="s">
        <v>6</v>
      </c>
      <c r="E1033" t="s">
        <v>5</v>
      </c>
      <c r="F1033" t="b">
        <v>1</v>
      </c>
      <c r="G1033">
        <v>150</v>
      </c>
      <c r="H1033">
        <v>1</v>
      </c>
      <c r="I1033">
        <v>789</v>
      </c>
      <c r="K1033" t="str">
        <f t="shared" si="16"/>
        <v>SELECT 'uf50-0115.cnf','Tournament','Clause','Guided','Amplified',1,150,1,789 UNION</v>
      </c>
    </row>
    <row r="1034" spans="1:11" x14ac:dyDescent="0.55000000000000004">
      <c r="A1034" t="s">
        <v>35</v>
      </c>
      <c r="B1034" t="s">
        <v>0</v>
      </c>
      <c r="C1034" t="s">
        <v>1</v>
      </c>
      <c r="D1034" t="s">
        <v>7</v>
      </c>
      <c r="E1034" t="s">
        <v>3</v>
      </c>
      <c r="F1034" t="b">
        <v>1</v>
      </c>
      <c r="G1034">
        <v>143</v>
      </c>
      <c r="H1034">
        <v>1</v>
      </c>
      <c r="I1034">
        <v>684</v>
      </c>
      <c r="K1034" t="str">
        <f t="shared" si="16"/>
        <v>SELECT 'uf50-0115.cnf','Tournament','Clause','NBit','MaxSat',1,143,1,684 UNION</v>
      </c>
    </row>
    <row r="1035" spans="1:11" x14ac:dyDescent="0.55000000000000004">
      <c r="A1035" t="s">
        <v>35</v>
      </c>
      <c r="B1035" t="s">
        <v>0</v>
      </c>
      <c r="C1035" t="s">
        <v>1</v>
      </c>
      <c r="D1035" t="s">
        <v>7</v>
      </c>
      <c r="E1035" t="s">
        <v>4</v>
      </c>
      <c r="F1035" t="b">
        <v>1</v>
      </c>
      <c r="G1035">
        <v>576</v>
      </c>
      <c r="H1035">
        <v>4</v>
      </c>
      <c r="I1035">
        <v>2474</v>
      </c>
      <c r="K1035" t="str">
        <f t="shared" si="16"/>
        <v>SELECT 'uf50-0115.cnf','Tournament','Clause','NBit','Weighted',1,576,4,2474 UNION</v>
      </c>
    </row>
    <row r="1036" spans="1:11" x14ac:dyDescent="0.55000000000000004">
      <c r="A1036" t="s">
        <v>35</v>
      </c>
      <c r="B1036" t="s">
        <v>0</v>
      </c>
      <c r="C1036" t="s">
        <v>1</v>
      </c>
      <c r="D1036" t="s">
        <v>7</v>
      </c>
      <c r="E1036" t="s">
        <v>5</v>
      </c>
      <c r="F1036" t="b">
        <v>1</v>
      </c>
      <c r="G1036">
        <v>143</v>
      </c>
      <c r="H1036">
        <v>1</v>
      </c>
      <c r="I1036">
        <v>642</v>
      </c>
      <c r="K1036" t="str">
        <f t="shared" si="16"/>
        <v>SELECT 'uf50-0115.cnf','Tournament','Clause','NBit','Amplified',1,143,1,642 UNION</v>
      </c>
    </row>
    <row r="1037" spans="1:11" x14ac:dyDescent="0.55000000000000004">
      <c r="A1037" t="s">
        <v>35</v>
      </c>
      <c r="B1037" t="s">
        <v>0</v>
      </c>
      <c r="C1037" t="s">
        <v>8</v>
      </c>
      <c r="D1037" t="s">
        <v>2</v>
      </c>
      <c r="E1037" t="s">
        <v>3</v>
      </c>
      <c r="F1037" t="b">
        <v>1</v>
      </c>
      <c r="G1037">
        <v>147</v>
      </c>
      <c r="H1037">
        <v>1</v>
      </c>
      <c r="I1037">
        <v>290</v>
      </c>
      <c r="K1037" t="str">
        <f t="shared" si="16"/>
        <v>SELECT 'uf50-0115.cnf','Tournament','Uniform','BitFlip','MaxSat',1,147,1,290 UNION</v>
      </c>
    </row>
    <row r="1038" spans="1:11" x14ac:dyDescent="0.55000000000000004">
      <c r="A1038" t="s">
        <v>35</v>
      </c>
      <c r="B1038" t="s">
        <v>0</v>
      </c>
      <c r="C1038" t="s">
        <v>8</v>
      </c>
      <c r="D1038" t="s">
        <v>2</v>
      </c>
      <c r="E1038" t="s">
        <v>4</v>
      </c>
      <c r="F1038" t="b">
        <v>1</v>
      </c>
      <c r="G1038">
        <v>522</v>
      </c>
      <c r="H1038">
        <v>4</v>
      </c>
      <c r="I1038">
        <v>964</v>
      </c>
      <c r="K1038" t="str">
        <f t="shared" si="16"/>
        <v>SELECT 'uf50-0115.cnf','Tournament','Uniform','BitFlip','Weighted',1,522,4,964 UNION</v>
      </c>
    </row>
    <row r="1039" spans="1:11" x14ac:dyDescent="0.55000000000000004">
      <c r="A1039" t="s">
        <v>35</v>
      </c>
      <c r="B1039" t="s">
        <v>0</v>
      </c>
      <c r="C1039" t="s">
        <v>8</v>
      </c>
      <c r="D1039" t="s">
        <v>2</v>
      </c>
      <c r="E1039" t="s">
        <v>5</v>
      </c>
      <c r="F1039" t="b">
        <v>1</v>
      </c>
      <c r="G1039">
        <v>147</v>
      </c>
      <c r="H1039">
        <v>1</v>
      </c>
      <c r="I1039">
        <v>288</v>
      </c>
      <c r="K1039" t="str">
        <f t="shared" si="16"/>
        <v>SELECT 'uf50-0115.cnf','Tournament','Uniform','BitFlip','Amplified',1,147,1,288 UNION</v>
      </c>
    </row>
    <row r="1040" spans="1:11" x14ac:dyDescent="0.55000000000000004">
      <c r="A1040" t="s">
        <v>35</v>
      </c>
      <c r="B1040" t="s">
        <v>0</v>
      </c>
      <c r="C1040" t="s">
        <v>8</v>
      </c>
      <c r="D1040" t="s">
        <v>6</v>
      </c>
      <c r="E1040" t="s">
        <v>3</v>
      </c>
      <c r="F1040" t="b">
        <v>1</v>
      </c>
      <c r="G1040">
        <v>143</v>
      </c>
      <c r="H1040">
        <v>1</v>
      </c>
      <c r="I1040">
        <v>471</v>
      </c>
      <c r="K1040" t="str">
        <f t="shared" si="16"/>
        <v>SELECT 'uf50-0115.cnf','Tournament','Uniform','Guided','MaxSat',1,143,1,471 UNION</v>
      </c>
    </row>
    <row r="1041" spans="1:11" x14ac:dyDescent="0.55000000000000004">
      <c r="A1041" t="s">
        <v>35</v>
      </c>
      <c r="B1041" t="s">
        <v>0</v>
      </c>
      <c r="C1041" t="s">
        <v>8</v>
      </c>
      <c r="D1041" t="s">
        <v>6</v>
      </c>
      <c r="E1041" t="s">
        <v>4</v>
      </c>
      <c r="F1041" t="b">
        <v>1</v>
      </c>
      <c r="G1041">
        <v>16</v>
      </c>
      <c r="H1041">
        <v>0</v>
      </c>
      <c r="I1041">
        <v>55</v>
      </c>
      <c r="K1041" t="str">
        <f t="shared" si="16"/>
        <v>SELECT 'uf50-0115.cnf','Tournament','Uniform','Guided','Weighted',1,16,0,55 UNION</v>
      </c>
    </row>
    <row r="1042" spans="1:11" x14ac:dyDescent="0.55000000000000004">
      <c r="A1042" t="s">
        <v>35</v>
      </c>
      <c r="B1042" t="s">
        <v>0</v>
      </c>
      <c r="C1042" t="s">
        <v>8</v>
      </c>
      <c r="D1042" t="s">
        <v>6</v>
      </c>
      <c r="E1042" t="s">
        <v>5</v>
      </c>
      <c r="F1042" t="b">
        <v>1</v>
      </c>
      <c r="G1042">
        <v>143</v>
      </c>
      <c r="H1042">
        <v>1</v>
      </c>
      <c r="I1042">
        <v>479</v>
      </c>
      <c r="K1042" t="str">
        <f t="shared" si="16"/>
        <v>SELECT 'uf50-0115.cnf','Tournament','Uniform','Guided','Amplified',1,143,1,479 UNION</v>
      </c>
    </row>
    <row r="1043" spans="1:11" x14ac:dyDescent="0.55000000000000004">
      <c r="A1043" t="s">
        <v>35</v>
      </c>
      <c r="B1043" t="s">
        <v>0</v>
      </c>
      <c r="C1043" t="s">
        <v>8</v>
      </c>
      <c r="D1043" t="s">
        <v>7</v>
      </c>
      <c r="E1043" t="s">
        <v>3</v>
      </c>
      <c r="F1043" t="b">
        <v>1</v>
      </c>
      <c r="G1043">
        <v>149</v>
      </c>
      <c r="H1043">
        <v>1</v>
      </c>
      <c r="I1043">
        <v>356</v>
      </c>
      <c r="K1043" t="str">
        <f t="shared" si="16"/>
        <v>SELECT 'uf50-0115.cnf','Tournament','Uniform','NBit','MaxSat',1,149,1,356 UNION</v>
      </c>
    </row>
    <row r="1044" spans="1:11" x14ac:dyDescent="0.55000000000000004">
      <c r="A1044" t="s">
        <v>35</v>
      </c>
      <c r="B1044" t="s">
        <v>0</v>
      </c>
      <c r="C1044" t="s">
        <v>8</v>
      </c>
      <c r="D1044" t="s">
        <v>7</v>
      </c>
      <c r="E1044" t="s">
        <v>4</v>
      </c>
      <c r="F1044" t="b">
        <v>1</v>
      </c>
      <c r="G1044">
        <v>1765</v>
      </c>
      <c r="H1044">
        <v>14</v>
      </c>
      <c r="I1044">
        <v>3161</v>
      </c>
      <c r="K1044" t="str">
        <f t="shared" si="16"/>
        <v>SELECT 'uf50-0115.cnf','Tournament','Uniform','NBit','Weighted',1,1765,14,3161 UNION</v>
      </c>
    </row>
    <row r="1045" spans="1:11" x14ac:dyDescent="0.55000000000000004">
      <c r="A1045" t="s">
        <v>35</v>
      </c>
      <c r="B1045" t="s">
        <v>0</v>
      </c>
      <c r="C1045" t="s">
        <v>8</v>
      </c>
      <c r="D1045" t="s">
        <v>7</v>
      </c>
      <c r="E1045" t="s">
        <v>5</v>
      </c>
      <c r="F1045" t="b">
        <v>1</v>
      </c>
      <c r="G1045">
        <v>149</v>
      </c>
      <c r="H1045">
        <v>1</v>
      </c>
      <c r="I1045">
        <v>285</v>
      </c>
      <c r="K1045" t="str">
        <f t="shared" si="16"/>
        <v>SELECT 'uf50-0115.cnf','Tournament','Uniform','NBit','Amplified',1,149,1,285 UNION</v>
      </c>
    </row>
    <row r="1046" spans="1:11" x14ac:dyDescent="0.55000000000000004">
      <c r="A1046" t="s">
        <v>35</v>
      </c>
      <c r="B1046" t="s">
        <v>9</v>
      </c>
      <c r="C1046" t="s">
        <v>1</v>
      </c>
      <c r="D1046" t="s">
        <v>2</v>
      </c>
      <c r="E1046" t="s">
        <v>3</v>
      </c>
      <c r="F1046" t="b">
        <v>1</v>
      </c>
      <c r="G1046">
        <v>381</v>
      </c>
      <c r="H1046">
        <v>1</v>
      </c>
      <c r="I1046">
        <v>2039</v>
      </c>
      <c r="K1046" t="str">
        <f t="shared" si="16"/>
        <v>SELECT 'uf50-0115.cnf','Roulette','Clause','BitFlip','MaxSat',1,381,1,2039 UNION</v>
      </c>
    </row>
    <row r="1047" spans="1:11" x14ac:dyDescent="0.55000000000000004">
      <c r="A1047" t="s">
        <v>35</v>
      </c>
      <c r="B1047" t="s">
        <v>9</v>
      </c>
      <c r="C1047" t="s">
        <v>1</v>
      </c>
      <c r="D1047" t="s">
        <v>2</v>
      </c>
      <c r="E1047" t="s">
        <v>4</v>
      </c>
      <c r="F1047" t="b">
        <v>1</v>
      </c>
      <c r="G1047">
        <v>2762</v>
      </c>
      <c r="H1047">
        <v>13</v>
      </c>
      <c r="I1047">
        <v>13609</v>
      </c>
      <c r="K1047" t="str">
        <f t="shared" si="16"/>
        <v>SELECT 'uf50-0115.cnf','Roulette','Clause','BitFlip','Weighted',1,2762,13,13609 UNION</v>
      </c>
    </row>
    <row r="1048" spans="1:11" x14ac:dyDescent="0.55000000000000004">
      <c r="A1048" t="s">
        <v>35</v>
      </c>
      <c r="B1048" t="s">
        <v>9</v>
      </c>
      <c r="C1048" t="s">
        <v>1</v>
      </c>
      <c r="D1048" t="s">
        <v>2</v>
      </c>
      <c r="E1048" t="s">
        <v>5</v>
      </c>
      <c r="F1048" t="b">
        <v>1</v>
      </c>
      <c r="G1048">
        <v>1248</v>
      </c>
      <c r="H1048">
        <v>7</v>
      </c>
      <c r="I1048">
        <v>6169</v>
      </c>
      <c r="K1048" t="str">
        <f t="shared" si="16"/>
        <v>SELECT 'uf50-0115.cnf','Roulette','Clause','BitFlip','Amplified',1,1248,7,6169 UNION</v>
      </c>
    </row>
    <row r="1049" spans="1:11" x14ac:dyDescent="0.55000000000000004">
      <c r="A1049" t="s">
        <v>35</v>
      </c>
      <c r="B1049" t="s">
        <v>9</v>
      </c>
      <c r="C1049" t="s">
        <v>1</v>
      </c>
      <c r="D1049" t="s">
        <v>6</v>
      </c>
      <c r="E1049" t="s">
        <v>3</v>
      </c>
      <c r="F1049" t="b">
        <v>1</v>
      </c>
      <c r="G1049">
        <v>295</v>
      </c>
      <c r="H1049">
        <v>1</v>
      </c>
      <c r="I1049">
        <v>1739</v>
      </c>
      <c r="K1049" t="str">
        <f t="shared" si="16"/>
        <v>SELECT 'uf50-0115.cnf','Roulette','Clause','Guided','MaxSat',1,295,1,1739 UNION</v>
      </c>
    </row>
    <row r="1050" spans="1:11" x14ac:dyDescent="0.55000000000000004">
      <c r="A1050" t="s">
        <v>35</v>
      </c>
      <c r="B1050" t="s">
        <v>9</v>
      </c>
      <c r="C1050" t="s">
        <v>1</v>
      </c>
      <c r="D1050" t="s">
        <v>6</v>
      </c>
      <c r="E1050" t="s">
        <v>4</v>
      </c>
      <c r="F1050" t="b">
        <v>1</v>
      </c>
      <c r="G1050">
        <v>144</v>
      </c>
      <c r="H1050">
        <v>0</v>
      </c>
      <c r="I1050">
        <v>837</v>
      </c>
      <c r="K1050" t="str">
        <f t="shared" si="16"/>
        <v>SELECT 'uf50-0115.cnf','Roulette','Clause','Guided','Weighted',1,144,0,837 UNION</v>
      </c>
    </row>
    <row r="1051" spans="1:11" x14ac:dyDescent="0.55000000000000004">
      <c r="A1051" t="s">
        <v>35</v>
      </c>
      <c r="B1051" t="s">
        <v>9</v>
      </c>
      <c r="C1051" t="s">
        <v>1</v>
      </c>
      <c r="D1051" t="s">
        <v>6</v>
      </c>
      <c r="E1051" t="s">
        <v>5</v>
      </c>
      <c r="F1051" t="b">
        <v>1</v>
      </c>
      <c r="G1051">
        <v>250</v>
      </c>
      <c r="H1051">
        <v>1</v>
      </c>
      <c r="I1051">
        <v>1635</v>
      </c>
      <c r="K1051" t="str">
        <f t="shared" si="16"/>
        <v>SELECT 'uf50-0115.cnf','Roulette','Clause','Guided','Amplified',1,250,1,1635 UNION</v>
      </c>
    </row>
    <row r="1052" spans="1:11" x14ac:dyDescent="0.55000000000000004">
      <c r="A1052" t="s">
        <v>35</v>
      </c>
      <c r="B1052" t="s">
        <v>9</v>
      </c>
      <c r="C1052" t="s">
        <v>1</v>
      </c>
      <c r="D1052" t="s">
        <v>7</v>
      </c>
      <c r="E1052" t="s">
        <v>3</v>
      </c>
      <c r="F1052" t="b">
        <v>1</v>
      </c>
      <c r="G1052">
        <v>831</v>
      </c>
      <c r="H1052">
        <v>5</v>
      </c>
      <c r="I1052">
        <v>4189</v>
      </c>
      <c r="K1052" t="str">
        <f t="shared" si="16"/>
        <v>SELECT 'uf50-0115.cnf','Roulette','Clause','NBit','MaxSat',1,831,5,4189 UNION</v>
      </c>
    </row>
    <row r="1053" spans="1:11" x14ac:dyDescent="0.55000000000000004">
      <c r="A1053" t="s">
        <v>35</v>
      </c>
      <c r="B1053" t="s">
        <v>9</v>
      </c>
      <c r="C1053" t="s">
        <v>1</v>
      </c>
      <c r="D1053" t="s">
        <v>7</v>
      </c>
      <c r="E1053" t="s">
        <v>4</v>
      </c>
      <c r="F1053" t="b">
        <v>1</v>
      </c>
      <c r="G1053">
        <v>310</v>
      </c>
      <c r="H1053">
        <v>1</v>
      </c>
      <c r="I1053">
        <v>1534</v>
      </c>
      <c r="K1053" t="str">
        <f t="shared" si="16"/>
        <v>SELECT 'uf50-0115.cnf','Roulette','Clause','NBit','Weighted',1,310,1,1534 UNION</v>
      </c>
    </row>
    <row r="1054" spans="1:11" x14ac:dyDescent="0.55000000000000004">
      <c r="A1054" t="s">
        <v>35</v>
      </c>
      <c r="B1054" t="s">
        <v>9</v>
      </c>
      <c r="C1054" t="s">
        <v>1</v>
      </c>
      <c r="D1054" t="s">
        <v>7</v>
      </c>
      <c r="E1054" t="s">
        <v>5</v>
      </c>
      <c r="F1054" t="b">
        <v>1</v>
      </c>
      <c r="G1054">
        <v>686</v>
      </c>
      <c r="H1054">
        <v>3</v>
      </c>
      <c r="I1054">
        <v>3349</v>
      </c>
      <c r="K1054" t="str">
        <f t="shared" si="16"/>
        <v>SELECT 'uf50-0115.cnf','Roulette','Clause','NBit','Amplified',1,686,3,3349 UNION</v>
      </c>
    </row>
    <row r="1055" spans="1:11" x14ac:dyDescent="0.55000000000000004">
      <c r="A1055" t="s">
        <v>35</v>
      </c>
      <c r="B1055" t="s">
        <v>9</v>
      </c>
      <c r="C1055" t="s">
        <v>8</v>
      </c>
      <c r="D1055" t="s">
        <v>2</v>
      </c>
      <c r="E1055" t="s">
        <v>3</v>
      </c>
      <c r="F1055" t="b">
        <v>1</v>
      </c>
      <c r="G1055">
        <v>767</v>
      </c>
      <c r="H1055">
        <v>3</v>
      </c>
      <c r="I1055">
        <v>1600</v>
      </c>
      <c r="K1055" t="str">
        <f t="shared" si="16"/>
        <v>SELECT 'uf50-0115.cnf','Roulette','Uniform','BitFlip','MaxSat',1,767,3,1600 UNION</v>
      </c>
    </row>
    <row r="1056" spans="1:11" x14ac:dyDescent="0.55000000000000004">
      <c r="A1056" t="s">
        <v>35</v>
      </c>
      <c r="B1056" t="s">
        <v>9</v>
      </c>
      <c r="C1056" t="s">
        <v>8</v>
      </c>
      <c r="D1056" t="s">
        <v>2</v>
      </c>
      <c r="E1056" t="s">
        <v>4</v>
      </c>
      <c r="F1056" t="b">
        <v>1</v>
      </c>
      <c r="G1056">
        <v>132</v>
      </c>
      <c r="H1056">
        <v>0</v>
      </c>
      <c r="I1056">
        <v>288</v>
      </c>
      <c r="K1056" t="str">
        <f t="shared" si="16"/>
        <v>SELECT 'uf50-0115.cnf','Roulette','Uniform','BitFlip','Weighted',1,132,0,288 UNION</v>
      </c>
    </row>
    <row r="1057" spans="1:11" x14ac:dyDescent="0.55000000000000004">
      <c r="A1057" t="s">
        <v>35</v>
      </c>
      <c r="B1057" t="s">
        <v>9</v>
      </c>
      <c r="C1057" t="s">
        <v>8</v>
      </c>
      <c r="D1057" t="s">
        <v>2</v>
      </c>
      <c r="E1057" t="s">
        <v>5</v>
      </c>
      <c r="F1057" t="b">
        <v>1</v>
      </c>
      <c r="G1057">
        <v>1215</v>
      </c>
      <c r="H1057">
        <v>6</v>
      </c>
      <c r="I1057">
        <v>2589</v>
      </c>
      <c r="K1057" t="str">
        <f t="shared" si="16"/>
        <v>SELECT 'uf50-0115.cnf','Roulette','Uniform','BitFlip','Amplified',1,1215,6,2589 UNION</v>
      </c>
    </row>
    <row r="1058" spans="1:11" x14ac:dyDescent="0.55000000000000004">
      <c r="A1058" t="s">
        <v>35</v>
      </c>
      <c r="B1058" t="s">
        <v>9</v>
      </c>
      <c r="C1058" t="s">
        <v>8</v>
      </c>
      <c r="D1058" t="s">
        <v>6</v>
      </c>
      <c r="E1058" t="s">
        <v>3</v>
      </c>
      <c r="F1058" t="b">
        <v>1</v>
      </c>
      <c r="G1058">
        <v>35</v>
      </c>
      <c r="H1058">
        <v>0</v>
      </c>
      <c r="I1058">
        <v>130</v>
      </c>
      <c r="K1058" t="str">
        <f t="shared" si="16"/>
        <v>SELECT 'uf50-0115.cnf','Roulette','Uniform','Guided','MaxSat',1,35,0,130 UNION</v>
      </c>
    </row>
    <row r="1059" spans="1:11" x14ac:dyDescent="0.55000000000000004">
      <c r="A1059" t="s">
        <v>35</v>
      </c>
      <c r="B1059" t="s">
        <v>9</v>
      </c>
      <c r="C1059" t="s">
        <v>8</v>
      </c>
      <c r="D1059" t="s">
        <v>6</v>
      </c>
      <c r="E1059" t="s">
        <v>4</v>
      </c>
      <c r="F1059" t="b">
        <v>1</v>
      </c>
      <c r="G1059">
        <v>345</v>
      </c>
      <c r="H1059">
        <v>2</v>
      </c>
      <c r="I1059">
        <v>1135</v>
      </c>
      <c r="K1059" t="str">
        <f t="shared" si="16"/>
        <v>SELECT 'uf50-0115.cnf','Roulette','Uniform','Guided','Weighted',1,345,2,1135 UNION</v>
      </c>
    </row>
    <row r="1060" spans="1:11" x14ac:dyDescent="0.55000000000000004">
      <c r="A1060" t="s">
        <v>35</v>
      </c>
      <c r="B1060" t="s">
        <v>9</v>
      </c>
      <c r="C1060" t="s">
        <v>8</v>
      </c>
      <c r="D1060" t="s">
        <v>6</v>
      </c>
      <c r="E1060" t="s">
        <v>5</v>
      </c>
      <c r="F1060" t="b">
        <v>1</v>
      </c>
      <c r="G1060">
        <v>511</v>
      </c>
      <c r="H1060">
        <v>3</v>
      </c>
      <c r="I1060">
        <v>1799</v>
      </c>
      <c r="K1060" t="str">
        <f t="shared" si="16"/>
        <v>SELECT 'uf50-0115.cnf','Roulette','Uniform','Guided','Amplified',1,511,3,1799 UNION</v>
      </c>
    </row>
    <row r="1061" spans="1:11" x14ac:dyDescent="0.55000000000000004">
      <c r="A1061" t="s">
        <v>35</v>
      </c>
      <c r="B1061" t="s">
        <v>9</v>
      </c>
      <c r="C1061" t="s">
        <v>8</v>
      </c>
      <c r="D1061" t="s">
        <v>7</v>
      </c>
      <c r="E1061" t="s">
        <v>3</v>
      </c>
      <c r="F1061" t="b">
        <v>1</v>
      </c>
      <c r="G1061">
        <v>134</v>
      </c>
      <c r="H1061">
        <v>0</v>
      </c>
      <c r="I1061">
        <v>285</v>
      </c>
      <c r="K1061" t="str">
        <f t="shared" si="16"/>
        <v>SELECT 'uf50-0115.cnf','Roulette','Uniform','NBit','MaxSat',1,134,0,285 UNION</v>
      </c>
    </row>
    <row r="1062" spans="1:11" x14ac:dyDescent="0.55000000000000004">
      <c r="A1062" t="s">
        <v>35</v>
      </c>
      <c r="B1062" t="s">
        <v>9</v>
      </c>
      <c r="C1062" t="s">
        <v>8</v>
      </c>
      <c r="D1062" t="s">
        <v>7</v>
      </c>
      <c r="E1062" t="s">
        <v>4</v>
      </c>
      <c r="F1062" t="b">
        <v>1</v>
      </c>
      <c r="G1062">
        <v>189</v>
      </c>
      <c r="H1062">
        <v>0</v>
      </c>
      <c r="I1062">
        <v>423</v>
      </c>
      <c r="K1062" t="str">
        <f t="shared" si="16"/>
        <v>SELECT 'uf50-0115.cnf','Roulette','Uniform','NBit','Weighted',1,189,0,423 UNION</v>
      </c>
    </row>
    <row r="1063" spans="1:11" x14ac:dyDescent="0.55000000000000004">
      <c r="A1063" t="s">
        <v>35</v>
      </c>
      <c r="B1063" t="s">
        <v>9</v>
      </c>
      <c r="C1063" t="s">
        <v>8</v>
      </c>
      <c r="D1063" t="s">
        <v>7</v>
      </c>
      <c r="E1063" t="s">
        <v>5</v>
      </c>
      <c r="F1063" t="b">
        <v>1</v>
      </c>
      <c r="G1063">
        <v>636</v>
      </c>
      <c r="H1063">
        <v>2</v>
      </c>
      <c r="I1063">
        <v>1278</v>
      </c>
      <c r="K1063" t="str">
        <f t="shared" si="16"/>
        <v>SELECT 'uf50-0115.cnf','Roulette','Uniform','NBit','Amplified',1,636,2,1278 UNION</v>
      </c>
    </row>
    <row r="1064" spans="1:11" x14ac:dyDescent="0.55000000000000004">
      <c r="A1064" t="s">
        <v>35</v>
      </c>
      <c r="B1064" t="s">
        <v>10</v>
      </c>
      <c r="C1064" t="s">
        <v>1</v>
      </c>
      <c r="D1064" t="s">
        <v>2</v>
      </c>
      <c r="E1064" t="s">
        <v>3</v>
      </c>
      <c r="F1064" t="b">
        <v>1</v>
      </c>
      <c r="G1064">
        <v>384</v>
      </c>
      <c r="H1064">
        <v>2</v>
      </c>
      <c r="I1064">
        <v>1779</v>
      </c>
      <c r="K1064" t="str">
        <f t="shared" si="16"/>
        <v>SELECT 'uf50-0115.cnf','Rank','Clause','BitFlip','MaxSat',1,384,2,1779 UNION</v>
      </c>
    </row>
    <row r="1065" spans="1:11" x14ac:dyDescent="0.55000000000000004">
      <c r="A1065" t="s">
        <v>35</v>
      </c>
      <c r="B1065" t="s">
        <v>10</v>
      </c>
      <c r="C1065" t="s">
        <v>1</v>
      </c>
      <c r="D1065" t="s">
        <v>2</v>
      </c>
      <c r="E1065" t="s">
        <v>4</v>
      </c>
      <c r="F1065" t="b">
        <v>1</v>
      </c>
      <c r="G1065">
        <v>184</v>
      </c>
      <c r="H1065">
        <v>1</v>
      </c>
      <c r="I1065">
        <v>868</v>
      </c>
      <c r="K1065" t="str">
        <f t="shared" si="16"/>
        <v>SELECT 'uf50-0115.cnf','Rank','Clause','BitFlip','Weighted',1,184,1,868 UNION</v>
      </c>
    </row>
    <row r="1066" spans="1:11" x14ac:dyDescent="0.55000000000000004">
      <c r="A1066" t="s">
        <v>35</v>
      </c>
      <c r="B1066" t="s">
        <v>10</v>
      </c>
      <c r="C1066" t="s">
        <v>1</v>
      </c>
      <c r="D1066" t="s">
        <v>2</v>
      </c>
      <c r="E1066" t="s">
        <v>5</v>
      </c>
      <c r="F1066" t="b">
        <v>1</v>
      </c>
      <c r="G1066">
        <v>572</v>
      </c>
      <c r="H1066">
        <v>4</v>
      </c>
      <c r="I1066">
        <v>3117</v>
      </c>
      <c r="K1066" t="str">
        <f t="shared" si="16"/>
        <v>SELECT 'uf50-0115.cnf','Rank','Clause','BitFlip','Amplified',1,572,4,3117 UNION</v>
      </c>
    </row>
    <row r="1067" spans="1:11" x14ac:dyDescent="0.55000000000000004">
      <c r="A1067" t="s">
        <v>35</v>
      </c>
      <c r="B1067" t="s">
        <v>10</v>
      </c>
      <c r="C1067" t="s">
        <v>1</v>
      </c>
      <c r="D1067" t="s">
        <v>6</v>
      </c>
      <c r="E1067" t="s">
        <v>3</v>
      </c>
      <c r="F1067" t="b">
        <v>1</v>
      </c>
      <c r="G1067">
        <v>26</v>
      </c>
      <c r="H1067">
        <v>0</v>
      </c>
      <c r="I1067">
        <v>179</v>
      </c>
      <c r="K1067" t="str">
        <f t="shared" si="16"/>
        <v>SELECT 'uf50-0115.cnf','Rank','Clause','Guided','MaxSat',1,26,0,179 UNION</v>
      </c>
    </row>
    <row r="1068" spans="1:11" x14ac:dyDescent="0.55000000000000004">
      <c r="A1068" t="s">
        <v>35</v>
      </c>
      <c r="B1068" t="s">
        <v>10</v>
      </c>
      <c r="C1068" t="s">
        <v>1</v>
      </c>
      <c r="D1068" t="s">
        <v>6</v>
      </c>
      <c r="E1068" t="s">
        <v>4</v>
      </c>
      <c r="F1068" t="b">
        <v>1</v>
      </c>
      <c r="G1068">
        <v>313</v>
      </c>
      <c r="H1068">
        <v>1</v>
      </c>
      <c r="I1068">
        <v>1844</v>
      </c>
      <c r="K1068" t="str">
        <f t="shared" si="16"/>
        <v>SELECT 'uf50-0115.cnf','Rank','Clause','Guided','Weighted',1,313,1,1844 UNION</v>
      </c>
    </row>
    <row r="1069" spans="1:11" x14ac:dyDescent="0.55000000000000004">
      <c r="A1069" t="s">
        <v>35</v>
      </c>
      <c r="B1069" t="s">
        <v>10</v>
      </c>
      <c r="C1069" t="s">
        <v>1</v>
      </c>
      <c r="D1069" t="s">
        <v>6</v>
      </c>
      <c r="E1069" t="s">
        <v>5</v>
      </c>
      <c r="F1069" t="b">
        <v>1</v>
      </c>
      <c r="G1069">
        <v>18</v>
      </c>
      <c r="H1069">
        <v>0</v>
      </c>
      <c r="I1069">
        <v>125</v>
      </c>
      <c r="K1069" t="str">
        <f t="shared" si="16"/>
        <v>SELECT 'uf50-0115.cnf','Rank','Clause','Guided','Amplified',1,18,0,125 UNION</v>
      </c>
    </row>
    <row r="1070" spans="1:11" x14ac:dyDescent="0.55000000000000004">
      <c r="A1070" t="s">
        <v>35</v>
      </c>
      <c r="B1070" t="s">
        <v>10</v>
      </c>
      <c r="C1070" t="s">
        <v>1</v>
      </c>
      <c r="D1070" t="s">
        <v>7</v>
      </c>
      <c r="E1070" t="s">
        <v>3</v>
      </c>
      <c r="F1070" t="b">
        <v>1</v>
      </c>
      <c r="G1070">
        <v>401</v>
      </c>
      <c r="H1070">
        <v>3</v>
      </c>
      <c r="I1070">
        <v>1883</v>
      </c>
      <c r="K1070" t="str">
        <f t="shared" si="16"/>
        <v>SELECT 'uf50-0115.cnf','Rank','Clause','NBit','MaxSat',1,401,3,1883 UNION</v>
      </c>
    </row>
    <row r="1071" spans="1:11" x14ac:dyDescent="0.55000000000000004">
      <c r="A1071" t="s">
        <v>35</v>
      </c>
      <c r="B1071" t="s">
        <v>10</v>
      </c>
      <c r="C1071" t="s">
        <v>1</v>
      </c>
      <c r="D1071" t="s">
        <v>7</v>
      </c>
      <c r="E1071" t="s">
        <v>4</v>
      </c>
      <c r="F1071" t="b">
        <v>1</v>
      </c>
      <c r="G1071">
        <v>172</v>
      </c>
      <c r="H1071">
        <v>1</v>
      </c>
      <c r="I1071">
        <v>777</v>
      </c>
      <c r="K1071" t="str">
        <f t="shared" si="16"/>
        <v>SELECT 'uf50-0115.cnf','Rank','Clause','NBit','Weighted',1,172,1,777 UNION</v>
      </c>
    </row>
    <row r="1072" spans="1:11" x14ac:dyDescent="0.55000000000000004">
      <c r="A1072" t="s">
        <v>35</v>
      </c>
      <c r="B1072" t="s">
        <v>10</v>
      </c>
      <c r="C1072" t="s">
        <v>1</v>
      </c>
      <c r="D1072" t="s">
        <v>7</v>
      </c>
      <c r="E1072" t="s">
        <v>5</v>
      </c>
      <c r="F1072" t="b">
        <v>1</v>
      </c>
      <c r="G1072">
        <v>376</v>
      </c>
      <c r="H1072">
        <v>2</v>
      </c>
      <c r="I1072">
        <v>1777</v>
      </c>
      <c r="K1072" t="str">
        <f t="shared" si="16"/>
        <v>SELECT 'uf50-0115.cnf','Rank','Clause','NBit','Amplified',1,376,2,1777 UNION</v>
      </c>
    </row>
    <row r="1073" spans="1:11" x14ac:dyDescent="0.55000000000000004">
      <c r="A1073" t="s">
        <v>35</v>
      </c>
      <c r="B1073" t="s">
        <v>10</v>
      </c>
      <c r="C1073" t="s">
        <v>8</v>
      </c>
      <c r="D1073" t="s">
        <v>2</v>
      </c>
      <c r="E1073" t="s">
        <v>3</v>
      </c>
      <c r="F1073" t="b">
        <v>1</v>
      </c>
      <c r="G1073">
        <v>41</v>
      </c>
      <c r="H1073">
        <v>0</v>
      </c>
      <c r="I1073">
        <v>115</v>
      </c>
      <c r="K1073" t="str">
        <f t="shared" si="16"/>
        <v>SELECT 'uf50-0115.cnf','Rank','Uniform','BitFlip','MaxSat',1,41,0,115 UNION</v>
      </c>
    </row>
    <row r="1074" spans="1:11" x14ac:dyDescent="0.55000000000000004">
      <c r="A1074" t="s">
        <v>35</v>
      </c>
      <c r="B1074" t="s">
        <v>10</v>
      </c>
      <c r="C1074" t="s">
        <v>8</v>
      </c>
      <c r="D1074" t="s">
        <v>2</v>
      </c>
      <c r="E1074" t="s">
        <v>4</v>
      </c>
      <c r="F1074" t="b">
        <v>1</v>
      </c>
      <c r="G1074">
        <v>256</v>
      </c>
      <c r="H1074">
        <v>1</v>
      </c>
      <c r="I1074">
        <v>506</v>
      </c>
      <c r="K1074" t="str">
        <f t="shared" si="16"/>
        <v>SELECT 'uf50-0115.cnf','Rank','Uniform','BitFlip','Weighted',1,256,1,506 UNION</v>
      </c>
    </row>
    <row r="1075" spans="1:11" x14ac:dyDescent="0.55000000000000004">
      <c r="A1075" t="s">
        <v>35</v>
      </c>
      <c r="B1075" t="s">
        <v>10</v>
      </c>
      <c r="C1075" t="s">
        <v>8</v>
      </c>
      <c r="D1075" t="s">
        <v>2</v>
      </c>
      <c r="E1075" t="s">
        <v>5</v>
      </c>
      <c r="F1075" t="b">
        <v>1</v>
      </c>
      <c r="G1075">
        <v>514</v>
      </c>
      <c r="H1075">
        <v>3</v>
      </c>
      <c r="I1075">
        <v>1055</v>
      </c>
      <c r="K1075" t="str">
        <f t="shared" si="16"/>
        <v>SELECT 'uf50-0115.cnf','Rank','Uniform','BitFlip','Amplified',1,514,3,1055 UNION</v>
      </c>
    </row>
    <row r="1076" spans="1:11" x14ac:dyDescent="0.55000000000000004">
      <c r="A1076" t="s">
        <v>35</v>
      </c>
      <c r="B1076" t="s">
        <v>10</v>
      </c>
      <c r="C1076" t="s">
        <v>8</v>
      </c>
      <c r="D1076" t="s">
        <v>6</v>
      </c>
      <c r="E1076" t="s">
        <v>3</v>
      </c>
      <c r="F1076" t="b">
        <v>1</v>
      </c>
      <c r="G1076">
        <v>20</v>
      </c>
      <c r="H1076">
        <v>0</v>
      </c>
      <c r="I1076">
        <v>70</v>
      </c>
      <c r="K1076" t="str">
        <f t="shared" si="16"/>
        <v>SELECT 'uf50-0115.cnf','Rank','Uniform','Guided','MaxSat',1,20,0,70 UNION</v>
      </c>
    </row>
    <row r="1077" spans="1:11" x14ac:dyDescent="0.55000000000000004">
      <c r="A1077" t="s">
        <v>35</v>
      </c>
      <c r="B1077" t="s">
        <v>10</v>
      </c>
      <c r="C1077" t="s">
        <v>8</v>
      </c>
      <c r="D1077" t="s">
        <v>6</v>
      </c>
      <c r="E1077" t="s">
        <v>4</v>
      </c>
      <c r="F1077" t="b">
        <v>1</v>
      </c>
      <c r="G1077">
        <v>19</v>
      </c>
      <c r="H1077">
        <v>0</v>
      </c>
      <c r="I1077">
        <v>69</v>
      </c>
      <c r="K1077" t="str">
        <f t="shared" si="16"/>
        <v>SELECT 'uf50-0115.cnf','Rank','Uniform','Guided','Weighted',1,19,0,69 UNION</v>
      </c>
    </row>
    <row r="1078" spans="1:11" x14ac:dyDescent="0.55000000000000004">
      <c r="A1078" t="s">
        <v>35</v>
      </c>
      <c r="B1078" t="s">
        <v>10</v>
      </c>
      <c r="C1078" t="s">
        <v>8</v>
      </c>
      <c r="D1078" t="s">
        <v>6</v>
      </c>
      <c r="E1078" t="s">
        <v>5</v>
      </c>
      <c r="F1078" t="b">
        <v>1</v>
      </c>
      <c r="G1078">
        <v>14</v>
      </c>
      <c r="H1078">
        <v>0</v>
      </c>
      <c r="I1078">
        <v>54</v>
      </c>
      <c r="K1078" t="str">
        <f t="shared" si="16"/>
        <v>SELECT 'uf50-0115.cnf','Rank','Uniform','Guided','Amplified',1,14,0,54 UNION</v>
      </c>
    </row>
    <row r="1079" spans="1:11" x14ac:dyDescent="0.55000000000000004">
      <c r="A1079" t="s">
        <v>35</v>
      </c>
      <c r="B1079" t="s">
        <v>10</v>
      </c>
      <c r="C1079" t="s">
        <v>8</v>
      </c>
      <c r="D1079" t="s">
        <v>7</v>
      </c>
      <c r="E1079" t="s">
        <v>3</v>
      </c>
      <c r="F1079" t="b">
        <v>1</v>
      </c>
      <c r="G1079">
        <v>204</v>
      </c>
      <c r="H1079">
        <v>1</v>
      </c>
      <c r="I1079">
        <v>461</v>
      </c>
      <c r="K1079" t="str">
        <f t="shared" si="16"/>
        <v>SELECT 'uf50-0115.cnf','Rank','Uniform','NBit','MaxSat',1,204,1,461 UNION</v>
      </c>
    </row>
    <row r="1080" spans="1:11" x14ac:dyDescent="0.55000000000000004">
      <c r="A1080" t="s">
        <v>35</v>
      </c>
      <c r="B1080" t="s">
        <v>10</v>
      </c>
      <c r="C1080" t="s">
        <v>8</v>
      </c>
      <c r="D1080" t="s">
        <v>7</v>
      </c>
      <c r="E1080" t="s">
        <v>4</v>
      </c>
      <c r="F1080" t="b">
        <v>1</v>
      </c>
      <c r="G1080">
        <v>922</v>
      </c>
      <c r="H1080">
        <v>6</v>
      </c>
      <c r="I1080">
        <v>1632</v>
      </c>
      <c r="K1080" t="str">
        <f t="shared" si="16"/>
        <v>SELECT 'uf50-0115.cnf','Rank','Uniform','NBit','Weighted',1,922,6,1632 UNION</v>
      </c>
    </row>
    <row r="1081" spans="1:11" x14ac:dyDescent="0.55000000000000004">
      <c r="A1081" t="s">
        <v>35</v>
      </c>
      <c r="B1081" t="s">
        <v>10</v>
      </c>
      <c r="C1081" t="s">
        <v>8</v>
      </c>
      <c r="D1081" t="s">
        <v>7</v>
      </c>
      <c r="E1081" t="s">
        <v>5</v>
      </c>
      <c r="F1081" t="b">
        <v>1</v>
      </c>
      <c r="G1081">
        <v>168</v>
      </c>
      <c r="H1081">
        <v>1</v>
      </c>
      <c r="I1081">
        <v>330</v>
      </c>
      <c r="K1081" t="str">
        <f t="shared" si="16"/>
        <v>SELECT 'uf50-0115.cnf','Rank','Uniform','NBit','Amplified',1,168,1,330 UNION</v>
      </c>
    </row>
    <row r="1082" spans="1:11" x14ac:dyDescent="0.55000000000000004">
      <c r="A1082" t="s">
        <v>36</v>
      </c>
      <c r="B1082" t="s">
        <v>0</v>
      </c>
      <c r="C1082" t="s">
        <v>1</v>
      </c>
      <c r="D1082" t="s">
        <v>2</v>
      </c>
      <c r="E1082" t="s">
        <v>3</v>
      </c>
      <c r="F1082" t="b">
        <v>1</v>
      </c>
      <c r="G1082">
        <v>369</v>
      </c>
      <c r="H1082">
        <v>3</v>
      </c>
      <c r="I1082">
        <v>1782</v>
      </c>
      <c r="K1082" t="str">
        <f t="shared" si="16"/>
        <v>SELECT 'uf50-0116.cnf','Tournament','Clause','BitFlip','MaxSat',1,369,3,1782 UNION</v>
      </c>
    </row>
    <row r="1083" spans="1:11" x14ac:dyDescent="0.55000000000000004">
      <c r="A1083" t="s">
        <v>36</v>
      </c>
      <c r="B1083" t="s">
        <v>0</v>
      </c>
      <c r="C1083" t="s">
        <v>1</v>
      </c>
      <c r="D1083" t="s">
        <v>2</v>
      </c>
      <c r="E1083" t="s">
        <v>4</v>
      </c>
      <c r="F1083" t="b">
        <v>1</v>
      </c>
      <c r="G1083">
        <v>405</v>
      </c>
      <c r="H1083">
        <v>3</v>
      </c>
      <c r="I1083">
        <v>1740</v>
      </c>
      <c r="K1083" t="str">
        <f t="shared" si="16"/>
        <v>SELECT 'uf50-0116.cnf','Tournament','Clause','BitFlip','Weighted',1,405,3,1740 UNION</v>
      </c>
    </row>
    <row r="1084" spans="1:11" x14ac:dyDescent="0.55000000000000004">
      <c r="A1084" t="s">
        <v>36</v>
      </c>
      <c r="B1084" t="s">
        <v>0</v>
      </c>
      <c r="C1084" t="s">
        <v>1</v>
      </c>
      <c r="D1084" t="s">
        <v>2</v>
      </c>
      <c r="E1084" t="s">
        <v>5</v>
      </c>
      <c r="F1084" t="b">
        <v>1</v>
      </c>
      <c r="G1084">
        <v>369</v>
      </c>
      <c r="H1084">
        <v>3</v>
      </c>
      <c r="I1084">
        <v>1678</v>
      </c>
      <c r="K1084" t="str">
        <f t="shared" si="16"/>
        <v>SELECT 'uf50-0116.cnf','Tournament','Clause','BitFlip','Amplified',1,369,3,1678 UNION</v>
      </c>
    </row>
    <row r="1085" spans="1:11" x14ac:dyDescent="0.55000000000000004">
      <c r="A1085" t="s">
        <v>36</v>
      </c>
      <c r="B1085" t="s">
        <v>0</v>
      </c>
      <c r="C1085" t="s">
        <v>1</v>
      </c>
      <c r="D1085" t="s">
        <v>6</v>
      </c>
      <c r="E1085" t="s">
        <v>3</v>
      </c>
      <c r="F1085" t="b">
        <v>1</v>
      </c>
      <c r="G1085">
        <v>11</v>
      </c>
      <c r="H1085">
        <v>0</v>
      </c>
      <c r="I1085">
        <v>88</v>
      </c>
      <c r="K1085" t="str">
        <f t="shared" si="16"/>
        <v>SELECT 'uf50-0116.cnf','Tournament','Clause','Guided','MaxSat',1,11,0,88 UNION</v>
      </c>
    </row>
    <row r="1086" spans="1:11" x14ac:dyDescent="0.55000000000000004">
      <c r="A1086" t="s">
        <v>36</v>
      </c>
      <c r="B1086" t="s">
        <v>0</v>
      </c>
      <c r="C1086" t="s">
        <v>1</v>
      </c>
      <c r="D1086" t="s">
        <v>6</v>
      </c>
      <c r="E1086" t="s">
        <v>4</v>
      </c>
      <c r="F1086" t="b">
        <v>1</v>
      </c>
      <c r="G1086">
        <v>16</v>
      </c>
      <c r="H1086">
        <v>0</v>
      </c>
      <c r="I1086">
        <v>100</v>
      </c>
      <c r="K1086" t="str">
        <f t="shared" si="16"/>
        <v>SELECT 'uf50-0116.cnf','Tournament','Clause','Guided','Weighted',1,16,0,100 UNION</v>
      </c>
    </row>
    <row r="1087" spans="1:11" x14ac:dyDescent="0.55000000000000004">
      <c r="A1087" t="s">
        <v>36</v>
      </c>
      <c r="B1087" t="s">
        <v>0</v>
      </c>
      <c r="C1087" t="s">
        <v>1</v>
      </c>
      <c r="D1087" t="s">
        <v>6</v>
      </c>
      <c r="E1087" t="s">
        <v>5</v>
      </c>
      <c r="F1087" t="b">
        <v>1</v>
      </c>
      <c r="G1087">
        <v>11</v>
      </c>
      <c r="H1087">
        <v>0</v>
      </c>
      <c r="I1087">
        <v>63</v>
      </c>
      <c r="K1087" t="str">
        <f t="shared" si="16"/>
        <v>SELECT 'uf50-0116.cnf','Tournament','Clause','Guided','Amplified',1,11,0,63 UNION</v>
      </c>
    </row>
    <row r="1088" spans="1:11" x14ac:dyDescent="0.55000000000000004">
      <c r="A1088" t="s">
        <v>36</v>
      </c>
      <c r="B1088" t="s">
        <v>0</v>
      </c>
      <c r="C1088" t="s">
        <v>1</v>
      </c>
      <c r="D1088" t="s">
        <v>7</v>
      </c>
      <c r="E1088" t="s">
        <v>3</v>
      </c>
      <c r="F1088" t="b">
        <v>1</v>
      </c>
      <c r="G1088">
        <v>16</v>
      </c>
      <c r="H1088">
        <v>0</v>
      </c>
      <c r="I1088">
        <v>81</v>
      </c>
      <c r="K1088" t="str">
        <f t="shared" si="16"/>
        <v>SELECT 'uf50-0116.cnf','Tournament','Clause','NBit','MaxSat',1,16,0,81 UNION</v>
      </c>
    </row>
    <row r="1089" spans="1:11" x14ac:dyDescent="0.55000000000000004">
      <c r="A1089" t="s">
        <v>36</v>
      </c>
      <c r="B1089" t="s">
        <v>0</v>
      </c>
      <c r="C1089" t="s">
        <v>1</v>
      </c>
      <c r="D1089" t="s">
        <v>7</v>
      </c>
      <c r="E1089" t="s">
        <v>4</v>
      </c>
      <c r="F1089" t="b">
        <v>1</v>
      </c>
      <c r="G1089">
        <v>932</v>
      </c>
      <c r="H1089">
        <v>7</v>
      </c>
      <c r="I1089">
        <v>4002</v>
      </c>
      <c r="K1089" t="str">
        <f t="shared" si="16"/>
        <v>SELECT 'uf50-0116.cnf','Tournament','Clause','NBit','Weighted',1,932,7,4002 UNION</v>
      </c>
    </row>
    <row r="1090" spans="1:11" x14ac:dyDescent="0.55000000000000004">
      <c r="A1090" t="s">
        <v>36</v>
      </c>
      <c r="B1090" t="s">
        <v>0</v>
      </c>
      <c r="C1090" t="s">
        <v>1</v>
      </c>
      <c r="D1090" t="s">
        <v>7</v>
      </c>
      <c r="E1090" t="s">
        <v>5</v>
      </c>
      <c r="F1090" t="b">
        <v>1</v>
      </c>
      <c r="G1090">
        <v>16</v>
      </c>
      <c r="H1090">
        <v>0</v>
      </c>
      <c r="I1090">
        <v>79</v>
      </c>
      <c r="K1090" t="str">
        <f t="shared" ref="K1090:K1153" si="17">CONCATENATE("SELECT '",A1090,"','",B1090,"','",C1090,"','",D1090,"','",E1090,"',",IF(F1090,1,0),",",G1090,",",H1090,",",I1090," UNION")</f>
        <v>SELECT 'uf50-0116.cnf','Tournament','Clause','NBit','Amplified',1,16,0,79 UNION</v>
      </c>
    </row>
    <row r="1091" spans="1:11" x14ac:dyDescent="0.55000000000000004">
      <c r="A1091" t="s">
        <v>36</v>
      </c>
      <c r="B1091" t="s">
        <v>0</v>
      </c>
      <c r="C1091" t="s">
        <v>8</v>
      </c>
      <c r="D1091" t="s">
        <v>2</v>
      </c>
      <c r="E1091" t="s">
        <v>3</v>
      </c>
      <c r="F1091" t="b">
        <v>1</v>
      </c>
      <c r="G1091">
        <v>144</v>
      </c>
      <c r="H1091">
        <v>1</v>
      </c>
      <c r="I1091">
        <v>277</v>
      </c>
      <c r="K1091" t="str">
        <f t="shared" si="17"/>
        <v>SELECT 'uf50-0116.cnf','Tournament','Uniform','BitFlip','MaxSat',1,144,1,277 UNION</v>
      </c>
    </row>
    <row r="1092" spans="1:11" x14ac:dyDescent="0.55000000000000004">
      <c r="A1092" t="s">
        <v>36</v>
      </c>
      <c r="B1092" t="s">
        <v>0</v>
      </c>
      <c r="C1092" t="s">
        <v>8</v>
      </c>
      <c r="D1092" t="s">
        <v>2</v>
      </c>
      <c r="E1092" t="s">
        <v>4</v>
      </c>
      <c r="F1092" t="b">
        <v>1</v>
      </c>
      <c r="G1092">
        <v>25</v>
      </c>
      <c r="H1092">
        <v>0</v>
      </c>
      <c r="I1092">
        <v>51</v>
      </c>
      <c r="K1092" t="str">
        <f t="shared" si="17"/>
        <v>SELECT 'uf50-0116.cnf','Tournament','Uniform','BitFlip','Weighted',1,25,0,51 UNION</v>
      </c>
    </row>
    <row r="1093" spans="1:11" x14ac:dyDescent="0.55000000000000004">
      <c r="A1093" t="s">
        <v>36</v>
      </c>
      <c r="B1093" t="s">
        <v>0</v>
      </c>
      <c r="C1093" t="s">
        <v>8</v>
      </c>
      <c r="D1093" t="s">
        <v>2</v>
      </c>
      <c r="E1093" t="s">
        <v>5</v>
      </c>
      <c r="F1093" t="b">
        <v>1</v>
      </c>
      <c r="G1093">
        <v>144</v>
      </c>
      <c r="H1093">
        <v>1</v>
      </c>
      <c r="I1093">
        <v>277</v>
      </c>
      <c r="K1093" t="str">
        <f t="shared" si="17"/>
        <v>SELECT 'uf50-0116.cnf','Tournament','Uniform','BitFlip','Amplified',1,144,1,277 UNION</v>
      </c>
    </row>
    <row r="1094" spans="1:11" x14ac:dyDescent="0.55000000000000004">
      <c r="A1094" t="s">
        <v>36</v>
      </c>
      <c r="B1094" t="s">
        <v>0</v>
      </c>
      <c r="C1094" t="s">
        <v>8</v>
      </c>
      <c r="D1094" t="s">
        <v>6</v>
      </c>
      <c r="E1094" t="s">
        <v>3</v>
      </c>
      <c r="F1094" t="b">
        <v>1</v>
      </c>
      <c r="G1094">
        <v>16</v>
      </c>
      <c r="H1094">
        <v>0</v>
      </c>
      <c r="I1094">
        <v>58</v>
      </c>
      <c r="K1094" t="str">
        <f t="shared" si="17"/>
        <v>SELECT 'uf50-0116.cnf','Tournament','Uniform','Guided','MaxSat',1,16,0,58 UNION</v>
      </c>
    </row>
    <row r="1095" spans="1:11" x14ac:dyDescent="0.55000000000000004">
      <c r="A1095" t="s">
        <v>36</v>
      </c>
      <c r="B1095" t="s">
        <v>0</v>
      </c>
      <c r="C1095" t="s">
        <v>8</v>
      </c>
      <c r="D1095" t="s">
        <v>6</v>
      </c>
      <c r="E1095" t="s">
        <v>4</v>
      </c>
      <c r="F1095" t="b">
        <v>1</v>
      </c>
      <c r="G1095">
        <v>12</v>
      </c>
      <c r="H1095">
        <v>0</v>
      </c>
      <c r="I1095">
        <v>43</v>
      </c>
      <c r="K1095" t="str">
        <f t="shared" si="17"/>
        <v>SELECT 'uf50-0116.cnf','Tournament','Uniform','Guided','Weighted',1,12,0,43 UNION</v>
      </c>
    </row>
    <row r="1096" spans="1:11" x14ac:dyDescent="0.55000000000000004">
      <c r="A1096" t="s">
        <v>36</v>
      </c>
      <c r="B1096" t="s">
        <v>0</v>
      </c>
      <c r="C1096" t="s">
        <v>8</v>
      </c>
      <c r="D1096" t="s">
        <v>6</v>
      </c>
      <c r="E1096" t="s">
        <v>5</v>
      </c>
      <c r="F1096" t="b">
        <v>1</v>
      </c>
      <c r="G1096">
        <v>16</v>
      </c>
      <c r="H1096">
        <v>0</v>
      </c>
      <c r="I1096">
        <v>56</v>
      </c>
      <c r="K1096" t="str">
        <f t="shared" si="17"/>
        <v>SELECT 'uf50-0116.cnf','Tournament','Uniform','Guided','Amplified',1,16,0,56 UNION</v>
      </c>
    </row>
    <row r="1097" spans="1:11" x14ac:dyDescent="0.55000000000000004">
      <c r="A1097" t="s">
        <v>36</v>
      </c>
      <c r="B1097" t="s">
        <v>0</v>
      </c>
      <c r="C1097" t="s">
        <v>8</v>
      </c>
      <c r="D1097" t="s">
        <v>7</v>
      </c>
      <c r="E1097" t="s">
        <v>3</v>
      </c>
      <c r="F1097" t="b">
        <v>1</v>
      </c>
      <c r="G1097">
        <v>248</v>
      </c>
      <c r="H1097">
        <v>2</v>
      </c>
      <c r="I1097">
        <v>467</v>
      </c>
      <c r="K1097" t="str">
        <f t="shared" si="17"/>
        <v>SELECT 'uf50-0116.cnf','Tournament','Uniform','NBit','MaxSat',1,248,2,467 UNION</v>
      </c>
    </row>
    <row r="1098" spans="1:11" x14ac:dyDescent="0.55000000000000004">
      <c r="A1098" t="s">
        <v>36</v>
      </c>
      <c r="B1098" t="s">
        <v>0</v>
      </c>
      <c r="C1098" t="s">
        <v>8</v>
      </c>
      <c r="D1098" t="s">
        <v>7</v>
      </c>
      <c r="E1098" t="s">
        <v>4</v>
      </c>
      <c r="F1098" t="b">
        <v>1</v>
      </c>
      <c r="G1098">
        <v>266</v>
      </c>
      <c r="H1098">
        <v>2</v>
      </c>
      <c r="I1098">
        <v>454</v>
      </c>
      <c r="K1098" t="str">
        <f t="shared" si="17"/>
        <v>SELECT 'uf50-0116.cnf','Tournament','Uniform','NBit','Weighted',1,266,2,454 UNION</v>
      </c>
    </row>
    <row r="1099" spans="1:11" x14ac:dyDescent="0.55000000000000004">
      <c r="A1099" t="s">
        <v>36</v>
      </c>
      <c r="B1099" t="s">
        <v>0</v>
      </c>
      <c r="C1099" t="s">
        <v>8</v>
      </c>
      <c r="D1099" t="s">
        <v>7</v>
      </c>
      <c r="E1099" t="s">
        <v>5</v>
      </c>
      <c r="F1099" t="b">
        <v>1</v>
      </c>
      <c r="G1099">
        <v>248</v>
      </c>
      <c r="H1099">
        <v>2</v>
      </c>
      <c r="I1099">
        <v>487</v>
      </c>
      <c r="K1099" t="str">
        <f t="shared" si="17"/>
        <v>SELECT 'uf50-0116.cnf','Tournament','Uniform','NBit','Amplified',1,248,2,487 UNION</v>
      </c>
    </row>
    <row r="1100" spans="1:11" x14ac:dyDescent="0.55000000000000004">
      <c r="A1100" t="s">
        <v>36</v>
      </c>
      <c r="B1100" t="s">
        <v>9</v>
      </c>
      <c r="C1100" t="s">
        <v>1</v>
      </c>
      <c r="D1100" t="s">
        <v>2</v>
      </c>
      <c r="E1100" t="s">
        <v>3</v>
      </c>
      <c r="F1100" t="b">
        <v>1</v>
      </c>
      <c r="G1100">
        <v>89</v>
      </c>
      <c r="H1100">
        <v>0</v>
      </c>
      <c r="I1100">
        <v>442</v>
      </c>
      <c r="K1100" t="str">
        <f t="shared" si="17"/>
        <v>SELECT 'uf50-0116.cnf','Roulette','Clause','BitFlip','MaxSat',1,89,0,442 UNION</v>
      </c>
    </row>
    <row r="1101" spans="1:11" x14ac:dyDescent="0.55000000000000004">
      <c r="A1101" t="s">
        <v>36</v>
      </c>
      <c r="B1101" t="s">
        <v>9</v>
      </c>
      <c r="C1101" t="s">
        <v>1</v>
      </c>
      <c r="D1101" t="s">
        <v>2</v>
      </c>
      <c r="E1101" t="s">
        <v>4</v>
      </c>
      <c r="F1101" t="b">
        <v>1</v>
      </c>
      <c r="G1101">
        <v>162</v>
      </c>
      <c r="H1101">
        <v>0</v>
      </c>
      <c r="I1101">
        <v>812</v>
      </c>
      <c r="K1101" t="str">
        <f t="shared" si="17"/>
        <v>SELECT 'uf50-0116.cnf','Roulette','Clause','BitFlip','Weighted',1,162,0,812 UNION</v>
      </c>
    </row>
    <row r="1102" spans="1:11" x14ac:dyDescent="0.55000000000000004">
      <c r="A1102" t="s">
        <v>36</v>
      </c>
      <c r="B1102" t="s">
        <v>9</v>
      </c>
      <c r="C1102" t="s">
        <v>1</v>
      </c>
      <c r="D1102" t="s">
        <v>2</v>
      </c>
      <c r="E1102" t="s">
        <v>5</v>
      </c>
      <c r="F1102" t="b">
        <v>1</v>
      </c>
      <c r="G1102">
        <v>272</v>
      </c>
      <c r="H1102">
        <v>1</v>
      </c>
      <c r="I1102">
        <v>1486</v>
      </c>
      <c r="K1102" t="str">
        <f t="shared" si="17"/>
        <v>SELECT 'uf50-0116.cnf','Roulette','Clause','BitFlip','Amplified',1,272,1,1486 UNION</v>
      </c>
    </row>
    <row r="1103" spans="1:11" x14ac:dyDescent="0.55000000000000004">
      <c r="A1103" t="s">
        <v>36</v>
      </c>
      <c r="B1103" t="s">
        <v>9</v>
      </c>
      <c r="C1103" t="s">
        <v>1</v>
      </c>
      <c r="D1103" t="s">
        <v>6</v>
      </c>
      <c r="E1103" t="s">
        <v>3</v>
      </c>
      <c r="F1103" t="b">
        <v>1</v>
      </c>
      <c r="G1103">
        <v>41</v>
      </c>
      <c r="H1103">
        <v>0</v>
      </c>
      <c r="I1103">
        <v>269</v>
      </c>
      <c r="K1103" t="str">
        <f t="shared" si="17"/>
        <v>SELECT 'uf50-0116.cnf','Roulette','Clause','Guided','MaxSat',1,41,0,269 UNION</v>
      </c>
    </row>
    <row r="1104" spans="1:11" x14ac:dyDescent="0.55000000000000004">
      <c r="A1104" t="s">
        <v>36</v>
      </c>
      <c r="B1104" t="s">
        <v>9</v>
      </c>
      <c r="C1104" t="s">
        <v>1</v>
      </c>
      <c r="D1104" t="s">
        <v>6</v>
      </c>
      <c r="E1104" t="s">
        <v>4</v>
      </c>
      <c r="F1104" t="b">
        <v>1</v>
      </c>
      <c r="G1104">
        <v>38</v>
      </c>
      <c r="H1104">
        <v>0</v>
      </c>
      <c r="I1104">
        <v>205</v>
      </c>
      <c r="K1104" t="str">
        <f t="shared" si="17"/>
        <v>SELECT 'uf50-0116.cnf','Roulette','Clause','Guided','Weighted',1,38,0,205 UNION</v>
      </c>
    </row>
    <row r="1105" spans="1:11" x14ac:dyDescent="0.55000000000000004">
      <c r="A1105" t="s">
        <v>36</v>
      </c>
      <c r="B1105" t="s">
        <v>9</v>
      </c>
      <c r="C1105" t="s">
        <v>1</v>
      </c>
      <c r="D1105" t="s">
        <v>6</v>
      </c>
      <c r="E1105" t="s">
        <v>5</v>
      </c>
      <c r="F1105" t="b">
        <v>1</v>
      </c>
      <c r="G1105">
        <v>51</v>
      </c>
      <c r="H1105">
        <v>0</v>
      </c>
      <c r="I1105">
        <v>285</v>
      </c>
      <c r="K1105" t="str">
        <f t="shared" si="17"/>
        <v>SELECT 'uf50-0116.cnf','Roulette','Clause','Guided','Amplified',1,51,0,285 UNION</v>
      </c>
    </row>
    <row r="1106" spans="1:11" x14ac:dyDescent="0.55000000000000004">
      <c r="A1106" t="s">
        <v>36</v>
      </c>
      <c r="B1106" t="s">
        <v>9</v>
      </c>
      <c r="C1106" t="s">
        <v>1</v>
      </c>
      <c r="D1106" t="s">
        <v>7</v>
      </c>
      <c r="E1106" t="s">
        <v>3</v>
      </c>
      <c r="F1106" t="b">
        <v>1</v>
      </c>
      <c r="G1106">
        <v>335</v>
      </c>
      <c r="H1106">
        <v>1</v>
      </c>
      <c r="I1106">
        <v>1669</v>
      </c>
      <c r="K1106" t="str">
        <f t="shared" si="17"/>
        <v>SELECT 'uf50-0116.cnf','Roulette','Clause','NBit','MaxSat',1,335,1,1669 UNION</v>
      </c>
    </row>
    <row r="1107" spans="1:11" x14ac:dyDescent="0.55000000000000004">
      <c r="A1107" t="s">
        <v>36</v>
      </c>
      <c r="B1107" t="s">
        <v>9</v>
      </c>
      <c r="C1107" t="s">
        <v>1</v>
      </c>
      <c r="D1107" t="s">
        <v>7</v>
      </c>
      <c r="E1107" t="s">
        <v>4</v>
      </c>
      <c r="F1107" t="b">
        <v>1</v>
      </c>
      <c r="G1107">
        <v>4349</v>
      </c>
      <c r="H1107">
        <v>21</v>
      </c>
      <c r="I1107">
        <v>20787</v>
      </c>
      <c r="K1107" t="str">
        <f t="shared" si="17"/>
        <v>SELECT 'uf50-0116.cnf','Roulette','Clause','NBit','Weighted',1,4349,21,20787 UNION</v>
      </c>
    </row>
    <row r="1108" spans="1:11" x14ac:dyDescent="0.55000000000000004">
      <c r="A1108" t="s">
        <v>36</v>
      </c>
      <c r="B1108" t="s">
        <v>9</v>
      </c>
      <c r="C1108" t="s">
        <v>1</v>
      </c>
      <c r="D1108" t="s">
        <v>7</v>
      </c>
      <c r="E1108" t="s">
        <v>5</v>
      </c>
      <c r="F1108" t="b">
        <v>1</v>
      </c>
      <c r="G1108">
        <v>838</v>
      </c>
      <c r="H1108">
        <v>4</v>
      </c>
      <c r="I1108">
        <v>4027</v>
      </c>
      <c r="K1108" t="str">
        <f t="shared" si="17"/>
        <v>SELECT 'uf50-0116.cnf','Roulette','Clause','NBit','Amplified',1,838,4,4027 UNION</v>
      </c>
    </row>
    <row r="1109" spans="1:11" x14ac:dyDescent="0.55000000000000004">
      <c r="A1109" t="s">
        <v>36</v>
      </c>
      <c r="B1109" t="s">
        <v>9</v>
      </c>
      <c r="C1109" t="s">
        <v>8</v>
      </c>
      <c r="D1109" t="s">
        <v>2</v>
      </c>
      <c r="E1109" t="s">
        <v>3</v>
      </c>
      <c r="F1109" t="b">
        <v>1</v>
      </c>
      <c r="G1109">
        <v>423</v>
      </c>
      <c r="H1109">
        <v>2</v>
      </c>
      <c r="I1109">
        <v>878</v>
      </c>
      <c r="K1109" t="str">
        <f t="shared" si="17"/>
        <v>SELECT 'uf50-0116.cnf','Roulette','Uniform','BitFlip','MaxSat',1,423,2,878 UNION</v>
      </c>
    </row>
    <row r="1110" spans="1:11" x14ac:dyDescent="0.55000000000000004">
      <c r="A1110" t="s">
        <v>36</v>
      </c>
      <c r="B1110" t="s">
        <v>9</v>
      </c>
      <c r="C1110" t="s">
        <v>8</v>
      </c>
      <c r="D1110" t="s">
        <v>2</v>
      </c>
      <c r="E1110" t="s">
        <v>4</v>
      </c>
      <c r="F1110" t="b">
        <v>1</v>
      </c>
      <c r="G1110">
        <v>817</v>
      </c>
      <c r="H1110">
        <v>3</v>
      </c>
      <c r="I1110">
        <v>1616</v>
      </c>
      <c r="K1110" t="str">
        <f t="shared" si="17"/>
        <v>SELECT 'uf50-0116.cnf','Roulette','Uniform','BitFlip','Weighted',1,817,3,1616 UNION</v>
      </c>
    </row>
    <row r="1111" spans="1:11" x14ac:dyDescent="0.55000000000000004">
      <c r="A1111" t="s">
        <v>36</v>
      </c>
      <c r="B1111" t="s">
        <v>9</v>
      </c>
      <c r="C1111" t="s">
        <v>8</v>
      </c>
      <c r="D1111" t="s">
        <v>2</v>
      </c>
      <c r="E1111" t="s">
        <v>5</v>
      </c>
      <c r="F1111" t="b">
        <v>1</v>
      </c>
      <c r="G1111">
        <v>1846</v>
      </c>
      <c r="H1111">
        <v>10</v>
      </c>
      <c r="I1111">
        <v>3839</v>
      </c>
      <c r="K1111" t="str">
        <f t="shared" si="17"/>
        <v>SELECT 'uf50-0116.cnf','Roulette','Uniform','BitFlip','Amplified',1,1846,10,3839 UNION</v>
      </c>
    </row>
    <row r="1112" spans="1:11" x14ac:dyDescent="0.55000000000000004">
      <c r="A1112" t="s">
        <v>36</v>
      </c>
      <c r="B1112" t="s">
        <v>9</v>
      </c>
      <c r="C1112" t="s">
        <v>8</v>
      </c>
      <c r="D1112" t="s">
        <v>6</v>
      </c>
      <c r="E1112" t="s">
        <v>3</v>
      </c>
      <c r="F1112" t="b">
        <v>1</v>
      </c>
      <c r="G1112">
        <v>61</v>
      </c>
      <c r="H1112">
        <v>0</v>
      </c>
      <c r="I1112">
        <v>223</v>
      </c>
      <c r="K1112" t="str">
        <f t="shared" si="17"/>
        <v>SELECT 'uf50-0116.cnf','Roulette','Uniform','Guided','MaxSat',1,61,0,223 UNION</v>
      </c>
    </row>
    <row r="1113" spans="1:11" x14ac:dyDescent="0.55000000000000004">
      <c r="A1113" t="s">
        <v>36</v>
      </c>
      <c r="B1113" t="s">
        <v>9</v>
      </c>
      <c r="C1113" t="s">
        <v>8</v>
      </c>
      <c r="D1113" t="s">
        <v>6</v>
      </c>
      <c r="E1113" t="s">
        <v>4</v>
      </c>
      <c r="F1113" t="b">
        <v>1</v>
      </c>
      <c r="G1113">
        <v>44</v>
      </c>
      <c r="H1113">
        <v>0</v>
      </c>
      <c r="I1113">
        <v>173</v>
      </c>
      <c r="K1113" t="str">
        <f t="shared" si="17"/>
        <v>SELECT 'uf50-0116.cnf','Roulette','Uniform','Guided','Weighted',1,44,0,173 UNION</v>
      </c>
    </row>
    <row r="1114" spans="1:11" x14ac:dyDescent="0.55000000000000004">
      <c r="A1114" t="s">
        <v>36</v>
      </c>
      <c r="B1114" t="s">
        <v>9</v>
      </c>
      <c r="C1114" t="s">
        <v>8</v>
      </c>
      <c r="D1114" t="s">
        <v>6</v>
      </c>
      <c r="E1114" t="s">
        <v>5</v>
      </c>
      <c r="F1114" t="b">
        <v>1</v>
      </c>
      <c r="G1114">
        <v>368</v>
      </c>
      <c r="H1114">
        <v>2</v>
      </c>
      <c r="I1114">
        <v>1317</v>
      </c>
      <c r="K1114" t="str">
        <f t="shared" si="17"/>
        <v>SELECT 'uf50-0116.cnf','Roulette','Uniform','Guided','Amplified',1,368,2,1317 UNION</v>
      </c>
    </row>
    <row r="1115" spans="1:11" x14ac:dyDescent="0.55000000000000004">
      <c r="A1115" t="s">
        <v>36</v>
      </c>
      <c r="B1115" t="s">
        <v>9</v>
      </c>
      <c r="C1115" t="s">
        <v>8</v>
      </c>
      <c r="D1115" t="s">
        <v>7</v>
      </c>
      <c r="E1115" t="s">
        <v>3</v>
      </c>
      <c r="F1115" t="b">
        <v>1</v>
      </c>
      <c r="G1115">
        <v>455</v>
      </c>
      <c r="H1115">
        <v>2</v>
      </c>
      <c r="I1115">
        <v>892</v>
      </c>
      <c r="K1115" t="str">
        <f t="shared" si="17"/>
        <v>SELECT 'uf50-0116.cnf','Roulette','Uniform','NBit','MaxSat',1,455,2,892 UNION</v>
      </c>
    </row>
    <row r="1116" spans="1:11" x14ac:dyDescent="0.55000000000000004">
      <c r="A1116" t="s">
        <v>36</v>
      </c>
      <c r="B1116" t="s">
        <v>9</v>
      </c>
      <c r="C1116" t="s">
        <v>8</v>
      </c>
      <c r="D1116" t="s">
        <v>7</v>
      </c>
      <c r="E1116" t="s">
        <v>4</v>
      </c>
      <c r="F1116" t="b">
        <v>1</v>
      </c>
      <c r="G1116">
        <v>228</v>
      </c>
      <c r="H1116">
        <v>1</v>
      </c>
      <c r="I1116">
        <v>430</v>
      </c>
      <c r="K1116" t="str">
        <f t="shared" si="17"/>
        <v>SELECT 'uf50-0116.cnf','Roulette','Uniform','NBit','Weighted',1,228,1,430 UNION</v>
      </c>
    </row>
    <row r="1117" spans="1:11" x14ac:dyDescent="0.55000000000000004">
      <c r="A1117" t="s">
        <v>36</v>
      </c>
      <c r="B1117" t="s">
        <v>9</v>
      </c>
      <c r="C1117" t="s">
        <v>8</v>
      </c>
      <c r="D1117" t="s">
        <v>7</v>
      </c>
      <c r="E1117" t="s">
        <v>5</v>
      </c>
      <c r="F1117" t="b">
        <v>1</v>
      </c>
      <c r="G1117">
        <v>505</v>
      </c>
      <c r="H1117">
        <v>3</v>
      </c>
      <c r="I1117">
        <v>1038</v>
      </c>
      <c r="K1117" t="str">
        <f t="shared" si="17"/>
        <v>SELECT 'uf50-0116.cnf','Roulette','Uniform','NBit','Amplified',1,505,3,1038 UNION</v>
      </c>
    </row>
    <row r="1118" spans="1:11" x14ac:dyDescent="0.55000000000000004">
      <c r="A1118" t="s">
        <v>36</v>
      </c>
      <c r="B1118" t="s">
        <v>10</v>
      </c>
      <c r="C1118" t="s">
        <v>1</v>
      </c>
      <c r="D1118" t="s">
        <v>2</v>
      </c>
      <c r="E1118" t="s">
        <v>3</v>
      </c>
      <c r="F1118" t="b">
        <v>1</v>
      </c>
      <c r="G1118">
        <v>64</v>
      </c>
      <c r="H1118">
        <v>0</v>
      </c>
      <c r="I1118">
        <v>290</v>
      </c>
      <c r="K1118" t="str">
        <f t="shared" si="17"/>
        <v>SELECT 'uf50-0116.cnf','Rank','Clause','BitFlip','MaxSat',1,64,0,290 UNION</v>
      </c>
    </row>
    <row r="1119" spans="1:11" x14ac:dyDescent="0.55000000000000004">
      <c r="A1119" t="s">
        <v>36</v>
      </c>
      <c r="B1119" t="s">
        <v>10</v>
      </c>
      <c r="C1119" t="s">
        <v>1</v>
      </c>
      <c r="D1119" t="s">
        <v>2</v>
      </c>
      <c r="E1119" t="s">
        <v>4</v>
      </c>
      <c r="F1119" t="b">
        <v>1</v>
      </c>
      <c r="G1119">
        <v>390</v>
      </c>
      <c r="H1119">
        <v>2</v>
      </c>
      <c r="I1119">
        <v>1982</v>
      </c>
      <c r="K1119" t="str">
        <f t="shared" si="17"/>
        <v>SELECT 'uf50-0116.cnf','Rank','Clause','BitFlip','Weighted',1,390,2,1982 UNION</v>
      </c>
    </row>
    <row r="1120" spans="1:11" x14ac:dyDescent="0.55000000000000004">
      <c r="A1120" t="s">
        <v>36</v>
      </c>
      <c r="B1120" t="s">
        <v>10</v>
      </c>
      <c r="C1120" t="s">
        <v>1</v>
      </c>
      <c r="D1120" t="s">
        <v>2</v>
      </c>
      <c r="E1120" t="s">
        <v>5</v>
      </c>
      <c r="F1120" t="b">
        <v>1</v>
      </c>
      <c r="G1120">
        <v>543</v>
      </c>
      <c r="H1120">
        <v>4</v>
      </c>
      <c r="I1120">
        <v>2817</v>
      </c>
      <c r="K1120" t="str">
        <f t="shared" si="17"/>
        <v>SELECT 'uf50-0116.cnf','Rank','Clause','BitFlip','Amplified',1,543,4,2817 UNION</v>
      </c>
    </row>
    <row r="1121" spans="1:11" x14ac:dyDescent="0.55000000000000004">
      <c r="A1121" t="s">
        <v>36</v>
      </c>
      <c r="B1121" t="s">
        <v>10</v>
      </c>
      <c r="C1121" t="s">
        <v>1</v>
      </c>
      <c r="D1121" t="s">
        <v>6</v>
      </c>
      <c r="E1121" t="s">
        <v>3</v>
      </c>
      <c r="F1121" t="b">
        <v>1</v>
      </c>
      <c r="G1121">
        <v>31</v>
      </c>
      <c r="H1121">
        <v>0</v>
      </c>
      <c r="I1121">
        <v>176</v>
      </c>
      <c r="K1121" t="str">
        <f t="shared" si="17"/>
        <v>SELECT 'uf50-0116.cnf','Rank','Clause','Guided','MaxSat',1,31,0,176 UNION</v>
      </c>
    </row>
    <row r="1122" spans="1:11" x14ac:dyDescent="0.55000000000000004">
      <c r="A1122" t="s">
        <v>36</v>
      </c>
      <c r="B1122" t="s">
        <v>10</v>
      </c>
      <c r="C1122" t="s">
        <v>1</v>
      </c>
      <c r="D1122" t="s">
        <v>6</v>
      </c>
      <c r="E1122" t="s">
        <v>4</v>
      </c>
      <c r="F1122" t="b">
        <v>1</v>
      </c>
      <c r="G1122">
        <v>26</v>
      </c>
      <c r="H1122">
        <v>0</v>
      </c>
      <c r="I1122">
        <v>140</v>
      </c>
      <c r="K1122" t="str">
        <f t="shared" si="17"/>
        <v>SELECT 'uf50-0116.cnf','Rank','Clause','Guided','Weighted',1,26,0,140 UNION</v>
      </c>
    </row>
    <row r="1123" spans="1:11" x14ac:dyDescent="0.55000000000000004">
      <c r="A1123" t="s">
        <v>36</v>
      </c>
      <c r="B1123" t="s">
        <v>10</v>
      </c>
      <c r="C1123" t="s">
        <v>1</v>
      </c>
      <c r="D1123" t="s">
        <v>6</v>
      </c>
      <c r="E1123" t="s">
        <v>5</v>
      </c>
      <c r="F1123" t="b">
        <v>1</v>
      </c>
      <c r="G1123">
        <v>142</v>
      </c>
      <c r="H1123">
        <v>1</v>
      </c>
      <c r="I1123">
        <v>861</v>
      </c>
      <c r="K1123" t="str">
        <f t="shared" si="17"/>
        <v>SELECT 'uf50-0116.cnf','Rank','Clause','Guided','Amplified',1,142,1,861 UNION</v>
      </c>
    </row>
    <row r="1124" spans="1:11" x14ac:dyDescent="0.55000000000000004">
      <c r="A1124" t="s">
        <v>36</v>
      </c>
      <c r="B1124" t="s">
        <v>10</v>
      </c>
      <c r="C1124" t="s">
        <v>1</v>
      </c>
      <c r="D1124" t="s">
        <v>7</v>
      </c>
      <c r="E1124" t="s">
        <v>3</v>
      </c>
      <c r="F1124" t="b">
        <v>1</v>
      </c>
      <c r="G1124">
        <v>430</v>
      </c>
      <c r="H1124">
        <v>3</v>
      </c>
      <c r="I1124">
        <v>1907</v>
      </c>
      <c r="K1124" t="str">
        <f t="shared" si="17"/>
        <v>SELECT 'uf50-0116.cnf','Rank','Clause','NBit','MaxSat',1,430,3,1907 UNION</v>
      </c>
    </row>
    <row r="1125" spans="1:11" x14ac:dyDescent="0.55000000000000004">
      <c r="A1125" t="s">
        <v>36</v>
      </c>
      <c r="B1125" t="s">
        <v>10</v>
      </c>
      <c r="C1125" t="s">
        <v>1</v>
      </c>
      <c r="D1125" t="s">
        <v>7</v>
      </c>
      <c r="E1125" t="s">
        <v>4</v>
      </c>
      <c r="F1125" t="b">
        <v>1</v>
      </c>
      <c r="G1125">
        <v>423</v>
      </c>
      <c r="H1125">
        <v>3</v>
      </c>
      <c r="I1125">
        <v>1954</v>
      </c>
      <c r="K1125" t="str">
        <f t="shared" si="17"/>
        <v>SELECT 'uf50-0116.cnf','Rank','Clause','NBit','Weighted',1,423,3,1954 UNION</v>
      </c>
    </row>
    <row r="1126" spans="1:11" x14ac:dyDescent="0.55000000000000004">
      <c r="A1126" t="s">
        <v>36</v>
      </c>
      <c r="B1126" t="s">
        <v>10</v>
      </c>
      <c r="C1126" t="s">
        <v>1</v>
      </c>
      <c r="D1126" t="s">
        <v>7</v>
      </c>
      <c r="E1126" t="s">
        <v>5</v>
      </c>
      <c r="F1126" t="b">
        <v>1</v>
      </c>
      <c r="G1126">
        <v>162</v>
      </c>
      <c r="H1126">
        <v>1</v>
      </c>
      <c r="I1126">
        <v>731</v>
      </c>
      <c r="K1126" t="str">
        <f t="shared" si="17"/>
        <v>SELECT 'uf50-0116.cnf','Rank','Clause','NBit','Amplified',1,162,1,731 UNION</v>
      </c>
    </row>
    <row r="1127" spans="1:11" x14ac:dyDescent="0.55000000000000004">
      <c r="A1127" t="s">
        <v>36</v>
      </c>
      <c r="B1127" t="s">
        <v>10</v>
      </c>
      <c r="C1127" t="s">
        <v>8</v>
      </c>
      <c r="D1127" t="s">
        <v>2</v>
      </c>
      <c r="E1127" t="s">
        <v>3</v>
      </c>
      <c r="F1127" t="b">
        <v>1</v>
      </c>
      <c r="G1127">
        <v>416</v>
      </c>
      <c r="H1127">
        <v>3</v>
      </c>
      <c r="I1127">
        <v>877</v>
      </c>
      <c r="K1127" t="str">
        <f t="shared" si="17"/>
        <v>SELECT 'uf50-0116.cnf','Rank','Uniform','BitFlip','MaxSat',1,416,3,877 UNION</v>
      </c>
    </row>
    <row r="1128" spans="1:11" x14ac:dyDescent="0.55000000000000004">
      <c r="A1128" t="s">
        <v>36</v>
      </c>
      <c r="B1128" t="s">
        <v>10</v>
      </c>
      <c r="C1128" t="s">
        <v>8</v>
      </c>
      <c r="D1128" t="s">
        <v>2</v>
      </c>
      <c r="E1128" t="s">
        <v>4</v>
      </c>
      <c r="F1128" t="b">
        <v>1</v>
      </c>
      <c r="G1128">
        <v>520</v>
      </c>
      <c r="H1128">
        <v>4</v>
      </c>
      <c r="I1128">
        <v>960</v>
      </c>
      <c r="K1128" t="str">
        <f t="shared" si="17"/>
        <v>SELECT 'uf50-0116.cnf','Rank','Uniform','BitFlip','Weighted',1,520,4,960 UNION</v>
      </c>
    </row>
    <row r="1129" spans="1:11" x14ac:dyDescent="0.55000000000000004">
      <c r="A1129" t="s">
        <v>36</v>
      </c>
      <c r="B1129" t="s">
        <v>10</v>
      </c>
      <c r="C1129" t="s">
        <v>8</v>
      </c>
      <c r="D1129" t="s">
        <v>2</v>
      </c>
      <c r="E1129" t="s">
        <v>5</v>
      </c>
      <c r="F1129" t="b">
        <v>1</v>
      </c>
      <c r="G1129">
        <v>593</v>
      </c>
      <c r="H1129">
        <v>4</v>
      </c>
      <c r="I1129">
        <v>1245</v>
      </c>
      <c r="K1129" t="str">
        <f t="shared" si="17"/>
        <v>SELECT 'uf50-0116.cnf','Rank','Uniform','BitFlip','Amplified',1,593,4,1245 UNION</v>
      </c>
    </row>
    <row r="1130" spans="1:11" x14ac:dyDescent="0.55000000000000004">
      <c r="A1130" t="s">
        <v>36</v>
      </c>
      <c r="B1130" t="s">
        <v>10</v>
      </c>
      <c r="C1130" t="s">
        <v>8</v>
      </c>
      <c r="D1130" t="s">
        <v>6</v>
      </c>
      <c r="E1130" t="s">
        <v>3</v>
      </c>
      <c r="F1130" t="b">
        <v>1</v>
      </c>
      <c r="G1130">
        <v>26</v>
      </c>
      <c r="H1130">
        <v>0</v>
      </c>
      <c r="I1130">
        <v>94</v>
      </c>
      <c r="K1130" t="str">
        <f t="shared" si="17"/>
        <v>SELECT 'uf50-0116.cnf','Rank','Uniform','Guided','MaxSat',1,26,0,94 UNION</v>
      </c>
    </row>
    <row r="1131" spans="1:11" x14ac:dyDescent="0.55000000000000004">
      <c r="A1131" t="s">
        <v>36</v>
      </c>
      <c r="B1131" t="s">
        <v>10</v>
      </c>
      <c r="C1131" t="s">
        <v>8</v>
      </c>
      <c r="D1131" t="s">
        <v>6</v>
      </c>
      <c r="E1131" t="s">
        <v>4</v>
      </c>
      <c r="F1131" t="b">
        <v>1</v>
      </c>
      <c r="G1131">
        <v>140</v>
      </c>
      <c r="H1131">
        <v>1</v>
      </c>
      <c r="I1131">
        <v>452</v>
      </c>
      <c r="K1131" t="str">
        <f t="shared" si="17"/>
        <v>SELECT 'uf50-0116.cnf','Rank','Uniform','Guided','Weighted',1,140,1,452 UNION</v>
      </c>
    </row>
    <row r="1132" spans="1:11" x14ac:dyDescent="0.55000000000000004">
      <c r="A1132" t="s">
        <v>36</v>
      </c>
      <c r="B1132" t="s">
        <v>10</v>
      </c>
      <c r="C1132" t="s">
        <v>8</v>
      </c>
      <c r="D1132" t="s">
        <v>6</v>
      </c>
      <c r="E1132" t="s">
        <v>5</v>
      </c>
      <c r="F1132" t="b">
        <v>1</v>
      </c>
      <c r="G1132">
        <v>133</v>
      </c>
      <c r="H1132">
        <v>1</v>
      </c>
      <c r="I1132">
        <v>429</v>
      </c>
      <c r="K1132" t="str">
        <f t="shared" si="17"/>
        <v>SELECT 'uf50-0116.cnf','Rank','Uniform','Guided','Amplified',1,133,1,429 UNION</v>
      </c>
    </row>
    <row r="1133" spans="1:11" x14ac:dyDescent="0.55000000000000004">
      <c r="A1133" t="s">
        <v>36</v>
      </c>
      <c r="B1133" t="s">
        <v>10</v>
      </c>
      <c r="C1133" t="s">
        <v>8</v>
      </c>
      <c r="D1133" t="s">
        <v>7</v>
      </c>
      <c r="E1133" t="s">
        <v>3</v>
      </c>
      <c r="F1133" t="b">
        <v>1</v>
      </c>
      <c r="G1133">
        <v>279</v>
      </c>
      <c r="H1133">
        <v>2</v>
      </c>
      <c r="I1133">
        <v>519</v>
      </c>
      <c r="K1133" t="str">
        <f t="shared" si="17"/>
        <v>SELECT 'uf50-0116.cnf','Rank','Uniform','NBit','MaxSat',1,279,2,519 UNION</v>
      </c>
    </row>
    <row r="1134" spans="1:11" x14ac:dyDescent="0.55000000000000004">
      <c r="A1134" t="s">
        <v>36</v>
      </c>
      <c r="B1134" t="s">
        <v>10</v>
      </c>
      <c r="C1134" t="s">
        <v>8</v>
      </c>
      <c r="D1134" t="s">
        <v>7</v>
      </c>
      <c r="E1134" t="s">
        <v>4</v>
      </c>
      <c r="F1134" t="b">
        <v>1</v>
      </c>
      <c r="G1134">
        <v>423</v>
      </c>
      <c r="H1134">
        <v>3</v>
      </c>
      <c r="I1134">
        <v>746</v>
      </c>
      <c r="K1134" t="str">
        <f t="shared" si="17"/>
        <v>SELECT 'uf50-0116.cnf','Rank','Uniform','NBit','Weighted',1,423,3,746 UNION</v>
      </c>
    </row>
    <row r="1135" spans="1:11" x14ac:dyDescent="0.55000000000000004">
      <c r="A1135" t="s">
        <v>36</v>
      </c>
      <c r="B1135" t="s">
        <v>10</v>
      </c>
      <c r="C1135" t="s">
        <v>8</v>
      </c>
      <c r="D1135" t="s">
        <v>7</v>
      </c>
      <c r="E1135" t="s">
        <v>5</v>
      </c>
      <c r="F1135" t="b">
        <v>1</v>
      </c>
      <c r="G1135">
        <v>661</v>
      </c>
      <c r="H1135">
        <v>5</v>
      </c>
      <c r="I1135">
        <v>1264</v>
      </c>
      <c r="K1135" t="str">
        <f t="shared" si="17"/>
        <v>SELECT 'uf50-0116.cnf','Rank','Uniform','NBit','Amplified',1,661,5,1264 UNION</v>
      </c>
    </row>
    <row r="1136" spans="1:11" x14ac:dyDescent="0.55000000000000004">
      <c r="A1136" t="s">
        <v>37</v>
      </c>
      <c r="B1136" t="s">
        <v>0</v>
      </c>
      <c r="C1136" t="s">
        <v>1</v>
      </c>
      <c r="D1136" t="s">
        <v>2</v>
      </c>
      <c r="E1136" t="s">
        <v>3</v>
      </c>
      <c r="F1136" t="b">
        <v>1</v>
      </c>
      <c r="G1136">
        <v>21</v>
      </c>
      <c r="H1136">
        <v>0</v>
      </c>
      <c r="I1136">
        <v>95</v>
      </c>
      <c r="K1136" t="str">
        <f t="shared" si="17"/>
        <v>SELECT 'uf50-0117.cnf','Tournament','Clause','BitFlip','MaxSat',1,21,0,95 UNION</v>
      </c>
    </row>
    <row r="1137" spans="1:11" x14ac:dyDescent="0.55000000000000004">
      <c r="A1137" t="s">
        <v>37</v>
      </c>
      <c r="B1137" t="s">
        <v>0</v>
      </c>
      <c r="C1137" t="s">
        <v>1</v>
      </c>
      <c r="D1137" t="s">
        <v>2</v>
      </c>
      <c r="E1137" t="s">
        <v>4</v>
      </c>
      <c r="F1137" t="b">
        <v>1</v>
      </c>
      <c r="G1137">
        <v>261</v>
      </c>
      <c r="H1137">
        <v>2</v>
      </c>
      <c r="I1137">
        <v>1143</v>
      </c>
      <c r="K1137" t="str">
        <f t="shared" si="17"/>
        <v>SELECT 'uf50-0117.cnf','Tournament','Clause','BitFlip','Weighted',1,261,2,1143 UNION</v>
      </c>
    </row>
    <row r="1138" spans="1:11" x14ac:dyDescent="0.55000000000000004">
      <c r="A1138" t="s">
        <v>37</v>
      </c>
      <c r="B1138" t="s">
        <v>0</v>
      </c>
      <c r="C1138" t="s">
        <v>1</v>
      </c>
      <c r="D1138" t="s">
        <v>2</v>
      </c>
      <c r="E1138" t="s">
        <v>5</v>
      </c>
      <c r="F1138" t="b">
        <v>1</v>
      </c>
      <c r="G1138">
        <v>21</v>
      </c>
      <c r="H1138">
        <v>0</v>
      </c>
      <c r="I1138">
        <v>94</v>
      </c>
      <c r="K1138" t="str">
        <f t="shared" si="17"/>
        <v>SELECT 'uf50-0117.cnf','Tournament','Clause','BitFlip','Amplified',1,21,0,94 UNION</v>
      </c>
    </row>
    <row r="1139" spans="1:11" x14ac:dyDescent="0.55000000000000004">
      <c r="A1139" t="s">
        <v>37</v>
      </c>
      <c r="B1139" t="s">
        <v>0</v>
      </c>
      <c r="C1139" t="s">
        <v>1</v>
      </c>
      <c r="D1139" t="s">
        <v>6</v>
      </c>
      <c r="E1139" t="s">
        <v>3</v>
      </c>
      <c r="F1139" t="b">
        <v>1</v>
      </c>
      <c r="G1139">
        <v>12</v>
      </c>
      <c r="H1139">
        <v>0</v>
      </c>
      <c r="I1139">
        <v>68</v>
      </c>
      <c r="K1139" t="str">
        <f t="shared" si="17"/>
        <v>SELECT 'uf50-0117.cnf','Tournament','Clause','Guided','MaxSat',1,12,0,68 UNION</v>
      </c>
    </row>
    <row r="1140" spans="1:11" x14ac:dyDescent="0.55000000000000004">
      <c r="A1140" t="s">
        <v>37</v>
      </c>
      <c r="B1140" t="s">
        <v>0</v>
      </c>
      <c r="C1140" t="s">
        <v>1</v>
      </c>
      <c r="D1140" t="s">
        <v>6</v>
      </c>
      <c r="E1140" t="s">
        <v>4</v>
      </c>
      <c r="F1140" t="b">
        <v>1</v>
      </c>
      <c r="G1140">
        <v>11</v>
      </c>
      <c r="H1140">
        <v>0</v>
      </c>
      <c r="I1140">
        <v>58</v>
      </c>
      <c r="K1140" t="str">
        <f t="shared" si="17"/>
        <v>SELECT 'uf50-0117.cnf','Tournament','Clause','Guided','Weighted',1,11,0,58 UNION</v>
      </c>
    </row>
    <row r="1141" spans="1:11" x14ac:dyDescent="0.55000000000000004">
      <c r="A1141" t="s">
        <v>37</v>
      </c>
      <c r="B1141" t="s">
        <v>0</v>
      </c>
      <c r="C1141" t="s">
        <v>1</v>
      </c>
      <c r="D1141" t="s">
        <v>6</v>
      </c>
      <c r="E1141" t="s">
        <v>5</v>
      </c>
      <c r="F1141" t="b">
        <v>1</v>
      </c>
      <c r="G1141">
        <v>12</v>
      </c>
      <c r="H1141">
        <v>0</v>
      </c>
      <c r="I1141">
        <v>71</v>
      </c>
      <c r="K1141" t="str">
        <f t="shared" si="17"/>
        <v>SELECT 'uf50-0117.cnf','Tournament','Clause','Guided','Amplified',1,12,0,71 UNION</v>
      </c>
    </row>
    <row r="1142" spans="1:11" x14ac:dyDescent="0.55000000000000004">
      <c r="A1142" t="s">
        <v>37</v>
      </c>
      <c r="B1142" t="s">
        <v>0</v>
      </c>
      <c r="C1142" t="s">
        <v>1</v>
      </c>
      <c r="D1142" t="s">
        <v>7</v>
      </c>
      <c r="E1142" t="s">
        <v>3</v>
      </c>
      <c r="F1142" t="b">
        <v>1</v>
      </c>
      <c r="G1142">
        <v>10</v>
      </c>
      <c r="H1142">
        <v>0</v>
      </c>
      <c r="I1142">
        <v>47</v>
      </c>
      <c r="K1142" t="str">
        <f t="shared" si="17"/>
        <v>SELECT 'uf50-0117.cnf','Tournament','Clause','NBit','MaxSat',1,10,0,47 UNION</v>
      </c>
    </row>
    <row r="1143" spans="1:11" x14ac:dyDescent="0.55000000000000004">
      <c r="A1143" t="s">
        <v>37</v>
      </c>
      <c r="B1143" t="s">
        <v>0</v>
      </c>
      <c r="C1143" t="s">
        <v>1</v>
      </c>
      <c r="D1143" t="s">
        <v>7</v>
      </c>
      <c r="E1143" t="s">
        <v>4</v>
      </c>
      <c r="F1143" t="b">
        <v>1</v>
      </c>
      <c r="G1143">
        <v>11</v>
      </c>
      <c r="H1143">
        <v>0</v>
      </c>
      <c r="I1143">
        <v>50</v>
      </c>
      <c r="K1143" t="str">
        <f t="shared" si="17"/>
        <v>SELECT 'uf50-0117.cnf','Tournament','Clause','NBit','Weighted',1,11,0,50 UNION</v>
      </c>
    </row>
    <row r="1144" spans="1:11" x14ac:dyDescent="0.55000000000000004">
      <c r="A1144" t="s">
        <v>37</v>
      </c>
      <c r="B1144" t="s">
        <v>0</v>
      </c>
      <c r="C1144" t="s">
        <v>1</v>
      </c>
      <c r="D1144" t="s">
        <v>7</v>
      </c>
      <c r="E1144" t="s">
        <v>5</v>
      </c>
      <c r="F1144" t="b">
        <v>1</v>
      </c>
      <c r="G1144">
        <v>10</v>
      </c>
      <c r="H1144">
        <v>0</v>
      </c>
      <c r="I1144">
        <v>49</v>
      </c>
      <c r="K1144" t="str">
        <f t="shared" si="17"/>
        <v>SELECT 'uf50-0117.cnf','Tournament','Clause','NBit','Amplified',1,10,0,49 UNION</v>
      </c>
    </row>
    <row r="1145" spans="1:11" x14ac:dyDescent="0.55000000000000004">
      <c r="A1145" t="s">
        <v>37</v>
      </c>
      <c r="B1145" t="s">
        <v>0</v>
      </c>
      <c r="C1145" t="s">
        <v>8</v>
      </c>
      <c r="D1145" t="s">
        <v>2</v>
      </c>
      <c r="E1145" t="s">
        <v>3</v>
      </c>
      <c r="F1145" t="b">
        <v>1</v>
      </c>
      <c r="G1145">
        <v>32</v>
      </c>
      <c r="H1145">
        <v>0</v>
      </c>
      <c r="I1145">
        <v>68</v>
      </c>
      <c r="K1145" t="str">
        <f t="shared" si="17"/>
        <v>SELECT 'uf50-0117.cnf','Tournament','Uniform','BitFlip','MaxSat',1,32,0,68 UNION</v>
      </c>
    </row>
    <row r="1146" spans="1:11" x14ac:dyDescent="0.55000000000000004">
      <c r="A1146" t="s">
        <v>37</v>
      </c>
      <c r="B1146" t="s">
        <v>0</v>
      </c>
      <c r="C1146" t="s">
        <v>8</v>
      </c>
      <c r="D1146" t="s">
        <v>2</v>
      </c>
      <c r="E1146" t="s">
        <v>4</v>
      </c>
      <c r="F1146" t="b">
        <v>1</v>
      </c>
      <c r="G1146">
        <v>189</v>
      </c>
      <c r="H1146">
        <v>1</v>
      </c>
      <c r="I1146">
        <v>333</v>
      </c>
      <c r="K1146" t="str">
        <f t="shared" si="17"/>
        <v>SELECT 'uf50-0117.cnf','Tournament','Uniform','BitFlip','Weighted',1,189,1,333 UNION</v>
      </c>
    </row>
    <row r="1147" spans="1:11" x14ac:dyDescent="0.55000000000000004">
      <c r="A1147" t="s">
        <v>37</v>
      </c>
      <c r="B1147" t="s">
        <v>0</v>
      </c>
      <c r="C1147" t="s">
        <v>8</v>
      </c>
      <c r="D1147" t="s">
        <v>2</v>
      </c>
      <c r="E1147" t="s">
        <v>5</v>
      </c>
      <c r="F1147" t="b">
        <v>1</v>
      </c>
      <c r="G1147">
        <v>32</v>
      </c>
      <c r="H1147">
        <v>0</v>
      </c>
      <c r="I1147">
        <v>64</v>
      </c>
      <c r="K1147" t="str">
        <f t="shared" si="17"/>
        <v>SELECT 'uf50-0117.cnf','Tournament','Uniform','BitFlip','Amplified',1,32,0,64 UNION</v>
      </c>
    </row>
    <row r="1148" spans="1:11" x14ac:dyDescent="0.55000000000000004">
      <c r="A1148" t="s">
        <v>37</v>
      </c>
      <c r="B1148" t="s">
        <v>0</v>
      </c>
      <c r="C1148" t="s">
        <v>8</v>
      </c>
      <c r="D1148" t="s">
        <v>6</v>
      </c>
      <c r="E1148" t="s">
        <v>3</v>
      </c>
      <c r="F1148" t="b">
        <v>1</v>
      </c>
      <c r="G1148">
        <v>8</v>
      </c>
      <c r="H1148">
        <v>0</v>
      </c>
      <c r="I1148">
        <v>29</v>
      </c>
      <c r="K1148" t="str">
        <f t="shared" si="17"/>
        <v>SELECT 'uf50-0117.cnf','Tournament','Uniform','Guided','MaxSat',1,8,0,29 UNION</v>
      </c>
    </row>
    <row r="1149" spans="1:11" x14ac:dyDescent="0.55000000000000004">
      <c r="A1149" t="s">
        <v>37</v>
      </c>
      <c r="B1149" t="s">
        <v>0</v>
      </c>
      <c r="C1149" t="s">
        <v>8</v>
      </c>
      <c r="D1149" t="s">
        <v>6</v>
      </c>
      <c r="E1149" t="s">
        <v>4</v>
      </c>
      <c r="F1149" t="b">
        <v>1</v>
      </c>
      <c r="G1149">
        <v>12</v>
      </c>
      <c r="H1149">
        <v>0</v>
      </c>
      <c r="I1149">
        <v>45</v>
      </c>
      <c r="K1149" t="str">
        <f t="shared" si="17"/>
        <v>SELECT 'uf50-0117.cnf','Tournament','Uniform','Guided','Weighted',1,12,0,45 UNION</v>
      </c>
    </row>
    <row r="1150" spans="1:11" x14ac:dyDescent="0.55000000000000004">
      <c r="A1150" t="s">
        <v>37</v>
      </c>
      <c r="B1150" t="s">
        <v>0</v>
      </c>
      <c r="C1150" t="s">
        <v>8</v>
      </c>
      <c r="D1150" t="s">
        <v>6</v>
      </c>
      <c r="E1150" t="s">
        <v>5</v>
      </c>
      <c r="F1150" t="b">
        <v>1</v>
      </c>
      <c r="G1150">
        <v>8</v>
      </c>
      <c r="H1150">
        <v>0</v>
      </c>
      <c r="I1150">
        <v>37</v>
      </c>
      <c r="K1150" t="str">
        <f t="shared" si="17"/>
        <v>SELECT 'uf50-0117.cnf','Tournament','Uniform','Guided','Amplified',1,8,0,37 UNION</v>
      </c>
    </row>
    <row r="1151" spans="1:11" x14ac:dyDescent="0.55000000000000004">
      <c r="A1151" t="s">
        <v>37</v>
      </c>
      <c r="B1151" t="s">
        <v>0</v>
      </c>
      <c r="C1151" t="s">
        <v>8</v>
      </c>
      <c r="D1151" t="s">
        <v>7</v>
      </c>
      <c r="E1151" t="s">
        <v>3</v>
      </c>
      <c r="F1151" t="b">
        <v>1</v>
      </c>
      <c r="G1151">
        <v>14</v>
      </c>
      <c r="H1151">
        <v>0</v>
      </c>
      <c r="I1151">
        <v>31</v>
      </c>
      <c r="K1151" t="str">
        <f t="shared" si="17"/>
        <v>SELECT 'uf50-0117.cnf','Tournament','Uniform','NBit','MaxSat',1,14,0,31 UNION</v>
      </c>
    </row>
    <row r="1152" spans="1:11" x14ac:dyDescent="0.55000000000000004">
      <c r="A1152" t="s">
        <v>37</v>
      </c>
      <c r="B1152" t="s">
        <v>0</v>
      </c>
      <c r="C1152" t="s">
        <v>8</v>
      </c>
      <c r="D1152" t="s">
        <v>7</v>
      </c>
      <c r="E1152" t="s">
        <v>4</v>
      </c>
      <c r="F1152" t="b">
        <v>1</v>
      </c>
      <c r="G1152">
        <v>13</v>
      </c>
      <c r="H1152">
        <v>0</v>
      </c>
      <c r="I1152">
        <v>25</v>
      </c>
      <c r="K1152" t="str">
        <f t="shared" si="17"/>
        <v>SELECT 'uf50-0117.cnf','Tournament','Uniform','NBit','Weighted',1,13,0,25 UNION</v>
      </c>
    </row>
    <row r="1153" spans="1:11" x14ac:dyDescent="0.55000000000000004">
      <c r="A1153" t="s">
        <v>37</v>
      </c>
      <c r="B1153" t="s">
        <v>0</v>
      </c>
      <c r="C1153" t="s">
        <v>8</v>
      </c>
      <c r="D1153" t="s">
        <v>7</v>
      </c>
      <c r="E1153" t="s">
        <v>5</v>
      </c>
      <c r="F1153" t="b">
        <v>1</v>
      </c>
      <c r="G1153">
        <v>14</v>
      </c>
      <c r="H1153">
        <v>0</v>
      </c>
      <c r="I1153">
        <v>29</v>
      </c>
      <c r="K1153" t="str">
        <f t="shared" si="17"/>
        <v>SELECT 'uf50-0117.cnf','Tournament','Uniform','NBit','Amplified',1,14,0,29 UNION</v>
      </c>
    </row>
    <row r="1154" spans="1:11" x14ac:dyDescent="0.55000000000000004">
      <c r="A1154" t="s">
        <v>37</v>
      </c>
      <c r="B1154" t="s">
        <v>9</v>
      </c>
      <c r="C1154" t="s">
        <v>1</v>
      </c>
      <c r="D1154" t="s">
        <v>2</v>
      </c>
      <c r="E1154" t="s">
        <v>3</v>
      </c>
      <c r="F1154" t="b">
        <v>1</v>
      </c>
      <c r="G1154">
        <v>533</v>
      </c>
      <c r="H1154">
        <v>2</v>
      </c>
      <c r="I1154">
        <v>2600</v>
      </c>
      <c r="K1154" t="str">
        <f t="shared" ref="K1154:K1217" si="18">CONCATENATE("SELECT '",A1154,"','",B1154,"','",C1154,"','",D1154,"','",E1154,"',",IF(F1154,1,0),",",G1154,",",H1154,",",I1154," UNION")</f>
        <v>SELECT 'uf50-0117.cnf','Roulette','Clause','BitFlip','MaxSat',1,533,2,2600 UNION</v>
      </c>
    </row>
    <row r="1155" spans="1:11" x14ac:dyDescent="0.55000000000000004">
      <c r="A1155" t="s">
        <v>37</v>
      </c>
      <c r="B1155" t="s">
        <v>9</v>
      </c>
      <c r="C1155" t="s">
        <v>1</v>
      </c>
      <c r="D1155" t="s">
        <v>2</v>
      </c>
      <c r="E1155" t="s">
        <v>4</v>
      </c>
      <c r="F1155" t="b">
        <v>1</v>
      </c>
      <c r="G1155">
        <v>459</v>
      </c>
      <c r="H1155">
        <v>2</v>
      </c>
      <c r="I1155">
        <v>2262</v>
      </c>
      <c r="K1155" t="str">
        <f t="shared" si="18"/>
        <v>SELECT 'uf50-0117.cnf','Roulette','Clause','BitFlip','Weighted',1,459,2,2262 UNION</v>
      </c>
    </row>
    <row r="1156" spans="1:11" x14ac:dyDescent="0.55000000000000004">
      <c r="A1156" t="s">
        <v>37</v>
      </c>
      <c r="B1156" t="s">
        <v>9</v>
      </c>
      <c r="C1156" t="s">
        <v>1</v>
      </c>
      <c r="D1156" t="s">
        <v>2</v>
      </c>
      <c r="E1156" t="s">
        <v>5</v>
      </c>
      <c r="F1156" t="b">
        <v>1</v>
      </c>
      <c r="G1156">
        <v>398</v>
      </c>
      <c r="H1156">
        <v>2</v>
      </c>
      <c r="I1156">
        <v>1991</v>
      </c>
      <c r="K1156" t="str">
        <f t="shared" si="18"/>
        <v>SELECT 'uf50-0117.cnf','Roulette','Clause','BitFlip','Amplified',1,398,2,1991 UNION</v>
      </c>
    </row>
    <row r="1157" spans="1:11" x14ac:dyDescent="0.55000000000000004">
      <c r="A1157" t="s">
        <v>37</v>
      </c>
      <c r="B1157" t="s">
        <v>9</v>
      </c>
      <c r="C1157" t="s">
        <v>1</v>
      </c>
      <c r="D1157" t="s">
        <v>6</v>
      </c>
      <c r="E1157" t="s">
        <v>3</v>
      </c>
      <c r="F1157" t="b">
        <v>1</v>
      </c>
      <c r="G1157">
        <v>32</v>
      </c>
      <c r="H1157">
        <v>0</v>
      </c>
      <c r="I1157">
        <v>178</v>
      </c>
      <c r="K1157" t="str">
        <f t="shared" si="18"/>
        <v>SELECT 'uf50-0117.cnf','Roulette','Clause','Guided','MaxSat',1,32,0,178 UNION</v>
      </c>
    </row>
    <row r="1158" spans="1:11" x14ac:dyDescent="0.55000000000000004">
      <c r="A1158" t="s">
        <v>37</v>
      </c>
      <c r="B1158" t="s">
        <v>9</v>
      </c>
      <c r="C1158" t="s">
        <v>1</v>
      </c>
      <c r="D1158" t="s">
        <v>6</v>
      </c>
      <c r="E1158" t="s">
        <v>4</v>
      </c>
      <c r="F1158" t="b">
        <v>1</v>
      </c>
      <c r="G1158">
        <v>41</v>
      </c>
      <c r="H1158">
        <v>0</v>
      </c>
      <c r="I1158">
        <v>247</v>
      </c>
      <c r="K1158" t="str">
        <f t="shared" si="18"/>
        <v>SELECT 'uf50-0117.cnf','Roulette','Clause','Guided','Weighted',1,41,0,247 UNION</v>
      </c>
    </row>
    <row r="1159" spans="1:11" x14ac:dyDescent="0.55000000000000004">
      <c r="A1159" t="s">
        <v>37</v>
      </c>
      <c r="B1159" t="s">
        <v>9</v>
      </c>
      <c r="C1159" t="s">
        <v>1</v>
      </c>
      <c r="D1159" t="s">
        <v>6</v>
      </c>
      <c r="E1159" t="s">
        <v>5</v>
      </c>
      <c r="F1159" t="b">
        <v>1</v>
      </c>
      <c r="G1159">
        <v>11</v>
      </c>
      <c r="H1159">
        <v>0</v>
      </c>
      <c r="I1159">
        <v>62</v>
      </c>
      <c r="K1159" t="str">
        <f t="shared" si="18"/>
        <v>SELECT 'uf50-0117.cnf','Roulette','Clause','Guided','Amplified',1,11,0,62 UNION</v>
      </c>
    </row>
    <row r="1160" spans="1:11" x14ac:dyDescent="0.55000000000000004">
      <c r="A1160" t="s">
        <v>37</v>
      </c>
      <c r="B1160" t="s">
        <v>9</v>
      </c>
      <c r="C1160" t="s">
        <v>1</v>
      </c>
      <c r="D1160" t="s">
        <v>7</v>
      </c>
      <c r="E1160" t="s">
        <v>3</v>
      </c>
      <c r="F1160" t="b">
        <v>1</v>
      </c>
      <c r="G1160">
        <v>46</v>
      </c>
      <c r="H1160">
        <v>0</v>
      </c>
      <c r="I1160">
        <v>220</v>
      </c>
      <c r="K1160" t="str">
        <f t="shared" si="18"/>
        <v>SELECT 'uf50-0117.cnf','Roulette','Clause','NBit','MaxSat',1,46,0,220 UNION</v>
      </c>
    </row>
    <row r="1161" spans="1:11" x14ac:dyDescent="0.55000000000000004">
      <c r="A1161" t="s">
        <v>37</v>
      </c>
      <c r="B1161" t="s">
        <v>9</v>
      </c>
      <c r="C1161" t="s">
        <v>1</v>
      </c>
      <c r="D1161" t="s">
        <v>7</v>
      </c>
      <c r="E1161" t="s">
        <v>4</v>
      </c>
      <c r="F1161" t="b">
        <v>1</v>
      </c>
      <c r="G1161">
        <v>320</v>
      </c>
      <c r="H1161">
        <v>1</v>
      </c>
      <c r="I1161">
        <v>1500</v>
      </c>
      <c r="K1161" t="str">
        <f t="shared" si="18"/>
        <v>SELECT 'uf50-0117.cnf','Roulette','Clause','NBit','Weighted',1,320,1,1500 UNION</v>
      </c>
    </row>
    <row r="1162" spans="1:11" x14ac:dyDescent="0.55000000000000004">
      <c r="A1162" t="s">
        <v>37</v>
      </c>
      <c r="B1162" t="s">
        <v>9</v>
      </c>
      <c r="C1162" t="s">
        <v>1</v>
      </c>
      <c r="D1162" t="s">
        <v>7</v>
      </c>
      <c r="E1162" t="s">
        <v>5</v>
      </c>
      <c r="F1162" t="b">
        <v>1</v>
      </c>
      <c r="G1162">
        <v>45</v>
      </c>
      <c r="H1162">
        <v>0</v>
      </c>
      <c r="I1162">
        <v>231</v>
      </c>
      <c r="K1162" t="str">
        <f t="shared" si="18"/>
        <v>SELECT 'uf50-0117.cnf','Roulette','Clause','NBit','Amplified',1,45,0,231 UNION</v>
      </c>
    </row>
    <row r="1163" spans="1:11" x14ac:dyDescent="0.55000000000000004">
      <c r="A1163" t="s">
        <v>37</v>
      </c>
      <c r="B1163" t="s">
        <v>9</v>
      </c>
      <c r="C1163" t="s">
        <v>8</v>
      </c>
      <c r="D1163" t="s">
        <v>2</v>
      </c>
      <c r="E1163" t="s">
        <v>3</v>
      </c>
      <c r="F1163" t="b">
        <v>1</v>
      </c>
      <c r="G1163">
        <v>685</v>
      </c>
      <c r="H1163">
        <v>4</v>
      </c>
      <c r="I1163">
        <v>1435</v>
      </c>
      <c r="K1163" t="str">
        <f t="shared" si="18"/>
        <v>SELECT 'uf50-0117.cnf','Roulette','Uniform','BitFlip','MaxSat',1,685,4,1435 UNION</v>
      </c>
    </row>
    <row r="1164" spans="1:11" x14ac:dyDescent="0.55000000000000004">
      <c r="A1164" t="s">
        <v>37</v>
      </c>
      <c r="B1164" t="s">
        <v>9</v>
      </c>
      <c r="C1164" t="s">
        <v>8</v>
      </c>
      <c r="D1164" t="s">
        <v>2</v>
      </c>
      <c r="E1164" t="s">
        <v>4</v>
      </c>
      <c r="F1164" t="b">
        <v>1</v>
      </c>
      <c r="G1164">
        <v>371</v>
      </c>
      <c r="H1164">
        <v>2</v>
      </c>
      <c r="I1164">
        <v>758</v>
      </c>
      <c r="K1164" t="str">
        <f t="shared" si="18"/>
        <v>SELECT 'uf50-0117.cnf','Roulette','Uniform','BitFlip','Weighted',1,371,2,758 UNION</v>
      </c>
    </row>
    <row r="1165" spans="1:11" x14ac:dyDescent="0.55000000000000004">
      <c r="A1165" t="s">
        <v>37</v>
      </c>
      <c r="B1165" t="s">
        <v>9</v>
      </c>
      <c r="C1165" t="s">
        <v>8</v>
      </c>
      <c r="D1165" t="s">
        <v>2</v>
      </c>
      <c r="E1165" t="s">
        <v>5</v>
      </c>
      <c r="F1165" t="b">
        <v>1</v>
      </c>
      <c r="G1165">
        <v>442</v>
      </c>
      <c r="H1165">
        <v>2</v>
      </c>
      <c r="I1165">
        <v>926</v>
      </c>
      <c r="K1165" t="str">
        <f t="shared" si="18"/>
        <v>SELECT 'uf50-0117.cnf','Roulette','Uniform','BitFlip','Amplified',1,442,2,926 UNION</v>
      </c>
    </row>
    <row r="1166" spans="1:11" x14ac:dyDescent="0.55000000000000004">
      <c r="A1166" t="s">
        <v>37</v>
      </c>
      <c r="B1166" t="s">
        <v>9</v>
      </c>
      <c r="C1166" t="s">
        <v>8</v>
      </c>
      <c r="D1166" t="s">
        <v>6</v>
      </c>
      <c r="E1166" t="s">
        <v>3</v>
      </c>
      <c r="F1166" t="b">
        <v>1</v>
      </c>
      <c r="G1166">
        <v>55</v>
      </c>
      <c r="H1166">
        <v>0</v>
      </c>
      <c r="I1166">
        <v>191</v>
      </c>
      <c r="K1166" t="str">
        <f t="shared" si="18"/>
        <v>SELECT 'uf50-0117.cnf','Roulette','Uniform','Guided','MaxSat',1,55,0,191 UNION</v>
      </c>
    </row>
    <row r="1167" spans="1:11" x14ac:dyDescent="0.55000000000000004">
      <c r="A1167" t="s">
        <v>37</v>
      </c>
      <c r="B1167" t="s">
        <v>9</v>
      </c>
      <c r="C1167" t="s">
        <v>8</v>
      </c>
      <c r="D1167" t="s">
        <v>6</v>
      </c>
      <c r="E1167" t="s">
        <v>4</v>
      </c>
      <c r="F1167" t="b">
        <v>1</v>
      </c>
      <c r="G1167">
        <v>31</v>
      </c>
      <c r="H1167">
        <v>0</v>
      </c>
      <c r="I1167">
        <v>111</v>
      </c>
      <c r="K1167" t="str">
        <f t="shared" si="18"/>
        <v>SELECT 'uf50-0117.cnf','Roulette','Uniform','Guided','Weighted',1,31,0,111 UNION</v>
      </c>
    </row>
    <row r="1168" spans="1:11" x14ac:dyDescent="0.55000000000000004">
      <c r="A1168" t="s">
        <v>37</v>
      </c>
      <c r="B1168" t="s">
        <v>9</v>
      </c>
      <c r="C1168" t="s">
        <v>8</v>
      </c>
      <c r="D1168" t="s">
        <v>6</v>
      </c>
      <c r="E1168" t="s">
        <v>5</v>
      </c>
      <c r="F1168" t="b">
        <v>1</v>
      </c>
      <c r="G1168">
        <v>32</v>
      </c>
      <c r="H1168">
        <v>0</v>
      </c>
      <c r="I1168">
        <v>111</v>
      </c>
      <c r="K1168" t="str">
        <f t="shared" si="18"/>
        <v>SELECT 'uf50-0117.cnf','Roulette','Uniform','Guided','Amplified',1,32,0,111 UNION</v>
      </c>
    </row>
    <row r="1169" spans="1:11" x14ac:dyDescent="0.55000000000000004">
      <c r="A1169" t="s">
        <v>37</v>
      </c>
      <c r="B1169" t="s">
        <v>9</v>
      </c>
      <c r="C1169" t="s">
        <v>8</v>
      </c>
      <c r="D1169" t="s">
        <v>7</v>
      </c>
      <c r="E1169" t="s">
        <v>3</v>
      </c>
      <c r="F1169" t="b">
        <v>1</v>
      </c>
      <c r="G1169">
        <v>141</v>
      </c>
      <c r="H1169">
        <v>0</v>
      </c>
      <c r="I1169">
        <v>272</v>
      </c>
      <c r="K1169" t="str">
        <f t="shared" si="18"/>
        <v>SELECT 'uf50-0117.cnf','Roulette','Uniform','NBit','MaxSat',1,141,0,272 UNION</v>
      </c>
    </row>
    <row r="1170" spans="1:11" x14ac:dyDescent="0.55000000000000004">
      <c r="A1170" t="s">
        <v>37</v>
      </c>
      <c r="B1170" t="s">
        <v>9</v>
      </c>
      <c r="C1170" t="s">
        <v>8</v>
      </c>
      <c r="D1170" t="s">
        <v>7</v>
      </c>
      <c r="E1170" t="s">
        <v>4</v>
      </c>
      <c r="F1170" t="b">
        <v>1</v>
      </c>
      <c r="G1170">
        <v>46</v>
      </c>
      <c r="H1170">
        <v>0</v>
      </c>
      <c r="I1170">
        <v>90</v>
      </c>
      <c r="K1170" t="str">
        <f t="shared" si="18"/>
        <v>SELECT 'uf50-0117.cnf','Roulette','Uniform','NBit','Weighted',1,46,0,90 UNION</v>
      </c>
    </row>
    <row r="1171" spans="1:11" x14ac:dyDescent="0.55000000000000004">
      <c r="A1171" t="s">
        <v>37</v>
      </c>
      <c r="B1171" t="s">
        <v>9</v>
      </c>
      <c r="C1171" t="s">
        <v>8</v>
      </c>
      <c r="D1171" t="s">
        <v>7</v>
      </c>
      <c r="E1171" t="s">
        <v>5</v>
      </c>
      <c r="F1171" t="b">
        <v>1</v>
      </c>
      <c r="G1171">
        <v>52</v>
      </c>
      <c r="H1171">
        <v>0</v>
      </c>
      <c r="I1171">
        <v>107</v>
      </c>
      <c r="K1171" t="str">
        <f t="shared" si="18"/>
        <v>SELECT 'uf50-0117.cnf','Roulette','Uniform','NBit','Amplified',1,52,0,107 UNION</v>
      </c>
    </row>
    <row r="1172" spans="1:11" x14ac:dyDescent="0.55000000000000004">
      <c r="A1172" t="s">
        <v>37</v>
      </c>
      <c r="B1172" t="s">
        <v>10</v>
      </c>
      <c r="C1172" t="s">
        <v>1</v>
      </c>
      <c r="D1172" t="s">
        <v>2</v>
      </c>
      <c r="E1172" t="s">
        <v>3</v>
      </c>
      <c r="F1172" t="b">
        <v>1</v>
      </c>
      <c r="G1172">
        <v>89</v>
      </c>
      <c r="H1172">
        <v>0</v>
      </c>
      <c r="I1172">
        <v>425</v>
      </c>
      <c r="K1172" t="str">
        <f t="shared" si="18"/>
        <v>SELECT 'uf50-0117.cnf','Rank','Clause','BitFlip','MaxSat',1,89,0,425 UNION</v>
      </c>
    </row>
    <row r="1173" spans="1:11" x14ac:dyDescent="0.55000000000000004">
      <c r="A1173" t="s">
        <v>37</v>
      </c>
      <c r="B1173" t="s">
        <v>10</v>
      </c>
      <c r="C1173" t="s">
        <v>1</v>
      </c>
      <c r="D1173" t="s">
        <v>2</v>
      </c>
      <c r="E1173" t="s">
        <v>4</v>
      </c>
      <c r="F1173" t="b">
        <v>1</v>
      </c>
      <c r="G1173">
        <v>26</v>
      </c>
      <c r="H1173">
        <v>0</v>
      </c>
      <c r="I1173">
        <v>119</v>
      </c>
      <c r="K1173" t="str">
        <f t="shared" si="18"/>
        <v>SELECT 'uf50-0117.cnf','Rank','Clause','BitFlip','Weighted',1,26,0,119 UNION</v>
      </c>
    </row>
    <row r="1174" spans="1:11" x14ac:dyDescent="0.55000000000000004">
      <c r="A1174" t="s">
        <v>37</v>
      </c>
      <c r="B1174" t="s">
        <v>10</v>
      </c>
      <c r="C1174" t="s">
        <v>1</v>
      </c>
      <c r="D1174" t="s">
        <v>2</v>
      </c>
      <c r="E1174" t="s">
        <v>5</v>
      </c>
      <c r="F1174" t="b">
        <v>1</v>
      </c>
      <c r="G1174">
        <v>30</v>
      </c>
      <c r="H1174">
        <v>0</v>
      </c>
      <c r="I1174">
        <v>138</v>
      </c>
      <c r="K1174" t="str">
        <f t="shared" si="18"/>
        <v>SELECT 'uf50-0117.cnf','Rank','Clause','BitFlip','Amplified',1,30,0,138 UNION</v>
      </c>
    </row>
    <row r="1175" spans="1:11" x14ac:dyDescent="0.55000000000000004">
      <c r="A1175" t="s">
        <v>37</v>
      </c>
      <c r="B1175" t="s">
        <v>10</v>
      </c>
      <c r="C1175" t="s">
        <v>1</v>
      </c>
      <c r="D1175" t="s">
        <v>6</v>
      </c>
      <c r="E1175" t="s">
        <v>3</v>
      </c>
      <c r="F1175" t="b">
        <v>1</v>
      </c>
      <c r="G1175">
        <v>27</v>
      </c>
      <c r="H1175">
        <v>0</v>
      </c>
      <c r="I1175">
        <v>144</v>
      </c>
      <c r="K1175" t="str">
        <f t="shared" si="18"/>
        <v>SELECT 'uf50-0117.cnf','Rank','Clause','Guided','MaxSat',1,27,0,144 UNION</v>
      </c>
    </row>
    <row r="1176" spans="1:11" x14ac:dyDescent="0.55000000000000004">
      <c r="A1176" t="s">
        <v>37</v>
      </c>
      <c r="B1176" t="s">
        <v>10</v>
      </c>
      <c r="C1176" t="s">
        <v>1</v>
      </c>
      <c r="D1176" t="s">
        <v>6</v>
      </c>
      <c r="E1176" t="s">
        <v>4</v>
      </c>
      <c r="F1176" t="b">
        <v>1</v>
      </c>
      <c r="G1176">
        <v>16</v>
      </c>
      <c r="H1176">
        <v>0</v>
      </c>
      <c r="I1176">
        <v>87</v>
      </c>
      <c r="K1176" t="str">
        <f t="shared" si="18"/>
        <v>SELECT 'uf50-0117.cnf','Rank','Clause','Guided','Weighted',1,16,0,87 UNION</v>
      </c>
    </row>
    <row r="1177" spans="1:11" x14ac:dyDescent="0.55000000000000004">
      <c r="A1177" t="s">
        <v>37</v>
      </c>
      <c r="B1177" t="s">
        <v>10</v>
      </c>
      <c r="C1177" t="s">
        <v>1</v>
      </c>
      <c r="D1177" t="s">
        <v>6</v>
      </c>
      <c r="E1177" t="s">
        <v>5</v>
      </c>
      <c r="F1177" t="b">
        <v>1</v>
      </c>
      <c r="G1177">
        <v>11</v>
      </c>
      <c r="H1177">
        <v>0</v>
      </c>
      <c r="I1177">
        <v>63</v>
      </c>
      <c r="K1177" t="str">
        <f t="shared" si="18"/>
        <v>SELECT 'uf50-0117.cnf','Rank','Clause','Guided','Amplified',1,11,0,63 UNION</v>
      </c>
    </row>
    <row r="1178" spans="1:11" x14ac:dyDescent="0.55000000000000004">
      <c r="A1178" t="s">
        <v>37</v>
      </c>
      <c r="B1178" t="s">
        <v>10</v>
      </c>
      <c r="C1178" t="s">
        <v>1</v>
      </c>
      <c r="D1178" t="s">
        <v>7</v>
      </c>
      <c r="E1178" t="s">
        <v>3</v>
      </c>
      <c r="F1178" t="b">
        <v>1</v>
      </c>
      <c r="G1178">
        <v>73</v>
      </c>
      <c r="H1178">
        <v>0</v>
      </c>
      <c r="I1178">
        <v>325</v>
      </c>
      <c r="K1178" t="str">
        <f t="shared" si="18"/>
        <v>SELECT 'uf50-0117.cnf','Rank','Clause','NBit','MaxSat',1,73,0,325 UNION</v>
      </c>
    </row>
    <row r="1179" spans="1:11" x14ac:dyDescent="0.55000000000000004">
      <c r="A1179" t="s">
        <v>37</v>
      </c>
      <c r="B1179" t="s">
        <v>10</v>
      </c>
      <c r="C1179" t="s">
        <v>1</v>
      </c>
      <c r="D1179" t="s">
        <v>7</v>
      </c>
      <c r="E1179" t="s">
        <v>4</v>
      </c>
      <c r="F1179" t="b">
        <v>1</v>
      </c>
      <c r="G1179">
        <v>14</v>
      </c>
      <c r="H1179">
        <v>0</v>
      </c>
      <c r="I1179">
        <v>64</v>
      </c>
      <c r="K1179" t="str">
        <f t="shared" si="18"/>
        <v>SELECT 'uf50-0117.cnf','Rank','Clause','NBit','Weighted',1,14,0,64 UNION</v>
      </c>
    </row>
    <row r="1180" spans="1:11" x14ac:dyDescent="0.55000000000000004">
      <c r="A1180" t="s">
        <v>37</v>
      </c>
      <c r="B1180" t="s">
        <v>10</v>
      </c>
      <c r="C1180" t="s">
        <v>1</v>
      </c>
      <c r="D1180" t="s">
        <v>7</v>
      </c>
      <c r="E1180" t="s">
        <v>5</v>
      </c>
      <c r="F1180" t="b">
        <v>1</v>
      </c>
      <c r="G1180">
        <v>46</v>
      </c>
      <c r="H1180">
        <v>0</v>
      </c>
      <c r="I1180">
        <v>210</v>
      </c>
      <c r="K1180" t="str">
        <f t="shared" si="18"/>
        <v>SELECT 'uf50-0117.cnf','Rank','Clause','NBit','Amplified',1,46,0,210 UNION</v>
      </c>
    </row>
    <row r="1181" spans="1:11" x14ac:dyDescent="0.55000000000000004">
      <c r="A1181" t="s">
        <v>37</v>
      </c>
      <c r="B1181" t="s">
        <v>10</v>
      </c>
      <c r="C1181" t="s">
        <v>8</v>
      </c>
      <c r="D1181" t="s">
        <v>2</v>
      </c>
      <c r="E1181" t="s">
        <v>3</v>
      </c>
      <c r="F1181" t="b">
        <v>1</v>
      </c>
      <c r="G1181">
        <v>24</v>
      </c>
      <c r="H1181">
        <v>0</v>
      </c>
      <c r="I1181">
        <v>58</v>
      </c>
      <c r="K1181" t="str">
        <f t="shared" si="18"/>
        <v>SELECT 'uf50-0117.cnf','Rank','Uniform','BitFlip','MaxSat',1,24,0,58 UNION</v>
      </c>
    </row>
    <row r="1182" spans="1:11" x14ac:dyDescent="0.55000000000000004">
      <c r="A1182" t="s">
        <v>37</v>
      </c>
      <c r="B1182" t="s">
        <v>10</v>
      </c>
      <c r="C1182" t="s">
        <v>8</v>
      </c>
      <c r="D1182" t="s">
        <v>2</v>
      </c>
      <c r="E1182" t="s">
        <v>4</v>
      </c>
      <c r="F1182" t="b">
        <v>1</v>
      </c>
      <c r="G1182">
        <v>27</v>
      </c>
      <c r="H1182">
        <v>0</v>
      </c>
      <c r="I1182">
        <v>59</v>
      </c>
      <c r="K1182" t="str">
        <f t="shared" si="18"/>
        <v>SELECT 'uf50-0117.cnf','Rank','Uniform','BitFlip','Weighted',1,27,0,59 UNION</v>
      </c>
    </row>
    <row r="1183" spans="1:11" x14ac:dyDescent="0.55000000000000004">
      <c r="A1183" t="s">
        <v>37</v>
      </c>
      <c r="B1183" t="s">
        <v>10</v>
      </c>
      <c r="C1183" t="s">
        <v>8</v>
      </c>
      <c r="D1183" t="s">
        <v>2</v>
      </c>
      <c r="E1183" t="s">
        <v>5</v>
      </c>
      <c r="F1183" t="b">
        <v>1</v>
      </c>
      <c r="G1183">
        <v>70</v>
      </c>
      <c r="H1183">
        <v>0</v>
      </c>
      <c r="I1183">
        <v>139</v>
      </c>
      <c r="K1183" t="str">
        <f t="shared" si="18"/>
        <v>SELECT 'uf50-0117.cnf','Rank','Uniform','BitFlip','Amplified',1,70,0,139 UNION</v>
      </c>
    </row>
    <row r="1184" spans="1:11" x14ac:dyDescent="0.55000000000000004">
      <c r="A1184" t="s">
        <v>37</v>
      </c>
      <c r="B1184" t="s">
        <v>10</v>
      </c>
      <c r="C1184" t="s">
        <v>8</v>
      </c>
      <c r="D1184" t="s">
        <v>6</v>
      </c>
      <c r="E1184" t="s">
        <v>3</v>
      </c>
      <c r="F1184" t="b">
        <v>1</v>
      </c>
      <c r="G1184">
        <v>14</v>
      </c>
      <c r="H1184">
        <v>0</v>
      </c>
      <c r="I1184">
        <v>50</v>
      </c>
      <c r="K1184" t="str">
        <f t="shared" si="18"/>
        <v>SELECT 'uf50-0117.cnf','Rank','Uniform','Guided','MaxSat',1,14,0,50 UNION</v>
      </c>
    </row>
    <row r="1185" spans="1:11" x14ac:dyDescent="0.55000000000000004">
      <c r="A1185" t="s">
        <v>37</v>
      </c>
      <c r="B1185" t="s">
        <v>10</v>
      </c>
      <c r="C1185" t="s">
        <v>8</v>
      </c>
      <c r="D1185" t="s">
        <v>6</v>
      </c>
      <c r="E1185" t="s">
        <v>4</v>
      </c>
      <c r="F1185" t="b">
        <v>1</v>
      </c>
      <c r="G1185">
        <v>9</v>
      </c>
      <c r="H1185">
        <v>0</v>
      </c>
      <c r="I1185">
        <v>32</v>
      </c>
      <c r="K1185" t="str">
        <f t="shared" si="18"/>
        <v>SELECT 'uf50-0117.cnf','Rank','Uniform','Guided','Weighted',1,9,0,32 UNION</v>
      </c>
    </row>
    <row r="1186" spans="1:11" x14ac:dyDescent="0.55000000000000004">
      <c r="A1186" t="s">
        <v>37</v>
      </c>
      <c r="B1186" t="s">
        <v>10</v>
      </c>
      <c r="C1186" t="s">
        <v>8</v>
      </c>
      <c r="D1186" t="s">
        <v>6</v>
      </c>
      <c r="E1186" t="s">
        <v>5</v>
      </c>
      <c r="F1186" t="b">
        <v>1</v>
      </c>
      <c r="G1186">
        <v>12</v>
      </c>
      <c r="H1186">
        <v>0</v>
      </c>
      <c r="I1186">
        <v>45</v>
      </c>
      <c r="K1186" t="str">
        <f t="shared" si="18"/>
        <v>SELECT 'uf50-0117.cnf','Rank','Uniform','Guided','Amplified',1,12,0,45 UNION</v>
      </c>
    </row>
    <row r="1187" spans="1:11" x14ac:dyDescent="0.55000000000000004">
      <c r="A1187" t="s">
        <v>37</v>
      </c>
      <c r="B1187" t="s">
        <v>10</v>
      </c>
      <c r="C1187" t="s">
        <v>8</v>
      </c>
      <c r="D1187" t="s">
        <v>7</v>
      </c>
      <c r="E1187" t="s">
        <v>3</v>
      </c>
      <c r="F1187" t="b">
        <v>1</v>
      </c>
      <c r="G1187">
        <v>16</v>
      </c>
      <c r="H1187">
        <v>0</v>
      </c>
      <c r="I1187">
        <v>34</v>
      </c>
      <c r="K1187" t="str">
        <f t="shared" si="18"/>
        <v>SELECT 'uf50-0117.cnf','Rank','Uniform','NBit','MaxSat',1,16,0,34 UNION</v>
      </c>
    </row>
    <row r="1188" spans="1:11" x14ac:dyDescent="0.55000000000000004">
      <c r="A1188" t="s">
        <v>37</v>
      </c>
      <c r="B1188" t="s">
        <v>10</v>
      </c>
      <c r="C1188" t="s">
        <v>8</v>
      </c>
      <c r="D1188" t="s">
        <v>7</v>
      </c>
      <c r="E1188" t="s">
        <v>4</v>
      </c>
      <c r="F1188" t="b">
        <v>1</v>
      </c>
      <c r="G1188">
        <v>16</v>
      </c>
      <c r="H1188">
        <v>0</v>
      </c>
      <c r="I1188">
        <v>37</v>
      </c>
      <c r="K1188" t="str">
        <f t="shared" si="18"/>
        <v>SELECT 'uf50-0117.cnf','Rank','Uniform','NBit','Weighted',1,16,0,37 UNION</v>
      </c>
    </row>
    <row r="1189" spans="1:11" x14ac:dyDescent="0.55000000000000004">
      <c r="A1189" t="s">
        <v>37</v>
      </c>
      <c r="B1189" t="s">
        <v>10</v>
      </c>
      <c r="C1189" t="s">
        <v>8</v>
      </c>
      <c r="D1189" t="s">
        <v>7</v>
      </c>
      <c r="E1189" t="s">
        <v>5</v>
      </c>
      <c r="F1189" t="b">
        <v>1</v>
      </c>
      <c r="G1189">
        <v>17</v>
      </c>
      <c r="H1189">
        <v>0</v>
      </c>
      <c r="I1189">
        <v>35</v>
      </c>
      <c r="K1189" t="str">
        <f t="shared" si="18"/>
        <v>SELECT 'uf50-0117.cnf','Rank','Uniform','NBit','Amplified',1,17,0,35 UNION</v>
      </c>
    </row>
    <row r="1190" spans="1:11" x14ac:dyDescent="0.55000000000000004">
      <c r="A1190" t="s">
        <v>38</v>
      </c>
      <c r="B1190" t="s">
        <v>0</v>
      </c>
      <c r="C1190" t="s">
        <v>1</v>
      </c>
      <c r="D1190" t="s">
        <v>2</v>
      </c>
      <c r="E1190" t="s">
        <v>3</v>
      </c>
      <c r="F1190" t="b">
        <v>1</v>
      </c>
      <c r="G1190">
        <v>2393</v>
      </c>
      <c r="H1190">
        <v>18</v>
      </c>
      <c r="I1190">
        <v>10596</v>
      </c>
      <c r="K1190" t="str">
        <f t="shared" si="18"/>
        <v>SELECT 'uf50-0118.cnf','Tournament','Clause','BitFlip','MaxSat',1,2393,18,10596 UNION</v>
      </c>
    </row>
    <row r="1191" spans="1:11" x14ac:dyDescent="0.55000000000000004">
      <c r="A1191" t="s">
        <v>38</v>
      </c>
      <c r="B1191" t="s">
        <v>0</v>
      </c>
      <c r="C1191" t="s">
        <v>1</v>
      </c>
      <c r="D1191" t="s">
        <v>2</v>
      </c>
      <c r="E1191" t="s">
        <v>4</v>
      </c>
      <c r="F1191" t="b">
        <v>1</v>
      </c>
      <c r="G1191">
        <v>446</v>
      </c>
      <c r="H1191">
        <v>3</v>
      </c>
      <c r="I1191">
        <v>1990</v>
      </c>
      <c r="K1191" t="str">
        <f t="shared" si="18"/>
        <v>SELECT 'uf50-0118.cnf','Tournament','Clause','BitFlip','Weighted',1,446,3,1990 UNION</v>
      </c>
    </row>
    <row r="1192" spans="1:11" x14ac:dyDescent="0.55000000000000004">
      <c r="A1192" t="s">
        <v>38</v>
      </c>
      <c r="B1192" t="s">
        <v>0</v>
      </c>
      <c r="C1192" t="s">
        <v>1</v>
      </c>
      <c r="D1192" t="s">
        <v>2</v>
      </c>
      <c r="E1192" t="s">
        <v>5</v>
      </c>
      <c r="F1192" t="b">
        <v>1</v>
      </c>
      <c r="G1192">
        <v>2393</v>
      </c>
      <c r="H1192">
        <v>18</v>
      </c>
      <c r="I1192">
        <v>11337</v>
      </c>
      <c r="K1192" t="str">
        <f t="shared" si="18"/>
        <v>SELECT 'uf50-0118.cnf','Tournament','Clause','BitFlip','Amplified',1,2393,18,11337 UNION</v>
      </c>
    </row>
    <row r="1193" spans="1:11" x14ac:dyDescent="0.55000000000000004">
      <c r="A1193" t="s">
        <v>38</v>
      </c>
      <c r="B1193" t="s">
        <v>0</v>
      </c>
      <c r="C1193" t="s">
        <v>1</v>
      </c>
      <c r="D1193" t="s">
        <v>6</v>
      </c>
      <c r="E1193" t="s">
        <v>3</v>
      </c>
      <c r="F1193" t="b">
        <v>1</v>
      </c>
      <c r="G1193">
        <v>369</v>
      </c>
      <c r="H1193">
        <v>3</v>
      </c>
      <c r="I1193">
        <v>1806</v>
      </c>
      <c r="K1193" t="str">
        <f t="shared" si="18"/>
        <v>SELECT 'uf50-0118.cnf','Tournament','Clause','Guided','MaxSat',1,369,3,1806 UNION</v>
      </c>
    </row>
    <row r="1194" spans="1:11" x14ac:dyDescent="0.55000000000000004">
      <c r="A1194" t="s">
        <v>38</v>
      </c>
      <c r="B1194" t="s">
        <v>0</v>
      </c>
      <c r="C1194" t="s">
        <v>1</v>
      </c>
      <c r="D1194" t="s">
        <v>6</v>
      </c>
      <c r="E1194" t="s">
        <v>4</v>
      </c>
      <c r="F1194" t="b">
        <v>1</v>
      </c>
      <c r="G1194">
        <v>142</v>
      </c>
      <c r="H1194">
        <v>1</v>
      </c>
      <c r="I1194">
        <v>734</v>
      </c>
      <c r="K1194" t="str">
        <f t="shared" si="18"/>
        <v>SELECT 'uf50-0118.cnf','Tournament','Clause','Guided','Weighted',1,142,1,734 UNION</v>
      </c>
    </row>
    <row r="1195" spans="1:11" x14ac:dyDescent="0.55000000000000004">
      <c r="A1195" t="s">
        <v>38</v>
      </c>
      <c r="B1195" t="s">
        <v>0</v>
      </c>
      <c r="C1195" t="s">
        <v>1</v>
      </c>
      <c r="D1195" t="s">
        <v>6</v>
      </c>
      <c r="E1195" t="s">
        <v>5</v>
      </c>
      <c r="F1195" t="b">
        <v>1</v>
      </c>
      <c r="G1195">
        <v>369</v>
      </c>
      <c r="H1195">
        <v>3</v>
      </c>
      <c r="I1195">
        <v>1848</v>
      </c>
      <c r="K1195" t="str">
        <f t="shared" si="18"/>
        <v>SELECT 'uf50-0118.cnf','Tournament','Clause','Guided','Amplified',1,369,3,1848 UNION</v>
      </c>
    </row>
    <row r="1196" spans="1:11" x14ac:dyDescent="0.55000000000000004">
      <c r="A1196" t="s">
        <v>38</v>
      </c>
      <c r="B1196" t="s">
        <v>0</v>
      </c>
      <c r="C1196" t="s">
        <v>1</v>
      </c>
      <c r="D1196" t="s">
        <v>7</v>
      </c>
      <c r="E1196" t="s">
        <v>3</v>
      </c>
      <c r="F1196" t="b">
        <v>1</v>
      </c>
      <c r="G1196">
        <v>966</v>
      </c>
      <c r="H1196">
        <v>8</v>
      </c>
      <c r="I1196">
        <v>4351</v>
      </c>
      <c r="K1196" t="str">
        <f t="shared" si="18"/>
        <v>SELECT 'uf50-0118.cnf','Tournament','Clause','NBit','MaxSat',1,966,8,4351 UNION</v>
      </c>
    </row>
    <row r="1197" spans="1:11" x14ac:dyDescent="0.55000000000000004">
      <c r="A1197" t="s">
        <v>38</v>
      </c>
      <c r="B1197" t="s">
        <v>0</v>
      </c>
      <c r="C1197" t="s">
        <v>1</v>
      </c>
      <c r="D1197" t="s">
        <v>7</v>
      </c>
      <c r="E1197" t="s">
        <v>4</v>
      </c>
      <c r="F1197" t="b">
        <v>1</v>
      </c>
      <c r="G1197">
        <v>382</v>
      </c>
      <c r="H1197">
        <v>2</v>
      </c>
      <c r="I1197">
        <v>1756</v>
      </c>
      <c r="K1197" t="str">
        <f t="shared" si="18"/>
        <v>SELECT 'uf50-0118.cnf','Tournament','Clause','NBit','Weighted',1,382,2,1756 UNION</v>
      </c>
    </row>
    <row r="1198" spans="1:11" x14ac:dyDescent="0.55000000000000004">
      <c r="A1198" t="s">
        <v>38</v>
      </c>
      <c r="B1198" t="s">
        <v>0</v>
      </c>
      <c r="C1198" t="s">
        <v>1</v>
      </c>
      <c r="D1198" t="s">
        <v>7</v>
      </c>
      <c r="E1198" t="s">
        <v>5</v>
      </c>
      <c r="F1198" t="b">
        <v>1</v>
      </c>
      <c r="G1198">
        <v>966</v>
      </c>
      <c r="H1198">
        <v>8</v>
      </c>
      <c r="I1198">
        <v>4343</v>
      </c>
      <c r="K1198" t="str">
        <f t="shared" si="18"/>
        <v>SELECT 'uf50-0118.cnf','Tournament','Clause','NBit','Amplified',1,966,8,4343 UNION</v>
      </c>
    </row>
    <row r="1199" spans="1:11" x14ac:dyDescent="0.55000000000000004">
      <c r="A1199" t="s">
        <v>38</v>
      </c>
      <c r="B1199" t="s">
        <v>0</v>
      </c>
      <c r="C1199" t="s">
        <v>8</v>
      </c>
      <c r="D1199" t="s">
        <v>2</v>
      </c>
      <c r="E1199" t="s">
        <v>3</v>
      </c>
      <c r="F1199" t="b">
        <v>1</v>
      </c>
      <c r="G1199">
        <v>2354</v>
      </c>
      <c r="H1199">
        <v>18</v>
      </c>
      <c r="I1199">
        <v>4583</v>
      </c>
      <c r="K1199" t="str">
        <f t="shared" si="18"/>
        <v>SELECT 'uf50-0118.cnf','Tournament','Uniform','BitFlip','MaxSat',1,2354,18,4583 UNION</v>
      </c>
    </row>
    <row r="1200" spans="1:11" x14ac:dyDescent="0.55000000000000004">
      <c r="A1200" t="s">
        <v>38</v>
      </c>
      <c r="B1200" t="s">
        <v>0</v>
      </c>
      <c r="C1200" t="s">
        <v>8</v>
      </c>
      <c r="D1200" t="s">
        <v>2</v>
      </c>
      <c r="E1200" t="s">
        <v>4</v>
      </c>
      <c r="F1200" t="b">
        <v>1</v>
      </c>
      <c r="G1200">
        <v>1607</v>
      </c>
      <c r="H1200">
        <v>11</v>
      </c>
      <c r="I1200">
        <v>2794</v>
      </c>
      <c r="K1200" t="str">
        <f t="shared" si="18"/>
        <v>SELECT 'uf50-0118.cnf','Tournament','Uniform','BitFlip','Weighted',1,1607,11,2794 UNION</v>
      </c>
    </row>
    <row r="1201" spans="1:11" x14ac:dyDescent="0.55000000000000004">
      <c r="A1201" t="s">
        <v>38</v>
      </c>
      <c r="B1201" t="s">
        <v>0</v>
      </c>
      <c r="C1201" t="s">
        <v>8</v>
      </c>
      <c r="D1201" t="s">
        <v>2</v>
      </c>
      <c r="E1201" t="s">
        <v>5</v>
      </c>
      <c r="F1201" t="b">
        <v>1</v>
      </c>
      <c r="G1201">
        <v>2354</v>
      </c>
      <c r="H1201">
        <v>18</v>
      </c>
      <c r="I1201">
        <v>4601</v>
      </c>
      <c r="K1201" t="str">
        <f t="shared" si="18"/>
        <v>SELECT 'uf50-0118.cnf','Tournament','Uniform','BitFlip','Amplified',1,2354,18,4601 UNION</v>
      </c>
    </row>
    <row r="1202" spans="1:11" x14ac:dyDescent="0.55000000000000004">
      <c r="A1202" t="s">
        <v>38</v>
      </c>
      <c r="B1202" t="s">
        <v>0</v>
      </c>
      <c r="C1202" t="s">
        <v>8</v>
      </c>
      <c r="D1202" t="s">
        <v>6</v>
      </c>
      <c r="E1202" t="s">
        <v>3</v>
      </c>
      <c r="F1202" t="b">
        <v>1</v>
      </c>
      <c r="G1202">
        <v>157</v>
      </c>
      <c r="H1202">
        <v>1</v>
      </c>
      <c r="I1202">
        <v>564</v>
      </c>
      <c r="K1202" t="str">
        <f t="shared" si="18"/>
        <v>SELECT 'uf50-0118.cnf','Tournament','Uniform','Guided','MaxSat',1,157,1,564 UNION</v>
      </c>
    </row>
    <row r="1203" spans="1:11" x14ac:dyDescent="0.55000000000000004">
      <c r="A1203" t="s">
        <v>38</v>
      </c>
      <c r="B1203" t="s">
        <v>0</v>
      </c>
      <c r="C1203" t="s">
        <v>8</v>
      </c>
      <c r="D1203" t="s">
        <v>6</v>
      </c>
      <c r="E1203" t="s">
        <v>4</v>
      </c>
      <c r="F1203" t="b">
        <v>1</v>
      </c>
      <c r="G1203">
        <v>1660</v>
      </c>
      <c r="H1203">
        <v>13</v>
      </c>
      <c r="I1203">
        <v>4945</v>
      </c>
      <c r="K1203" t="str">
        <f t="shared" si="18"/>
        <v>SELECT 'uf50-0118.cnf','Tournament','Uniform','Guided','Weighted',1,1660,13,4945 UNION</v>
      </c>
    </row>
    <row r="1204" spans="1:11" x14ac:dyDescent="0.55000000000000004">
      <c r="A1204" t="s">
        <v>38</v>
      </c>
      <c r="B1204" t="s">
        <v>0</v>
      </c>
      <c r="C1204" t="s">
        <v>8</v>
      </c>
      <c r="D1204" t="s">
        <v>6</v>
      </c>
      <c r="E1204" t="s">
        <v>5</v>
      </c>
      <c r="F1204" t="b">
        <v>1</v>
      </c>
      <c r="G1204">
        <v>157</v>
      </c>
      <c r="H1204">
        <v>1</v>
      </c>
      <c r="I1204">
        <v>499</v>
      </c>
      <c r="K1204" t="str">
        <f t="shared" si="18"/>
        <v>SELECT 'uf50-0118.cnf','Tournament','Uniform','Guided','Amplified',1,157,1,499 UNION</v>
      </c>
    </row>
    <row r="1205" spans="1:11" x14ac:dyDescent="0.55000000000000004">
      <c r="A1205" t="s">
        <v>38</v>
      </c>
      <c r="B1205" t="s">
        <v>0</v>
      </c>
      <c r="C1205" t="s">
        <v>8</v>
      </c>
      <c r="D1205" t="s">
        <v>7</v>
      </c>
      <c r="E1205" t="s">
        <v>3</v>
      </c>
      <c r="F1205" t="b">
        <v>1</v>
      </c>
      <c r="G1205">
        <v>2919</v>
      </c>
      <c r="H1205">
        <v>24</v>
      </c>
      <c r="I1205">
        <v>5706</v>
      </c>
      <c r="K1205" t="str">
        <f t="shared" si="18"/>
        <v>SELECT 'uf50-0118.cnf','Tournament','Uniform','NBit','MaxSat',1,2919,24,5706 UNION</v>
      </c>
    </row>
    <row r="1206" spans="1:11" x14ac:dyDescent="0.55000000000000004">
      <c r="A1206" t="s">
        <v>38</v>
      </c>
      <c r="B1206" t="s">
        <v>0</v>
      </c>
      <c r="C1206" t="s">
        <v>8</v>
      </c>
      <c r="D1206" t="s">
        <v>7</v>
      </c>
      <c r="E1206" t="s">
        <v>4</v>
      </c>
      <c r="F1206" t="b">
        <v>1</v>
      </c>
      <c r="G1206">
        <v>2861</v>
      </c>
      <c r="H1206">
        <v>23</v>
      </c>
      <c r="I1206">
        <v>5572</v>
      </c>
      <c r="K1206" t="str">
        <f t="shared" si="18"/>
        <v>SELECT 'uf50-0118.cnf','Tournament','Uniform','NBit','Weighted',1,2861,23,5572 UNION</v>
      </c>
    </row>
    <row r="1207" spans="1:11" x14ac:dyDescent="0.55000000000000004">
      <c r="A1207" t="s">
        <v>38</v>
      </c>
      <c r="B1207" t="s">
        <v>0</v>
      </c>
      <c r="C1207" t="s">
        <v>8</v>
      </c>
      <c r="D1207" t="s">
        <v>7</v>
      </c>
      <c r="E1207" t="s">
        <v>5</v>
      </c>
      <c r="F1207" t="b">
        <v>1</v>
      </c>
      <c r="G1207">
        <v>2919</v>
      </c>
      <c r="H1207">
        <v>24</v>
      </c>
      <c r="I1207">
        <v>6514</v>
      </c>
      <c r="K1207" t="str">
        <f t="shared" si="18"/>
        <v>SELECT 'uf50-0118.cnf','Tournament','Uniform','NBit','Amplified',1,2919,24,6514 UNION</v>
      </c>
    </row>
    <row r="1208" spans="1:11" x14ac:dyDescent="0.55000000000000004">
      <c r="A1208" t="s">
        <v>38</v>
      </c>
      <c r="B1208" t="s">
        <v>9</v>
      </c>
      <c r="C1208" t="s">
        <v>1</v>
      </c>
      <c r="D1208" t="s">
        <v>2</v>
      </c>
      <c r="E1208" t="s">
        <v>3</v>
      </c>
      <c r="F1208" t="b">
        <v>1</v>
      </c>
      <c r="G1208">
        <v>5251</v>
      </c>
      <c r="H1208">
        <v>24</v>
      </c>
      <c r="I1208">
        <v>28963</v>
      </c>
      <c r="K1208" t="str">
        <f t="shared" si="18"/>
        <v>SELECT 'uf50-0118.cnf','Roulette','Clause','BitFlip','MaxSat',1,5251,24,28963 UNION</v>
      </c>
    </row>
    <row r="1209" spans="1:11" x14ac:dyDescent="0.55000000000000004">
      <c r="A1209" t="s">
        <v>38</v>
      </c>
      <c r="B1209" t="s">
        <v>9</v>
      </c>
      <c r="C1209" t="s">
        <v>1</v>
      </c>
      <c r="D1209" t="s">
        <v>2</v>
      </c>
      <c r="E1209" t="s">
        <v>4</v>
      </c>
      <c r="F1209" t="b">
        <v>1</v>
      </c>
      <c r="G1209">
        <v>5398</v>
      </c>
      <c r="H1209">
        <v>20</v>
      </c>
      <c r="I1209">
        <v>26407</v>
      </c>
      <c r="K1209" t="str">
        <f t="shared" si="18"/>
        <v>SELECT 'uf50-0118.cnf','Roulette','Clause','BitFlip','Weighted',1,5398,20,26407 UNION</v>
      </c>
    </row>
    <row r="1210" spans="1:11" x14ac:dyDescent="0.55000000000000004">
      <c r="A1210" t="s">
        <v>38</v>
      </c>
      <c r="B1210" t="s">
        <v>9</v>
      </c>
      <c r="C1210" t="s">
        <v>1</v>
      </c>
      <c r="D1210" t="s">
        <v>2</v>
      </c>
      <c r="E1210" t="s">
        <v>5</v>
      </c>
      <c r="F1210" t="b">
        <v>1</v>
      </c>
      <c r="G1210">
        <v>8592</v>
      </c>
      <c r="H1210">
        <v>43</v>
      </c>
      <c r="I1210">
        <v>42698</v>
      </c>
      <c r="K1210" t="str">
        <f t="shared" si="18"/>
        <v>SELECT 'uf50-0118.cnf','Roulette','Clause','BitFlip','Amplified',1,8592,43,42698 UNION</v>
      </c>
    </row>
    <row r="1211" spans="1:11" x14ac:dyDescent="0.55000000000000004">
      <c r="A1211" t="s">
        <v>38</v>
      </c>
      <c r="B1211" t="s">
        <v>9</v>
      </c>
      <c r="C1211" t="s">
        <v>1</v>
      </c>
      <c r="D1211" t="s">
        <v>6</v>
      </c>
      <c r="E1211" t="s">
        <v>3</v>
      </c>
      <c r="F1211" t="b">
        <v>1</v>
      </c>
      <c r="G1211">
        <v>3493</v>
      </c>
      <c r="H1211">
        <v>18</v>
      </c>
      <c r="I1211">
        <v>19414</v>
      </c>
      <c r="K1211" t="str">
        <f t="shared" si="18"/>
        <v>SELECT 'uf50-0118.cnf','Roulette','Clause','Guided','MaxSat',1,3493,18,19414 UNION</v>
      </c>
    </row>
    <row r="1212" spans="1:11" x14ac:dyDescent="0.55000000000000004">
      <c r="A1212" t="s">
        <v>38</v>
      </c>
      <c r="B1212" t="s">
        <v>9</v>
      </c>
      <c r="C1212" t="s">
        <v>1</v>
      </c>
      <c r="D1212" t="s">
        <v>6</v>
      </c>
      <c r="E1212" t="s">
        <v>4</v>
      </c>
      <c r="F1212" t="b">
        <v>1</v>
      </c>
      <c r="G1212">
        <v>6249</v>
      </c>
      <c r="H1212">
        <v>34</v>
      </c>
      <c r="I1212">
        <v>33879</v>
      </c>
      <c r="K1212" t="str">
        <f t="shared" si="18"/>
        <v>SELECT 'uf50-0118.cnf','Roulette','Clause','Guided','Weighted',1,6249,34,33879 UNION</v>
      </c>
    </row>
    <row r="1213" spans="1:11" x14ac:dyDescent="0.55000000000000004">
      <c r="A1213" t="s">
        <v>38</v>
      </c>
      <c r="B1213" t="s">
        <v>9</v>
      </c>
      <c r="C1213" t="s">
        <v>1</v>
      </c>
      <c r="D1213" t="s">
        <v>6</v>
      </c>
      <c r="E1213" t="s">
        <v>5</v>
      </c>
      <c r="F1213" t="b">
        <v>1</v>
      </c>
      <c r="G1213">
        <v>482</v>
      </c>
      <c r="H1213">
        <v>2</v>
      </c>
      <c r="I1213">
        <v>3163</v>
      </c>
      <c r="K1213" t="str">
        <f t="shared" si="18"/>
        <v>SELECT 'uf50-0118.cnf','Roulette','Clause','Guided','Amplified',1,482,2,3163 UNION</v>
      </c>
    </row>
    <row r="1214" spans="1:11" x14ac:dyDescent="0.55000000000000004">
      <c r="A1214" t="s">
        <v>38</v>
      </c>
      <c r="B1214" t="s">
        <v>9</v>
      </c>
      <c r="C1214" t="s">
        <v>1</v>
      </c>
      <c r="D1214" t="s">
        <v>7</v>
      </c>
      <c r="E1214" t="s">
        <v>3</v>
      </c>
      <c r="F1214" t="b">
        <v>0</v>
      </c>
      <c r="G1214">
        <v>10000</v>
      </c>
      <c r="H1214">
        <v>51</v>
      </c>
      <c r="I1214">
        <v>47134</v>
      </c>
      <c r="K1214" t="str">
        <f t="shared" si="18"/>
        <v>SELECT 'uf50-0118.cnf','Roulette','Clause','NBit','MaxSat',0,10000,51,47134 UNION</v>
      </c>
    </row>
    <row r="1215" spans="1:11" x14ac:dyDescent="0.55000000000000004">
      <c r="A1215" t="s">
        <v>38</v>
      </c>
      <c r="B1215" t="s">
        <v>9</v>
      </c>
      <c r="C1215" t="s">
        <v>1</v>
      </c>
      <c r="D1215" t="s">
        <v>7</v>
      </c>
      <c r="E1215" t="s">
        <v>4</v>
      </c>
      <c r="F1215" t="b">
        <v>0</v>
      </c>
      <c r="G1215">
        <v>10000</v>
      </c>
      <c r="H1215">
        <v>43</v>
      </c>
      <c r="I1215">
        <v>43986</v>
      </c>
      <c r="K1215" t="str">
        <f t="shared" si="18"/>
        <v>SELECT 'uf50-0118.cnf','Roulette','Clause','NBit','Weighted',0,10000,43,43986 UNION</v>
      </c>
    </row>
    <row r="1216" spans="1:11" x14ac:dyDescent="0.55000000000000004">
      <c r="A1216" t="s">
        <v>38</v>
      </c>
      <c r="B1216" t="s">
        <v>9</v>
      </c>
      <c r="C1216" t="s">
        <v>1</v>
      </c>
      <c r="D1216" t="s">
        <v>7</v>
      </c>
      <c r="E1216" t="s">
        <v>5</v>
      </c>
      <c r="F1216" t="b">
        <v>0</v>
      </c>
      <c r="G1216">
        <v>10000</v>
      </c>
      <c r="H1216">
        <v>52</v>
      </c>
      <c r="I1216">
        <v>50438</v>
      </c>
      <c r="K1216" t="str">
        <f t="shared" si="18"/>
        <v>SELECT 'uf50-0118.cnf','Roulette','Clause','NBit','Amplified',0,10000,52,50438 UNION</v>
      </c>
    </row>
    <row r="1217" spans="1:11" x14ac:dyDescent="0.55000000000000004">
      <c r="A1217" t="s">
        <v>38</v>
      </c>
      <c r="B1217" t="s">
        <v>9</v>
      </c>
      <c r="C1217" t="s">
        <v>8</v>
      </c>
      <c r="D1217" t="s">
        <v>2</v>
      </c>
      <c r="E1217" t="s">
        <v>3</v>
      </c>
      <c r="F1217" t="b">
        <v>0</v>
      </c>
      <c r="G1217">
        <v>10000</v>
      </c>
      <c r="H1217">
        <v>51</v>
      </c>
      <c r="I1217">
        <v>21596</v>
      </c>
      <c r="K1217" t="str">
        <f t="shared" si="18"/>
        <v>SELECT 'uf50-0118.cnf','Roulette','Uniform','BitFlip','MaxSat',0,10000,51,21596 UNION</v>
      </c>
    </row>
    <row r="1218" spans="1:11" x14ac:dyDescent="0.55000000000000004">
      <c r="A1218" t="s">
        <v>38</v>
      </c>
      <c r="B1218" t="s">
        <v>9</v>
      </c>
      <c r="C1218" t="s">
        <v>8</v>
      </c>
      <c r="D1218" t="s">
        <v>2</v>
      </c>
      <c r="E1218" t="s">
        <v>4</v>
      </c>
      <c r="F1218" t="b">
        <v>1</v>
      </c>
      <c r="G1218">
        <v>176</v>
      </c>
      <c r="H1218">
        <v>0</v>
      </c>
      <c r="I1218">
        <v>320</v>
      </c>
      <c r="K1218" t="str">
        <f t="shared" ref="K1218:K1281" si="19">CONCATENATE("SELECT '",A1218,"','",B1218,"','",C1218,"','",D1218,"','",E1218,"',",IF(F1218,1,0),",",G1218,",",H1218,",",I1218," UNION")</f>
        <v>SELECT 'uf50-0118.cnf','Roulette','Uniform','BitFlip','Weighted',1,176,0,320 UNION</v>
      </c>
    </row>
    <row r="1219" spans="1:11" x14ac:dyDescent="0.55000000000000004">
      <c r="A1219" t="s">
        <v>38</v>
      </c>
      <c r="B1219" t="s">
        <v>9</v>
      </c>
      <c r="C1219" t="s">
        <v>8</v>
      </c>
      <c r="D1219" t="s">
        <v>2</v>
      </c>
      <c r="E1219" t="s">
        <v>5</v>
      </c>
      <c r="F1219" t="b">
        <v>1</v>
      </c>
      <c r="G1219">
        <v>8513</v>
      </c>
      <c r="H1219">
        <v>43</v>
      </c>
      <c r="I1219">
        <v>17950</v>
      </c>
      <c r="K1219" t="str">
        <f t="shared" si="19"/>
        <v>SELECT 'uf50-0118.cnf','Roulette','Uniform','BitFlip','Amplified',1,8513,43,17950 UNION</v>
      </c>
    </row>
    <row r="1220" spans="1:11" x14ac:dyDescent="0.55000000000000004">
      <c r="A1220" t="s">
        <v>38</v>
      </c>
      <c r="B1220" t="s">
        <v>9</v>
      </c>
      <c r="C1220" t="s">
        <v>8</v>
      </c>
      <c r="D1220" t="s">
        <v>6</v>
      </c>
      <c r="E1220" t="s">
        <v>3</v>
      </c>
      <c r="F1220" t="b">
        <v>1</v>
      </c>
      <c r="G1220">
        <v>113</v>
      </c>
      <c r="H1220">
        <v>0</v>
      </c>
      <c r="I1220">
        <v>356</v>
      </c>
      <c r="K1220" t="str">
        <f t="shared" si="19"/>
        <v>SELECT 'uf50-0118.cnf','Roulette','Uniform','Guided','MaxSat',1,113,0,356 UNION</v>
      </c>
    </row>
    <row r="1221" spans="1:11" x14ac:dyDescent="0.55000000000000004">
      <c r="A1221" t="s">
        <v>38</v>
      </c>
      <c r="B1221" t="s">
        <v>9</v>
      </c>
      <c r="C1221" t="s">
        <v>8</v>
      </c>
      <c r="D1221" t="s">
        <v>6</v>
      </c>
      <c r="E1221" t="s">
        <v>4</v>
      </c>
      <c r="F1221" t="b">
        <v>1</v>
      </c>
      <c r="G1221">
        <v>383</v>
      </c>
      <c r="H1221">
        <v>2</v>
      </c>
      <c r="I1221">
        <v>1201</v>
      </c>
      <c r="K1221" t="str">
        <f t="shared" si="19"/>
        <v>SELECT 'uf50-0118.cnf','Roulette','Uniform','Guided','Weighted',1,383,2,1201 UNION</v>
      </c>
    </row>
    <row r="1222" spans="1:11" x14ac:dyDescent="0.55000000000000004">
      <c r="A1222" t="s">
        <v>38</v>
      </c>
      <c r="B1222" t="s">
        <v>9</v>
      </c>
      <c r="C1222" t="s">
        <v>8</v>
      </c>
      <c r="D1222" t="s">
        <v>6</v>
      </c>
      <c r="E1222" t="s">
        <v>5</v>
      </c>
      <c r="F1222" t="b">
        <v>1</v>
      </c>
      <c r="G1222">
        <v>76</v>
      </c>
      <c r="H1222">
        <v>0</v>
      </c>
      <c r="I1222">
        <v>264</v>
      </c>
      <c r="K1222" t="str">
        <f t="shared" si="19"/>
        <v>SELECT 'uf50-0118.cnf','Roulette','Uniform','Guided','Amplified',1,76,0,264 UNION</v>
      </c>
    </row>
    <row r="1223" spans="1:11" x14ac:dyDescent="0.55000000000000004">
      <c r="A1223" t="s">
        <v>38</v>
      </c>
      <c r="B1223" t="s">
        <v>9</v>
      </c>
      <c r="C1223" t="s">
        <v>8</v>
      </c>
      <c r="D1223" t="s">
        <v>7</v>
      </c>
      <c r="E1223" t="s">
        <v>3</v>
      </c>
      <c r="F1223" t="b">
        <v>1</v>
      </c>
      <c r="G1223">
        <v>7356</v>
      </c>
      <c r="H1223">
        <v>43</v>
      </c>
      <c r="I1223">
        <v>14274</v>
      </c>
      <c r="K1223" t="str">
        <f t="shared" si="19"/>
        <v>SELECT 'uf50-0118.cnf','Roulette','Uniform','NBit','MaxSat',1,7356,43,14274 UNION</v>
      </c>
    </row>
    <row r="1224" spans="1:11" x14ac:dyDescent="0.55000000000000004">
      <c r="A1224" t="s">
        <v>38</v>
      </c>
      <c r="B1224" t="s">
        <v>9</v>
      </c>
      <c r="C1224" t="s">
        <v>8</v>
      </c>
      <c r="D1224" t="s">
        <v>7</v>
      </c>
      <c r="E1224" t="s">
        <v>4</v>
      </c>
      <c r="F1224" t="b">
        <v>1</v>
      </c>
      <c r="G1224">
        <v>2221</v>
      </c>
      <c r="H1224">
        <v>10</v>
      </c>
      <c r="I1224">
        <v>4480</v>
      </c>
      <c r="K1224" t="str">
        <f t="shared" si="19"/>
        <v>SELECT 'uf50-0118.cnf','Roulette','Uniform','NBit','Weighted',1,2221,10,4480 UNION</v>
      </c>
    </row>
    <row r="1225" spans="1:11" x14ac:dyDescent="0.55000000000000004">
      <c r="A1225" t="s">
        <v>38</v>
      </c>
      <c r="B1225" t="s">
        <v>9</v>
      </c>
      <c r="C1225" t="s">
        <v>8</v>
      </c>
      <c r="D1225" t="s">
        <v>7</v>
      </c>
      <c r="E1225" t="s">
        <v>5</v>
      </c>
      <c r="F1225" t="b">
        <v>1</v>
      </c>
      <c r="G1225">
        <v>3435</v>
      </c>
      <c r="H1225">
        <v>22</v>
      </c>
      <c r="I1225">
        <v>6820</v>
      </c>
      <c r="K1225" t="str">
        <f t="shared" si="19"/>
        <v>SELECT 'uf50-0118.cnf','Roulette','Uniform','NBit','Amplified',1,3435,22,6820 UNION</v>
      </c>
    </row>
    <row r="1226" spans="1:11" x14ac:dyDescent="0.55000000000000004">
      <c r="A1226" t="s">
        <v>38</v>
      </c>
      <c r="B1226" t="s">
        <v>10</v>
      </c>
      <c r="C1226" t="s">
        <v>1</v>
      </c>
      <c r="D1226" t="s">
        <v>2</v>
      </c>
      <c r="E1226" t="s">
        <v>3</v>
      </c>
      <c r="F1226" t="b">
        <v>1</v>
      </c>
      <c r="G1226">
        <v>5818</v>
      </c>
      <c r="H1226">
        <v>41</v>
      </c>
      <c r="I1226">
        <v>25998</v>
      </c>
      <c r="K1226" t="str">
        <f t="shared" si="19"/>
        <v>SELECT 'uf50-0118.cnf','Rank','Clause','BitFlip','MaxSat',1,5818,41,25998 UNION</v>
      </c>
    </row>
    <row r="1227" spans="1:11" x14ac:dyDescent="0.55000000000000004">
      <c r="A1227" t="s">
        <v>38</v>
      </c>
      <c r="B1227" t="s">
        <v>10</v>
      </c>
      <c r="C1227" t="s">
        <v>1</v>
      </c>
      <c r="D1227" t="s">
        <v>2</v>
      </c>
      <c r="E1227" t="s">
        <v>4</v>
      </c>
      <c r="F1227" t="b">
        <v>1</v>
      </c>
      <c r="G1227">
        <v>520</v>
      </c>
      <c r="H1227">
        <v>3</v>
      </c>
      <c r="I1227">
        <v>2343</v>
      </c>
      <c r="K1227" t="str">
        <f t="shared" si="19"/>
        <v>SELECT 'uf50-0118.cnf','Rank','Clause','BitFlip','Weighted',1,520,3,2343 UNION</v>
      </c>
    </row>
    <row r="1228" spans="1:11" x14ac:dyDescent="0.55000000000000004">
      <c r="A1228" t="s">
        <v>38</v>
      </c>
      <c r="B1228" t="s">
        <v>10</v>
      </c>
      <c r="C1228" t="s">
        <v>1</v>
      </c>
      <c r="D1228" t="s">
        <v>2</v>
      </c>
      <c r="E1228" t="s">
        <v>5</v>
      </c>
      <c r="F1228" t="b">
        <v>1</v>
      </c>
      <c r="G1228">
        <v>1215</v>
      </c>
      <c r="H1228">
        <v>8</v>
      </c>
      <c r="I1228">
        <v>5661</v>
      </c>
      <c r="K1228" t="str">
        <f t="shared" si="19"/>
        <v>SELECT 'uf50-0118.cnf','Rank','Clause','BitFlip','Amplified',1,1215,8,5661 UNION</v>
      </c>
    </row>
    <row r="1229" spans="1:11" x14ac:dyDescent="0.55000000000000004">
      <c r="A1229" t="s">
        <v>38</v>
      </c>
      <c r="B1229" t="s">
        <v>10</v>
      </c>
      <c r="C1229" t="s">
        <v>1</v>
      </c>
      <c r="D1229" t="s">
        <v>6</v>
      </c>
      <c r="E1229" t="s">
        <v>3</v>
      </c>
      <c r="F1229" t="b">
        <v>1</v>
      </c>
      <c r="G1229">
        <v>700</v>
      </c>
      <c r="H1229">
        <v>5</v>
      </c>
      <c r="I1229">
        <v>3791</v>
      </c>
      <c r="K1229" t="str">
        <f t="shared" si="19"/>
        <v>SELECT 'uf50-0118.cnf','Rank','Clause','Guided','MaxSat',1,700,5,3791 UNION</v>
      </c>
    </row>
    <row r="1230" spans="1:11" x14ac:dyDescent="0.55000000000000004">
      <c r="A1230" t="s">
        <v>38</v>
      </c>
      <c r="B1230" t="s">
        <v>10</v>
      </c>
      <c r="C1230" t="s">
        <v>1</v>
      </c>
      <c r="D1230" t="s">
        <v>6</v>
      </c>
      <c r="E1230" t="s">
        <v>4</v>
      </c>
      <c r="F1230" t="b">
        <v>1</v>
      </c>
      <c r="G1230">
        <v>194</v>
      </c>
      <c r="H1230">
        <v>1</v>
      </c>
      <c r="I1230">
        <v>968</v>
      </c>
      <c r="K1230" t="str">
        <f t="shared" si="19"/>
        <v>SELECT 'uf50-0118.cnf','Rank','Clause','Guided','Weighted',1,194,1,968 UNION</v>
      </c>
    </row>
    <row r="1231" spans="1:11" x14ac:dyDescent="0.55000000000000004">
      <c r="A1231" t="s">
        <v>38</v>
      </c>
      <c r="B1231" t="s">
        <v>10</v>
      </c>
      <c r="C1231" t="s">
        <v>1</v>
      </c>
      <c r="D1231" t="s">
        <v>6</v>
      </c>
      <c r="E1231" t="s">
        <v>5</v>
      </c>
      <c r="F1231" t="b">
        <v>1</v>
      </c>
      <c r="G1231">
        <v>278</v>
      </c>
      <c r="H1231">
        <v>2</v>
      </c>
      <c r="I1231">
        <v>1433</v>
      </c>
      <c r="K1231" t="str">
        <f t="shared" si="19"/>
        <v>SELECT 'uf50-0118.cnf','Rank','Clause','Guided','Amplified',1,278,2,1433 UNION</v>
      </c>
    </row>
    <row r="1232" spans="1:11" x14ac:dyDescent="0.55000000000000004">
      <c r="A1232" t="s">
        <v>38</v>
      </c>
      <c r="B1232" t="s">
        <v>10</v>
      </c>
      <c r="C1232" t="s">
        <v>1</v>
      </c>
      <c r="D1232" t="s">
        <v>7</v>
      </c>
      <c r="E1232" t="s">
        <v>3</v>
      </c>
      <c r="F1232" t="b">
        <v>1</v>
      </c>
      <c r="G1232">
        <v>882</v>
      </c>
      <c r="H1232">
        <v>5</v>
      </c>
      <c r="I1232">
        <v>3909</v>
      </c>
      <c r="K1232" t="str">
        <f t="shared" si="19"/>
        <v>SELECT 'uf50-0118.cnf','Rank','Clause','NBit','MaxSat',1,882,5,3909 UNION</v>
      </c>
    </row>
    <row r="1233" spans="1:11" x14ac:dyDescent="0.55000000000000004">
      <c r="A1233" t="s">
        <v>38</v>
      </c>
      <c r="B1233" t="s">
        <v>10</v>
      </c>
      <c r="C1233" t="s">
        <v>1</v>
      </c>
      <c r="D1233" t="s">
        <v>7</v>
      </c>
      <c r="E1233" t="s">
        <v>4</v>
      </c>
      <c r="F1233" t="b">
        <v>1</v>
      </c>
      <c r="G1233">
        <v>2414</v>
      </c>
      <c r="H1233">
        <v>16</v>
      </c>
      <c r="I1233">
        <v>10413</v>
      </c>
      <c r="K1233" t="str">
        <f t="shared" si="19"/>
        <v>SELECT 'uf50-0118.cnf','Rank','Clause','NBit','Weighted',1,2414,16,10413 UNION</v>
      </c>
    </row>
    <row r="1234" spans="1:11" x14ac:dyDescent="0.55000000000000004">
      <c r="A1234" t="s">
        <v>38</v>
      </c>
      <c r="B1234" t="s">
        <v>10</v>
      </c>
      <c r="C1234" t="s">
        <v>1</v>
      </c>
      <c r="D1234" t="s">
        <v>7</v>
      </c>
      <c r="E1234" t="s">
        <v>5</v>
      </c>
      <c r="F1234" t="b">
        <v>1</v>
      </c>
      <c r="G1234">
        <v>3913</v>
      </c>
      <c r="H1234">
        <v>28</v>
      </c>
      <c r="I1234">
        <v>18866</v>
      </c>
      <c r="K1234" t="str">
        <f t="shared" si="19"/>
        <v>SELECT 'uf50-0118.cnf','Rank','Clause','NBit','Amplified',1,3913,28,18866 UNION</v>
      </c>
    </row>
    <row r="1235" spans="1:11" x14ac:dyDescent="0.55000000000000004">
      <c r="A1235" t="s">
        <v>38</v>
      </c>
      <c r="B1235" t="s">
        <v>10</v>
      </c>
      <c r="C1235" t="s">
        <v>8</v>
      </c>
      <c r="D1235" t="s">
        <v>2</v>
      </c>
      <c r="E1235" t="s">
        <v>3</v>
      </c>
      <c r="F1235" t="b">
        <v>1</v>
      </c>
      <c r="G1235">
        <v>233</v>
      </c>
      <c r="H1235">
        <v>1</v>
      </c>
      <c r="I1235">
        <v>439</v>
      </c>
      <c r="K1235" t="str">
        <f t="shared" si="19"/>
        <v>SELECT 'uf50-0118.cnf','Rank','Uniform','BitFlip','MaxSat',1,233,1,439 UNION</v>
      </c>
    </row>
    <row r="1236" spans="1:11" x14ac:dyDescent="0.55000000000000004">
      <c r="A1236" t="s">
        <v>38</v>
      </c>
      <c r="B1236" t="s">
        <v>10</v>
      </c>
      <c r="C1236" t="s">
        <v>8</v>
      </c>
      <c r="D1236" t="s">
        <v>2</v>
      </c>
      <c r="E1236" t="s">
        <v>4</v>
      </c>
      <c r="F1236" t="b">
        <v>1</v>
      </c>
      <c r="G1236">
        <v>1478</v>
      </c>
      <c r="H1236">
        <v>8</v>
      </c>
      <c r="I1236">
        <v>2490</v>
      </c>
      <c r="K1236" t="str">
        <f t="shared" si="19"/>
        <v>SELECT 'uf50-0118.cnf','Rank','Uniform','BitFlip','Weighted',1,1478,8,2490 UNION</v>
      </c>
    </row>
    <row r="1237" spans="1:11" x14ac:dyDescent="0.55000000000000004">
      <c r="A1237" t="s">
        <v>38</v>
      </c>
      <c r="B1237" t="s">
        <v>10</v>
      </c>
      <c r="C1237" t="s">
        <v>8</v>
      </c>
      <c r="D1237" t="s">
        <v>2</v>
      </c>
      <c r="E1237" t="s">
        <v>5</v>
      </c>
      <c r="F1237" t="b">
        <v>1</v>
      </c>
      <c r="G1237">
        <v>189</v>
      </c>
      <c r="H1237">
        <v>1</v>
      </c>
      <c r="I1237">
        <v>419</v>
      </c>
      <c r="K1237" t="str">
        <f t="shared" si="19"/>
        <v>SELECT 'uf50-0118.cnf','Rank','Uniform','BitFlip','Amplified',1,189,1,419 UNION</v>
      </c>
    </row>
    <row r="1238" spans="1:11" x14ac:dyDescent="0.55000000000000004">
      <c r="A1238" t="s">
        <v>38</v>
      </c>
      <c r="B1238" t="s">
        <v>10</v>
      </c>
      <c r="C1238" t="s">
        <v>8</v>
      </c>
      <c r="D1238" t="s">
        <v>6</v>
      </c>
      <c r="E1238" t="s">
        <v>3</v>
      </c>
      <c r="F1238" t="b">
        <v>1</v>
      </c>
      <c r="G1238">
        <v>2059</v>
      </c>
      <c r="H1238">
        <v>16</v>
      </c>
      <c r="I1238">
        <v>6659</v>
      </c>
      <c r="K1238" t="str">
        <f t="shared" si="19"/>
        <v>SELECT 'uf50-0118.cnf','Rank','Uniform','Guided','MaxSat',1,2059,16,6659 UNION</v>
      </c>
    </row>
    <row r="1239" spans="1:11" x14ac:dyDescent="0.55000000000000004">
      <c r="A1239" t="s">
        <v>38</v>
      </c>
      <c r="B1239" t="s">
        <v>10</v>
      </c>
      <c r="C1239" t="s">
        <v>8</v>
      </c>
      <c r="D1239" t="s">
        <v>6</v>
      </c>
      <c r="E1239" t="s">
        <v>4</v>
      </c>
      <c r="F1239" t="b">
        <v>1</v>
      </c>
      <c r="G1239">
        <v>832</v>
      </c>
      <c r="H1239">
        <v>6</v>
      </c>
      <c r="I1239">
        <v>2513</v>
      </c>
      <c r="K1239" t="str">
        <f t="shared" si="19"/>
        <v>SELECT 'uf50-0118.cnf','Rank','Uniform','Guided','Weighted',1,832,6,2513 UNION</v>
      </c>
    </row>
    <row r="1240" spans="1:11" x14ac:dyDescent="0.55000000000000004">
      <c r="A1240" t="s">
        <v>38</v>
      </c>
      <c r="B1240" t="s">
        <v>10</v>
      </c>
      <c r="C1240" t="s">
        <v>8</v>
      </c>
      <c r="D1240" t="s">
        <v>6</v>
      </c>
      <c r="E1240" t="s">
        <v>5</v>
      </c>
      <c r="F1240" t="b">
        <v>1</v>
      </c>
      <c r="G1240">
        <v>414</v>
      </c>
      <c r="H1240">
        <v>3</v>
      </c>
      <c r="I1240">
        <v>1284</v>
      </c>
      <c r="K1240" t="str">
        <f t="shared" si="19"/>
        <v>SELECT 'uf50-0118.cnf','Rank','Uniform','Guided','Amplified',1,414,3,1284 UNION</v>
      </c>
    </row>
    <row r="1241" spans="1:11" x14ac:dyDescent="0.55000000000000004">
      <c r="A1241" t="s">
        <v>38</v>
      </c>
      <c r="B1241" t="s">
        <v>10</v>
      </c>
      <c r="C1241" t="s">
        <v>8</v>
      </c>
      <c r="D1241" t="s">
        <v>7</v>
      </c>
      <c r="E1241" t="s">
        <v>3</v>
      </c>
      <c r="F1241" t="b">
        <v>1</v>
      </c>
      <c r="G1241">
        <v>8443</v>
      </c>
      <c r="H1241">
        <v>66</v>
      </c>
      <c r="I1241">
        <v>16099</v>
      </c>
      <c r="K1241" t="str">
        <f t="shared" si="19"/>
        <v>SELECT 'uf50-0118.cnf','Rank','Uniform','NBit','MaxSat',1,8443,66,16099 UNION</v>
      </c>
    </row>
    <row r="1242" spans="1:11" x14ac:dyDescent="0.55000000000000004">
      <c r="A1242" t="s">
        <v>38</v>
      </c>
      <c r="B1242" t="s">
        <v>10</v>
      </c>
      <c r="C1242" t="s">
        <v>8</v>
      </c>
      <c r="D1242" t="s">
        <v>7</v>
      </c>
      <c r="E1242" t="s">
        <v>4</v>
      </c>
      <c r="F1242" t="b">
        <v>0</v>
      </c>
      <c r="G1242">
        <v>10000</v>
      </c>
      <c r="H1242">
        <v>77</v>
      </c>
      <c r="I1242">
        <v>18079</v>
      </c>
      <c r="K1242" t="str">
        <f t="shared" si="19"/>
        <v>SELECT 'uf50-0118.cnf','Rank','Uniform','NBit','Weighted',0,10000,77,18079 UNION</v>
      </c>
    </row>
    <row r="1243" spans="1:11" x14ac:dyDescent="0.55000000000000004">
      <c r="A1243" t="s">
        <v>38</v>
      </c>
      <c r="B1243" t="s">
        <v>10</v>
      </c>
      <c r="C1243" t="s">
        <v>8</v>
      </c>
      <c r="D1243" t="s">
        <v>7</v>
      </c>
      <c r="E1243" t="s">
        <v>5</v>
      </c>
      <c r="F1243" t="b">
        <v>1</v>
      </c>
      <c r="G1243">
        <v>1418</v>
      </c>
      <c r="H1243">
        <v>11</v>
      </c>
      <c r="I1243">
        <v>2972</v>
      </c>
      <c r="K1243" t="str">
        <f t="shared" si="19"/>
        <v>SELECT 'uf50-0118.cnf','Rank','Uniform','NBit','Amplified',1,1418,11,2972 UNION</v>
      </c>
    </row>
    <row r="1244" spans="1:11" x14ac:dyDescent="0.55000000000000004">
      <c r="A1244" t="s">
        <v>39</v>
      </c>
      <c r="B1244" t="s">
        <v>0</v>
      </c>
      <c r="C1244" t="s">
        <v>1</v>
      </c>
      <c r="D1244" t="s">
        <v>2</v>
      </c>
      <c r="E1244" t="s">
        <v>3</v>
      </c>
      <c r="F1244" t="b">
        <v>1</v>
      </c>
      <c r="G1244">
        <v>52</v>
      </c>
      <c r="H1244">
        <v>0</v>
      </c>
      <c r="I1244">
        <v>256</v>
      </c>
      <c r="K1244" t="str">
        <f t="shared" si="19"/>
        <v>SELECT 'uf50-0119.cnf','Tournament','Clause','BitFlip','MaxSat',1,52,0,256 UNION</v>
      </c>
    </row>
    <row r="1245" spans="1:11" x14ac:dyDescent="0.55000000000000004">
      <c r="A1245" t="s">
        <v>39</v>
      </c>
      <c r="B1245" t="s">
        <v>0</v>
      </c>
      <c r="C1245" t="s">
        <v>1</v>
      </c>
      <c r="D1245" t="s">
        <v>2</v>
      </c>
      <c r="E1245" t="s">
        <v>4</v>
      </c>
      <c r="F1245" t="b">
        <v>1</v>
      </c>
      <c r="G1245">
        <v>336</v>
      </c>
      <c r="H1245">
        <v>2</v>
      </c>
      <c r="I1245">
        <v>1438</v>
      </c>
      <c r="K1245" t="str">
        <f t="shared" si="19"/>
        <v>SELECT 'uf50-0119.cnf','Tournament','Clause','BitFlip','Weighted',1,336,2,1438 UNION</v>
      </c>
    </row>
    <row r="1246" spans="1:11" x14ac:dyDescent="0.55000000000000004">
      <c r="A1246" t="s">
        <v>39</v>
      </c>
      <c r="B1246" t="s">
        <v>0</v>
      </c>
      <c r="C1246" t="s">
        <v>1</v>
      </c>
      <c r="D1246" t="s">
        <v>2</v>
      </c>
      <c r="E1246" t="s">
        <v>5</v>
      </c>
      <c r="F1246" t="b">
        <v>1</v>
      </c>
      <c r="G1246">
        <v>52</v>
      </c>
      <c r="H1246">
        <v>0</v>
      </c>
      <c r="I1246">
        <v>240</v>
      </c>
      <c r="K1246" t="str">
        <f t="shared" si="19"/>
        <v>SELECT 'uf50-0119.cnf','Tournament','Clause','BitFlip','Amplified',1,52,0,240 UNION</v>
      </c>
    </row>
    <row r="1247" spans="1:11" x14ac:dyDescent="0.55000000000000004">
      <c r="A1247" t="s">
        <v>39</v>
      </c>
      <c r="B1247" t="s">
        <v>0</v>
      </c>
      <c r="C1247" t="s">
        <v>1</v>
      </c>
      <c r="D1247" t="s">
        <v>6</v>
      </c>
      <c r="E1247" t="s">
        <v>3</v>
      </c>
      <c r="F1247" t="b">
        <v>1</v>
      </c>
      <c r="G1247">
        <v>58</v>
      </c>
      <c r="H1247">
        <v>0</v>
      </c>
      <c r="I1247">
        <v>332</v>
      </c>
      <c r="K1247" t="str">
        <f t="shared" si="19"/>
        <v>SELECT 'uf50-0119.cnf','Tournament','Clause','Guided','MaxSat',1,58,0,332 UNION</v>
      </c>
    </row>
    <row r="1248" spans="1:11" x14ac:dyDescent="0.55000000000000004">
      <c r="A1248" t="s">
        <v>39</v>
      </c>
      <c r="B1248" t="s">
        <v>0</v>
      </c>
      <c r="C1248" t="s">
        <v>1</v>
      </c>
      <c r="D1248" t="s">
        <v>6</v>
      </c>
      <c r="E1248" t="s">
        <v>4</v>
      </c>
      <c r="F1248" t="b">
        <v>1</v>
      </c>
      <c r="G1248">
        <v>16</v>
      </c>
      <c r="H1248">
        <v>0</v>
      </c>
      <c r="I1248">
        <v>93</v>
      </c>
      <c r="K1248" t="str">
        <f t="shared" si="19"/>
        <v>SELECT 'uf50-0119.cnf','Tournament','Clause','Guided','Weighted',1,16,0,93 UNION</v>
      </c>
    </row>
    <row r="1249" spans="1:11" x14ac:dyDescent="0.55000000000000004">
      <c r="A1249" t="s">
        <v>39</v>
      </c>
      <c r="B1249" t="s">
        <v>0</v>
      </c>
      <c r="C1249" t="s">
        <v>1</v>
      </c>
      <c r="D1249" t="s">
        <v>6</v>
      </c>
      <c r="E1249" t="s">
        <v>5</v>
      </c>
      <c r="F1249" t="b">
        <v>1</v>
      </c>
      <c r="G1249">
        <v>58</v>
      </c>
      <c r="H1249">
        <v>0</v>
      </c>
      <c r="I1249">
        <v>336</v>
      </c>
      <c r="K1249" t="str">
        <f t="shared" si="19"/>
        <v>SELECT 'uf50-0119.cnf','Tournament','Clause','Guided','Amplified',1,58,0,336 UNION</v>
      </c>
    </row>
    <row r="1250" spans="1:11" x14ac:dyDescent="0.55000000000000004">
      <c r="A1250" t="s">
        <v>39</v>
      </c>
      <c r="B1250" t="s">
        <v>0</v>
      </c>
      <c r="C1250" t="s">
        <v>1</v>
      </c>
      <c r="D1250" t="s">
        <v>7</v>
      </c>
      <c r="E1250" t="s">
        <v>3</v>
      </c>
      <c r="F1250" t="b">
        <v>1</v>
      </c>
      <c r="G1250">
        <v>47</v>
      </c>
      <c r="H1250">
        <v>0</v>
      </c>
      <c r="I1250">
        <v>216</v>
      </c>
      <c r="K1250" t="str">
        <f t="shared" si="19"/>
        <v>SELECT 'uf50-0119.cnf','Tournament','Clause','NBit','MaxSat',1,47,0,216 UNION</v>
      </c>
    </row>
    <row r="1251" spans="1:11" x14ac:dyDescent="0.55000000000000004">
      <c r="A1251" t="s">
        <v>39</v>
      </c>
      <c r="B1251" t="s">
        <v>0</v>
      </c>
      <c r="C1251" t="s">
        <v>1</v>
      </c>
      <c r="D1251" t="s">
        <v>7</v>
      </c>
      <c r="E1251" t="s">
        <v>4</v>
      </c>
      <c r="F1251" t="b">
        <v>1</v>
      </c>
      <c r="G1251">
        <v>869</v>
      </c>
      <c r="H1251">
        <v>5</v>
      </c>
      <c r="I1251">
        <v>3602</v>
      </c>
      <c r="K1251" t="str">
        <f t="shared" si="19"/>
        <v>SELECT 'uf50-0119.cnf','Tournament','Clause','NBit','Weighted',1,869,5,3602 UNION</v>
      </c>
    </row>
    <row r="1252" spans="1:11" x14ac:dyDescent="0.55000000000000004">
      <c r="A1252" t="s">
        <v>39</v>
      </c>
      <c r="B1252" t="s">
        <v>0</v>
      </c>
      <c r="C1252" t="s">
        <v>1</v>
      </c>
      <c r="D1252" t="s">
        <v>7</v>
      </c>
      <c r="E1252" t="s">
        <v>5</v>
      </c>
      <c r="F1252" t="b">
        <v>1</v>
      </c>
      <c r="G1252">
        <v>47</v>
      </c>
      <c r="H1252">
        <v>0</v>
      </c>
      <c r="I1252">
        <v>202</v>
      </c>
      <c r="K1252" t="str">
        <f t="shared" si="19"/>
        <v>SELECT 'uf50-0119.cnf','Tournament','Clause','NBit','Amplified',1,47,0,202 UNION</v>
      </c>
    </row>
    <row r="1253" spans="1:11" x14ac:dyDescent="0.55000000000000004">
      <c r="A1253" t="s">
        <v>39</v>
      </c>
      <c r="B1253" t="s">
        <v>0</v>
      </c>
      <c r="C1253" t="s">
        <v>8</v>
      </c>
      <c r="D1253" t="s">
        <v>2</v>
      </c>
      <c r="E1253" t="s">
        <v>3</v>
      </c>
      <c r="F1253" t="b">
        <v>1</v>
      </c>
      <c r="G1253">
        <v>648</v>
      </c>
      <c r="H1253">
        <v>5</v>
      </c>
      <c r="I1253">
        <v>1190</v>
      </c>
      <c r="K1253" t="str">
        <f t="shared" si="19"/>
        <v>SELECT 'uf50-0119.cnf','Tournament','Uniform','BitFlip','MaxSat',1,648,5,1190 UNION</v>
      </c>
    </row>
    <row r="1254" spans="1:11" x14ac:dyDescent="0.55000000000000004">
      <c r="A1254" t="s">
        <v>39</v>
      </c>
      <c r="B1254" t="s">
        <v>0</v>
      </c>
      <c r="C1254" t="s">
        <v>8</v>
      </c>
      <c r="D1254" t="s">
        <v>2</v>
      </c>
      <c r="E1254" t="s">
        <v>4</v>
      </c>
      <c r="F1254" t="b">
        <v>1</v>
      </c>
      <c r="G1254">
        <v>387</v>
      </c>
      <c r="H1254">
        <v>2</v>
      </c>
      <c r="I1254">
        <v>690</v>
      </c>
      <c r="K1254" t="str">
        <f t="shared" si="19"/>
        <v>SELECT 'uf50-0119.cnf','Tournament','Uniform','BitFlip','Weighted',1,387,2,690 UNION</v>
      </c>
    </row>
    <row r="1255" spans="1:11" x14ac:dyDescent="0.55000000000000004">
      <c r="A1255" t="s">
        <v>39</v>
      </c>
      <c r="B1255" t="s">
        <v>0</v>
      </c>
      <c r="C1255" t="s">
        <v>8</v>
      </c>
      <c r="D1255" t="s">
        <v>2</v>
      </c>
      <c r="E1255" t="s">
        <v>5</v>
      </c>
      <c r="F1255" t="b">
        <v>1</v>
      </c>
      <c r="G1255">
        <v>648</v>
      </c>
      <c r="H1255">
        <v>5</v>
      </c>
      <c r="I1255">
        <v>1254</v>
      </c>
      <c r="K1255" t="str">
        <f t="shared" si="19"/>
        <v>SELECT 'uf50-0119.cnf','Tournament','Uniform','BitFlip','Amplified',1,648,5,1254 UNION</v>
      </c>
    </row>
    <row r="1256" spans="1:11" x14ac:dyDescent="0.55000000000000004">
      <c r="A1256" t="s">
        <v>39</v>
      </c>
      <c r="B1256" t="s">
        <v>0</v>
      </c>
      <c r="C1256" t="s">
        <v>8</v>
      </c>
      <c r="D1256" t="s">
        <v>6</v>
      </c>
      <c r="E1256" t="s">
        <v>3</v>
      </c>
      <c r="F1256" t="b">
        <v>1</v>
      </c>
      <c r="G1256">
        <v>13</v>
      </c>
      <c r="H1256">
        <v>0</v>
      </c>
      <c r="I1256">
        <v>42</v>
      </c>
      <c r="K1256" t="str">
        <f t="shared" si="19"/>
        <v>SELECT 'uf50-0119.cnf','Tournament','Uniform','Guided','MaxSat',1,13,0,42 UNION</v>
      </c>
    </row>
    <row r="1257" spans="1:11" x14ac:dyDescent="0.55000000000000004">
      <c r="A1257" t="s">
        <v>39</v>
      </c>
      <c r="B1257" t="s">
        <v>0</v>
      </c>
      <c r="C1257" t="s">
        <v>8</v>
      </c>
      <c r="D1257" t="s">
        <v>6</v>
      </c>
      <c r="E1257" t="s">
        <v>4</v>
      </c>
      <c r="F1257" t="b">
        <v>1</v>
      </c>
      <c r="G1257">
        <v>10</v>
      </c>
      <c r="H1257">
        <v>0</v>
      </c>
      <c r="I1257">
        <v>37</v>
      </c>
      <c r="K1257" t="str">
        <f t="shared" si="19"/>
        <v>SELECT 'uf50-0119.cnf','Tournament','Uniform','Guided','Weighted',1,10,0,37 UNION</v>
      </c>
    </row>
    <row r="1258" spans="1:11" x14ac:dyDescent="0.55000000000000004">
      <c r="A1258" t="s">
        <v>39</v>
      </c>
      <c r="B1258" t="s">
        <v>0</v>
      </c>
      <c r="C1258" t="s">
        <v>8</v>
      </c>
      <c r="D1258" t="s">
        <v>6</v>
      </c>
      <c r="E1258" t="s">
        <v>5</v>
      </c>
      <c r="F1258" t="b">
        <v>1</v>
      </c>
      <c r="G1258">
        <v>13</v>
      </c>
      <c r="H1258">
        <v>0</v>
      </c>
      <c r="I1258">
        <v>51</v>
      </c>
      <c r="K1258" t="str">
        <f t="shared" si="19"/>
        <v>SELECT 'uf50-0119.cnf','Tournament','Uniform','Guided','Amplified',1,13,0,51 UNION</v>
      </c>
    </row>
    <row r="1259" spans="1:11" x14ac:dyDescent="0.55000000000000004">
      <c r="A1259" t="s">
        <v>39</v>
      </c>
      <c r="B1259" t="s">
        <v>0</v>
      </c>
      <c r="C1259" t="s">
        <v>8</v>
      </c>
      <c r="D1259" t="s">
        <v>7</v>
      </c>
      <c r="E1259" t="s">
        <v>3</v>
      </c>
      <c r="F1259" t="b">
        <v>1</v>
      </c>
      <c r="G1259">
        <v>282</v>
      </c>
      <c r="H1259">
        <v>2</v>
      </c>
      <c r="I1259">
        <v>542</v>
      </c>
      <c r="K1259" t="str">
        <f t="shared" si="19"/>
        <v>SELECT 'uf50-0119.cnf','Tournament','Uniform','NBit','MaxSat',1,282,2,542 UNION</v>
      </c>
    </row>
    <row r="1260" spans="1:11" x14ac:dyDescent="0.55000000000000004">
      <c r="A1260" t="s">
        <v>39</v>
      </c>
      <c r="B1260" t="s">
        <v>0</v>
      </c>
      <c r="C1260" t="s">
        <v>8</v>
      </c>
      <c r="D1260" t="s">
        <v>7</v>
      </c>
      <c r="E1260" t="s">
        <v>4</v>
      </c>
      <c r="F1260" t="b">
        <v>1</v>
      </c>
      <c r="G1260">
        <v>18</v>
      </c>
      <c r="H1260">
        <v>0</v>
      </c>
      <c r="I1260">
        <v>32</v>
      </c>
      <c r="K1260" t="str">
        <f t="shared" si="19"/>
        <v>SELECT 'uf50-0119.cnf','Tournament','Uniform','NBit','Weighted',1,18,0,32 UNION</v>
      </c>
    </row>
    <row r="1261" spans="1:11" x14ac:dyDescent="0.55000000000000004">
      <c r="A1261" t="s">
        <v>39</v>
      </c>
      <c r="B1261" t="s">
        <v>0</v>
      </c>
      <c r="C1261" t="s">
        <v>8</v>
      </c>
      <c r="D1261" t="s">
        <v>7</v>
      </c>
      <c r="E1261" t="s">
        <v>5</v>
      </c>
      <c r="F1261" t="b">
        <v>1</v>
      </c>
      <c r="G1261">
        <v>282</v>
      </c>
      <c r="H1261">
        <v>2</v>
      </c>
      <c r="I1261">
        <v>494</v>
      </c>
      <c r="K1261" t="str">
        <f t="shared" si="19"/>
        <v>SELECT 'uf50-0119.cnf','Tournament','Uniform','NBit','Amplified',1,282,2,494 UNION</v>
      </c>
    </row>
    <row r="1262" spans="1:11" x14ac:dyDescent="0.55000000000000004">
      <c r="A1262" t="s">
        <v>39</v>
      </c>
      <c r="B1262" t="s">
        <v>9</v>
      </c>
      <c r="C1262" t="s">
        <v>1</v>
      </c>
      <c r="D1262" t="s">
        <v>2</v>
      </c>
      <c r="E1262" t="s">
        <v>3</v>
      </c>
      <c r="F1262" t="b">
        <v>1</v>
      </c>
      <c r="G1262">
        <v>850</v>
      </c>
      <c r="H1262">
        <v>4</v>
      </c>
      <c r="I1262">
        <v>4140</v>
      </c>
      <c r="K1262" t="str">
        <f t="shared" si="19"/>
        <v>SELECT 'uf50-0119.cnf','Roulette','Clause','BitFlip','MaxSat',1,850,4,4140 UNION</v>
      </c>
    </row>
    <row r="1263" spans="1:11" x14ac:dyDescent="0.55000000000000004">
      <c r="A1263" t="s">
        <v>39</v>
      </c>
      <c r="B1263" t="s">
        <v>9</v>
      </c>
      <c r="C1263" t="s">
        <v>1</v>
      </c>
      <c r="D1263" t="s">
        <v>2</v>
      </c>
      <c r="E1263" t="s">
        <v>4</v>
      </c>
      <c r="F1263" t="b">
        <v>1</v>
      </c>
      <c r="G1263">
        <v>307</v>
      </c>
      <c r="H1263">
        <v>1</v>
      </c>
      <c r="I1263">
        <v>1518</v>
      </c>
      <c r="K1263" t="str">
        <f t="shared" si="19"/>
        <v>SELECT 'uf50-0119.cnf','Roulette','Clause','BitFlip','Weighted',1,307,1,1518 UNION</v>
      </c>
    </row>
    <row r="1264" spans="1:11" x14ac:dyDescent="0.55000000000000004">
      <c r="A1264" t="s">
        <v>39</v>
      </c>
      <c r="B1264" t="s">
        <v>9</v>
      </c>
      <c r="C1264" t="s">
        <v>1</v>
      </c>
      <c r="D1264" t="s">
        <v>2</v>
      </c>
      <c r="E1264" t="s">
        <v>5</v>
      </c>
      <c r="F1264" t="b">
        <v>1</v>
      </c>
      <c r="G1264">
        <v>950</v>
      </c>
      <c r="H1264">
        <v>4</v>
      </c>
      <c r="I1264">
        <v>4663</v>
      </c>
      <c r="K1264" t="str">
        <f t="shared" si="19"/>
        <v>SELECT 'uf50-0119.cnf','Roulette','Clause','BitFlip','Amplified',1,950,4,4663 UNION</v>
      </c>
    </row>
    <row r="1265" spans="1:11" x14ac:dyDescent="0.55000000000000004">
      <c r="A1265" t="s">
        <v>39</v>
      </c>
      <c r="B1265" t="s">
        <v>9</v>
      </c>
      <c r="C1265" t="s">
        <v>1</v>
      </c>
      <c r="D1265" t="s">
        <v>6</v>
      </c>
      <c r="E1265" t="s">
        <v>3</v>
      </c>
      <c r="F1265" t="b">
        <v>1</v>
      </c>
      <c r="G1265">
        <v>461</v>
      </c>
      <c r="H1265">
        <v>2</v>
      </c>
      <c r="I1265">
        <v>2456</v>
      </c>
      <c r="K1265" t="str">
        <f t="shared" si="19"/>
        <v>SELECT 'uf50-0119.cnf','Roulette','Clause','Guided','MaxSat',1,461,2,2456 UNION</v>
      </c>
    </row>
    <row r="1266" spans="1:11" x14ac:dyDescent="0.55000000000000004">
      <c r="A1266" t="s">
        <v>39</v>
      </c>
      <c r="B1266" t="s">
        <v>9</v>
      </c>
      <c r="C1266" t="s">
        <v>1</v>
      </c>
      <c r="D1266" t="s">
        <v>6</v>
      </c>
      <c r="E1266" t="s">
        <v>4</v>
      </c>
      <c r="F1266" t="b">
        <v>1</v>
      </c>
      <c r="G1266">
        <v>865</v>
      </c>
      <c r="H1266">
        <v>4</v>
      </c>
      <c r="I1266">
        <v>4525</v>
      </c>
      <c r="K1266" t="str">
        <f t="shared" si="19"/>
        <v>SELECT 'uf50-0119.cnf','Roulette','Clause','Guided','Weighted',1,865,4,4525 UNION</v>
      </c>
    </row>
    <row r="1267" spans="1:11" x14ac:dyDescent="0.55000000000000004">
      <c r="A1267" t="s">
        <v>39</v>
      </c>
      <c r="B1267" t="s">
        <v>9</v>
      </c>
      <c r="C1267" t="s">
        <v>1</v>
      </c>
      <c r="D1267" t="s">
        <v>6</v>
      </c>
      <c r="E1267" t="s">
        <v>5</v>
      </c>
      <c r="F1267" t="b">
        <v>1</v>
      </c>
      <c r="G1267">
        <v>72</v>
      </c>
      <c r="H1267">
        <v>0</v>
      </c>
      <c r="I1267">
        <v>367</v>
      </c>
      <c r="K1267" t="str">
        <f t="shared" si="19"/>
        <v>SELECT 'uf50-0119.cnf','Roulette','Clause','Guided','Amplified',1,72,0,367 UNION</v>
      </c>
    </row>
    <row r="1268" spans="1:11" x14ac:dyDescent="0.55000000000000004">
      <c r="A1268" t="s">
        <v>39</v>
      </c>
      <c r="B1268" t="s">
        <v>9</v>
      </c>
      <c r="C1268" t="s">
        <v>1</v>
      </c>
      <c r="D1268" t="s">
        <v>7</v>
      </c>
      <c r="E1268" t="s">
        <v>3</v>
      </c>
      <c r="F1268" t="b">
        <v>1</v>
      </c>
      <c r="G1268">
        <v>113</v>
      </c>
      <c r="H1268">
        <v>0</v>
      </c>
      <c r="I1268">
        <v>544</v>
      </c>
      <c r="K1268" t="str">
        <f t="shared" si="19"/>
        <v>SELECT 'uf50-0119.cnf','Roulette','Clause','NBit','MaxSat',1,113,0,544 UNION</v>
      </c>
    </row>
    <row r="1269" spans="1:11" x14ac:dyDescent="0.55000000000000004">
      <c r="A1269" t="s">
        <v>39</v>
      </c>
      <c r="B1269" t="s">
        <v>9</v>
      </c>
      <c r="C1269" t="s">
        <v>1</v>
      </c>
      <c r="D1269" t="s">
        <v>7</v>
      </c>
      <c r="E1269" t="s">
        <v>4</v>
      </c>
      <c r="F1269" t="b">
        <v>1</v>
      </c>
      <c r="G1269">
        <v>1775</v>
      </c>
      <c r="H1269">
        <v>7</v>
      </c>
      <c r="I1269">
        <v>8329</v>
      </c>
      <c r="K1269" t="str">
        <f t="shared" si="19"/>
        <v>SELECT 'uf50-0119.cnf','Roulette','Clause','NBit','Weighted',1,1775,7,8329 UNION</v>
      </c>
    </row>
    <row r="1270" spans="1:11" x14ac:dyDescent="0.55000000000000004">
      <c r="A1270" t="s">
        <v>39</v>
      </c>
      <c r="B1270" t="s">
        <v>9</v>
      </c>
      <c r="C1270" t="s">
        <v>1</v>
      </c>
      <c r="D1270" t="s">
        <v>7</v>
      </c>
      <c r="E1270" t="s">
        <v>5</v>
      </c>
      <c r="F1270" t="b">
        <v>1</v>
      </c>
      <c r="G1270">
        <v>1309</v>
      </c>
      <c r="H1270">
        <v>6</v>
      </c>
      <c r="I1270">
        <v>6057</v>
      </c>
      <c r="K1270" t="str">
        <f t="shared" si="19"/>
        <v>SELECT 'uf50-0119.cnf','Roulette','Clause','NBit','Amplified',1,1309,6,6057 UNION</v>
      </c>
    </row>
    <row r="1271" spans="1:11" x14ac:dyDescent="0.55000000000000004">
      <c r="A1271" t="s">
        <v>39</v>
      </c>
      <c r="B1271" t="s">
        <v>9</v>
      </c>
      <c r="C1271" t="s">
        <v>8</v>
      </c>
      <c r="D1271" t="s">
        <v>2</v>
      </c>
      <c r="E1271" t="s">
        <v>3</v>
      </c>
      <c r="F1271" t="b">
        <v>1</v>
      </c>
      <c r="G1271">
        <v>1614</v>
      </c>
      <c r="H1271">
        <v>7</v>
      </c>
      <c r="I1271">
        <v>3328</v>
      </c>
      <c r="K1271" t="str">
        <f t="shared" si="19"/>
        <v>SELECT 'uf50-0119.cnf','Roulette','Uniform','BitFlip','MaxSat',1,1614,7,3328 UNION</v>
      </c>
    </row>
    <row r="1272" spans="1:11" x14ac:dyDescent="0.55000000000000004">
      <c r="A1272" t="s">
        <v>39</v>
      </c>
      <c r="B1272" t="s">
        <v>9</v>
      </c>
      <c r="C1272" t="s">
        <v>8</v>
      </c>
      <c r="D1272" t="s">
        <v>2</v>
      </c>
      <c r="E1272" t="s">
        <v>4</v>
      </c>
      <c r="F1272" t="b">
        <v>1</v>
      </c>
      <c r="G1272">
        <v>1503</v>
      </c>
      <c r="H1272">
        <v>7</v>
      </c>
      <c r="I1272">
        <v>2851</v>
      </c>
      <c r="K1272" t="str">
        <f t="shared" si="19"/>
        <v>SELECT 'uf50-0119.cnf','Roulette','Uniform','BitFlip','Weighted',1,1503,7,2851 UNION</v>
      </c>
    </row>
    <row r="1273" spans="1:11" x14ac:dyDescent="0.55000000000000004">
      <c r="A1273" t="s">
        <v>39</v>
      </c>
      <c r="B1273" t="s">
        <v>9</v>
      </c>
      <c r="C1273" t="s">
        <v>8</v>
      </c>
      <c r="D1273" t="s">
        <v>2</v>
      </c>
      <c r="E1273" t="s">
        <v>5</v>
      </c>
      <c r="F1273" t="b">
        <v>1</v>
      </c>
      <c r="G1273">
        <v>1241</v>
      </c>
      <c r="H1273">
        <v>6</v>
      </c>
      <c r="I1273">
        <v>2524</v>
      </c>
      <c r="K1273" t="str">
        <f t="shared" si="19"/>
        <v>SELECT 'uf50-0119.cnf','Roulette','Uniform','BitFlip','Amplified',1,1241,6,2524 UNION</v>
      </c>
    </row>
    <row r="1274" spans="1:11" x14ac:dyDescent="0.55000000000000004">
      <c r="A1274" t="s">
        <v>39</v>
      </c>
      <c r="B1274" t="s">
        <v>9</v>
      </c>
      <c r="C1274" t="s">
        <v>8</v>
      </c>
      <c r="D1274" t="s">
        <v>6</v>
      </c>
      <c r="E1274" t="s">
        <v>3</v>
      </c>
      <c r="F1274" t="b">
        <v>1</v>
      </c>
      <c r="G1274">
        <v>64</v>
      </c>
      <c r="H1274">
        <v>0</v>
      </c>
      <c r="I1274">
        <v>238</v>
      </c>
      <c r="K1274" t="str">
        <f t="shared" si="19"/>
        <v>SELECT 'uf50-0119.cnf','Roulette','Uniform','Guided','MaxSat',1,64,0,238 UNION</v>
      </c>
    </row>
    <row r="1275" spans="1:11" x14ac:dyDescent="0.55000000000000004">
      <c r="A1275" t="s">
        <v>39</v>
      </c>
      <c r="B1275" t="s">
        <v>9</v>
      </c>
      <c r="C1275" t="s">
        <v>8</v>
      </c>
      <c r="D1275" t="s">
        <v>6</v>
      </c>
      <c r="E1275" t="s">
        <v>4</v>
      </c>
      <c r="F1275" t="b">
        <v>1</v>
      </c>
      <c r="G1275">
        <v>522</v>
      </c>
      <c r="H1275">
        <v>2</v>
      </c>
      <c r="I1275">
        <v>1711</v>
      </c>
      <c r="K1275" t="str">
        <f t="shared" si="19"/>
        <v>SELECT 'uf50-0119.cnf','Roulette','Uniform','Guided','Weighted',1,522,2,1711 UNION</v>
      </c>
    </row>
    <row r="1276" spans="1:11" x14ac:dyDescent="0.55000000000000004">
      <c r="A1276" t="s">
        <v>39</v>
      </c>
      <c r="B1276" t="s">
        <v>9</v>
      </c>
      <c r="C1276" t="s">
        <v>8</v>
      </c>
      <c r="D1276" t="s">
        <v>6</v>
      </c>
      <c r="E1276" t="s">
        <v>5</v>
      </c>
      <c r="F1276" t="b">
        <v>1</v>
      </c>
      <c r="G1276">
        <v>224</v>
      </c>
      <c r="H1276">
        <v>1</v>
      </c>
      <c r="I1276">
        <v>735</v>
      </c>
      <c r="K1276" t="str">
        <f t="shared" si="19"/>
        <v>SELECT 'uf50-0119.cnf','Roulette','Uniform','Guided','Amplified',1,224,1,735 UNION</v>
      </c>
    </row>
    <row r="1277" spans="1:11" x14ac:dyDescent="0.55000000000000004">
      <c r="A1277" t="s">
        <v>39</v>
      </c>
      <c r="B1277" t="s">
        <v>9</v>
      </c>
      <c r="C1277" t="s">
        <v>8</v>
      </c>
      <c r="D1277" t="s">
        <v>7</v>
      </c>
      <c r="E1277" t="s">
        <v>3</v>
      </c>
      <c r="F1277" t="b">
        <v>1</v>
      </c>
      <c r="G1277">
        <v>109</v>
      </c>
      <c r="H1277">
        <v>0</v>
      </c>
      <c r="I1277">
        <v>210</v>
      </c>
      <c r="K1277" t="str">
        <f t="shared" si="19"/>
        <v>SELECT 'uf50-0119.cnf','Roulette','Uniform','NBit','MaxSat',1,109,0,210 UNION</v>
      </c>
    </row>
    <row r="1278" spans="1:11" x14ac:dyDescent="0.55000000000000004">
      <c r="A1278" t="s">
        <v>39</v>
      </c>
      <c r="B1278" t="s">
        <v>9</v>
      </c>
      <c r="C1278" t="s">
        <v>8</v>
      </c>
      <c r="D1278" t="s">
        <v>7</v>
      </c>
      <c r="E1278" t="s">
        <v>4</v>
      </c>
      <c r="F1278" t="b">
        <v>1</v>
      </c>
      <c r="G1278">
        <v>463</v>
      </c>
      <c r="H1278">
        <v>2</v>
      </c>
      <c r="I1278">
        <v>902</v>
      </c>
      <c r="K1278" t="str">
        <f t="shared" si="19"/>
        <v>SELECT 'uf50-0119.cnf','Roulette','Uniform','NBit','Weighted',1,463,2,902 UNION</v>
      </c>
    </row>
    <row r="1279" spans="1:11" x14ac:dyDescent="0.55000000000000004">
      <c r="A1279" t="s">
        <v>39</v>
      </c>
      <c r="B1279" t="s">
        <v>9</v>
      </c>
      <c r="C1279" t="s">
        <v>8</v>
      </c>
      <c r="D1279" t="s">
        <v>7</v>
      </c>
      <c r="E1279" t="s">
        <v>5</v>
      </c>
      <c r="F1279" t="b">
        <v>1</v>
      </c>
      <c r="G1279">
        <v>73</v>
      </c>
      <c r="H1279">
        <v>0</v>
      </c>
      <c r="I1279">
        <v>142</v>
      </c>
      <c r="K1279" t="str">
        <f t="shared" si="19"/>
        <v>SELECT 'uf50-0119.cnf','Roulette','Uniform','NBit','Amplified',1,73,0,142 UNION</v>
      </c>
    </row>
    <row r="1280" spans="1:11" x14ac:dyDescent="0.55000000000000004">
      <c r="A1280" t="s">
        <v>39</v>
      </c>
      <c r="B1280" t="s">
        <v>10</v>
      </c>
      <c r="C1280" t="s">
        <v>1</v>
      </c>
      <c r="D1280" t="s">
        <v>2</v>
      </c>
      <c r="E1280" t="s">
        <v>3</v>
      </c>
      <c r="F1280" t="b">
        <v>1</v>
      </c>
      <c r="G1280">
        <v>381</v>
      </c>
      <c r="H1280">
        <v>2</v>
      </c>
      <c r="I1280">
        <v>2007</v>
      </c>
      <c r="K1280" t="str">
        <f t="shared" si="19"/>
        <v>SELECT 'uf50-0119.cnf','Rank','Clause','BitFlip','MaxSat',1,381,2,2007 UNION</v>
      </c>
    </row>
    <row r="1281" spans="1:11" x14ac:dyDescent="0.55000000000000004">
      <c r="A1281" t="s">
        <v>39</v>
      </c>
      <c r="B1281" t="s">
        <v>10</v>
      </c>
      <c r="C1281" t="s">
        <v>1</v>
      </c>
      <c r="D1281" t="s">
        <v>2</v>
      </c>
      <c r="E1281" t="s">
        <v>4</v>
      </c>
      <c r="F1281" t="b">
        <v>1</v>
      </c>
      <c r="G1281">
        <v>1390</v>
      </c>
      <c r="H1281">
        <v>9</v>
      </c>
      <c r="I1281">
        <v>6715</v>
      </c>
      <c r="K1281" t="str">
        <f t="shared" si="19"/>
        <v>SELECT 'uf50-0119.cnf','Rank','Clause','BitFlip','Weighted',1,1390,9,6715 UNION</v>
      </c>
    </row>
    <row r="1282" spans="1:11" x14ac:dyDescent="0.55000000000000004">
      <c r="A1282" t="s">
        <v>39</v>
      </c>
      <c r="B1282" t="s">
        <v>10</v>
      </c>
      <c r="C1282" t="s">
        <v>1</v>
      </c>
      <c r="D1282" t="s">
        <v>2</v>
      </c>
      <c r="E1282" t="s">
        <v>5</v>
      </c>
      <c r="F1282" t="b">
        <v>1</v>
      </c>
      <c r="G1282">
        <v>67</v>
      </c>
      <c r="H1282">
        <v>0</v>
      </c>
      <c r="I1282">
        <v>399</v>
      </c>
      <c r="K1282" t="str">
        <f t="shared" ref="K1282:K1345" si="20">CONCATENATE("SELECT '",A1282,"','",B1282,"','",C1282,"','",D1282,"','",E1282,"',",IF(F1282,1,0),",",G1282,",",H1282,",",I1282," UNION")</f>
        <v>SELECT 'uf50-0119.cnf','Rank','Clause','BitFlip','Amplified',1,67,0,399 UNION</v>
      </c>
    </row>
    <row r="1283" spans="1:11" x14ac:dyDescent="0.55000000000000004">
      <c r="A1283" t="s">
        <v>39</v>
      </c>
      <c r="B1283" t="s">
        <v>10</v>
      </c>
      <c r="C1283" t="s">
        <v>1</v>
      </c>
      <c r="D1283" t="s">
        <v>6</v>
      </c>
      <c r="E1283" t="s">
        <v>3</v>
      </c>
      <c r="F1283" t="b">
        <v>1</v>
      </c>
      <c r="G1283">
        <v>314</v>
      </c>
      <c r="H1283">
        <v>2</v>
      </c>
      <c r="I1283">
        <v>1779</v>
      </c>
      <c r="K1283" t="str">
        <f t="shared" si="20"/>
        <v>SELECT 'uf50-0119.cnf','Rank','Clause','Guided','MaxSat',1,314,2,1779 UNION</v>
      </c>
    </row>
    <row r="1284" spans="1:11" x14ac:dyDescent="0.55000000000000004">
      <c r="A1284" t="s">
        <v>39</v>
      </c>
      <c r="B1284" t="s">
        <v>10</v>
      </c>
      <c r="C1284" t="s">
        <v>1</v>
      </c>
      <c r="D1284" t="s">
        <v>6</v>
      </c>
      <c r="E1284" t="s">
        <v>4</v>
      </c>
      <c r="F1284" t="b">
        <v>1</v>
      </c>
      <c r="G1284">
        <v>34</v>
      </c>
      <c r="H1284">
        <v>0</v>
      </c>
      <c r="I1284">
        <v>180</v>
      </c>
      <c r="K1284" t="str">
        <f t="shared" si="20"/>
        <v>SELECT 'uf50-0119.cnf','Rank','Clause','Guided','Weighted',1,34,0,180 UNION</v>
      </c>
    </row>
    <row r="1285" spans="1:11" x14ac:dyDescent="0.55000000000000004">
      <c r="A1285" t="s">
        <v>39</v>
      </c>
      <c r="B1285" t="s">
        <v>10</v>
      </c>
      <c r="C1285" t="s">
        <v>1</v>
      </c>
      <c r="D1285" t="s">
        <v>6</v>
      </c>
      <c r="E1285" t="s">
        <v>5</v>
      </c>
      <c r="F1285" t="b">
        <v>1</v>
      </c>
      <c r="G1285">
        <v>23</v>
      </c>
      <c r="H1285">
        <v>0</v>
      </c>
      <c r="I1285">
        <v>135</v>
      </c>
      <c r="K1285" t="str">
        <f t="shared" si="20"/>
        <v>SELECT 'uf50-0119.cnf','Rank','Clause','Guided','Amplified',1,23,0,135 UNION</v>
      </c>
    </row>
    <row r="1286" spans="1:11" x14ac:dyDescent="0.55000000000000004">
      <c r="A1286" t="s">
        <v>39</v>
      </c>
      <c r="B1286" t="s">
        <v>10</v>
      </c>
      <c r="C1286" t="s">
        <v>1</v>
      </c>
      <c r="D1286" t="s">
        <v>7</v>
      </c>
      <c r="E1286" t="s">
        <v>3</v>
      </c>
      <c r="F1286" t="b">
        <v>1</v>
      </c>
      <c r="G1286">
        <v>40</v>
      </c>
      <c r="H1286">
        <v>0</v>
      </c>
      <c r="I1286">
        <v>165</v>
      </c>
      <c r="K1286" t="str">
        <f t="shared" si="20"/>
        <v>SELECT 'uf50-0119.cnf','Rank','Clause','NBit','MaxSat',1,40,0,165 UNION</v>
      </c>
    </row>
    <row r="1287" spans="1:11" x14ac:dyDescent="0.55000000000000004">
      <c r="A1287" t="s">
        <v>39</v>
      </c>
      <c r="B1287" t="s">
        <v>10</v>
      </c>
      <c r="C1287" t="s">
        <v>1</v>
      </c>
      <c r="D1287" t="s">
        <v>7</v>
      </c>
      <c r="E1287" t="s">
        <v>4</v>
      </c>
      <c r="F1287" t="b">
        <v>1</v>
      </c>
      <c r="G1287">
        <v>477</v>
      </c>
      <c r="H1287">
        <v>2</v>
      </c>
      <c r="I1287">
        <v>1959</v>
      </c>
      <c r="K1287" t="str">
        <f t="shared" si="20"/>
        <v>SELECT 'uf50-0119.cnf','Rank','Clause','NBit','Weighted',1,477,2,1959 UNION</v>
      </c>
    </row>
    <row r="1288" spans="1:11" x14ac:dyDescent="0.55000000000000004">
      <c r="A1288" t="s">
        <v>39</v>
      </c>
      <c r="B1288" t="s">
        <v>10</v>
      </c>
      <c r="C1288" t="s">
        <v>1</v>
      </c>
      <c r="D1288" t="s">
        <v>7</v>
      </c>
      <c r="E1288" t="s">
        <v>5</v>
      </c>
      <c r="F1288" t="b">
        <v>1</v>
      </c>
      <c r="G1288">
        <v>711</v>
      </c>
      <c r="H1288">
        <v>5</v>
      </c>
      <c r="I1288">
        <v>3066</v>
      </c>
      <c r="K1288" t="str">
        <f t="shared" si="20"/>
        <v>SELECT 'uf50-0119.cnf','Rank','Clause','NBit','Amplified',1,711,5,3066 UNION</v>
      </c>
    </row>
    <row r="1289" spans="1:11" x14ac:dyDescent="0.55000000000000004">
      <c r="A1289" t="s">
        <v>39</v>
      </c>
      <c r="B1289" t="s">
        <v>10</v>
      </c>
      <c r="C1289" t="s">
        <v>8</v>
      </c>
      <c r="D1289" t="s">
        <v>2</v>
      </c>
      <c r="E1289" t="s">
        <v>3</v>
      </c>
      <c r="F1289" t="b">
        <v>1</v>
      </c>
      <c r="G1289">
        <v>28</v>
      </c>
      <c r="H1289">
        <v>0</v>
      </c>
      <c r="I1289">
        <v>59</v>
      </c>
      <c r="K1289" t="str">
        <f t="shared" si="20"/>
        <v>SELECT 'uf50-0119.cnf','Rank','Uniform','BitFlip','MaxSat',1,28,0,59 UNION</v>
      </c>
    </row>
    <row r="1290" spans="1:11" x14ac:dyDescent="0.55000000000000004">
      <c r="A1290" t="s">
        <v>39</v>
      </c>
      <c r="B1290" t="s">
        <v>10</v>
      </c>
      <c r="C1290" t="s">
        <v>8</v>
      </c>
      <c r="D1290" t="s">
        <v>2</v>
      </c>
      <c r="E1290" t="s">
        <v>4</v>
      </c>
      <c r="F1290" t="b">
        <v>1</v>
      </c>
      <c r="G1290">
        <v>2244</v>
      </c>
      <c r="H1290">
        <v>13</v>
      </c>
      <c r="I1290">
        <v>4079</v>
      </c>
      <c r="K1290" t="str">
        <f t="shared" si="20"/>
        <v>SELECT 'uf50-0119.cnf','Rank','Uniform','BitFlip','Weighted',1,2244,13,4079 UNION</v>
      </c>
    </row>
    <row r="1291" spans="1:11" x14ac:dyDescent="0.55000000000000004">
      <c r="A1291" t="s">
        <v>39</v>
      </c>
      <c r="B1291" t="s">
        <v>10</v>
      </c>
      <c r="C1291" t="s">
        <v>8</v>
      </c>
      <c r="D1291" t="s">
        <v>2</v>
      </c>
      <c r="E1291" t="s">
        <v>5</v>
      </c>
      <c r="F1291" t="b">
        <v>1</v>
      </c>
      <c r="G1291">
        <v>36</v>
      </c>
      <c r="H1291">
        <v>0</v>
      </c>
      <c r="I1291">
        <v>84</v>
      </c>
      <c r="K1291" t="str">
        <f t="shared" si="20"/>
        <v>SELECT 'uf50-0119.cnf','Rank','Uniform','BitFlip','Amplified',1,36,0,84 UNION</v>
      </c>
    </row>
    <row r="1292" spans="1:11" x14ac:dyDescent="0.55000000000000004">
      <c r="A1292" t="s">
        <v>39</v>
      </c>
      <c r="B1292" t="s">
        <v>10</v>
      </c>
      <c r="C1292" t="s">
        <v>8</v>
      </c>
      <c r="D1292" t="s">
        <v>6</v>
      </c>
      <c r="E1292" t="s">
        <v>3</v>
      </c>
      <c r="F1292" t="b">
        <v>1</v>
      </c>
      <c r="G1292">
        <v>26</v>
      </c>
      <c r="H1292">
        <v>0</v>
      </c>
      <c r="I1292">
        <v>86</v>
      </c>
      <c r="K1292" t="str">
        <f t="shared" si="20"/>
        <v>SELECT 'uf50-0119.cnf','Rank','Uniform','Guided','MaxSat',1,26,0,86 UNION</v>
      </c>
    </row>
    <row r="1293" spans="1:11" x14ac:dyDescent="0.55000000000000004">
      <c r="A1293" t="s">
        <v>39</v>
      </c>
      <c r="B1293" t="s">
        <v>10</v>
      </c>
      <c r="C1293" t="s">
        <v>8</v>
      </c>
      <c r="D1293" t="s">
        <v>6</v>
      </c>
      <c r="E1293" t="s">
        <v>4</v>
      </c>
      <c r="F1293" t="b">
        <v>1</v>
      </c>
      <c r="G1293">
        <v>14</v>
      </c>
      <c r="H1293">
        <v>0</v>
      </c>
      <c r="I1293">
        <v>44</v>
      </c>
      <c r="K1293" t="str">
        <f t="shared" si="20"/>
        <v>SELECT 'uf50-0119.cnf','Rank','Uniform','Guided','Weighted',1,14,0,44 UNION</v>
      </c>
    </row>
    <row r="1294" spans="1:11" x14ac:dyDescent="0.55000000000000004">
      <c r="A1294" t="s">
        <v>39</v>
      </c>
      <c r="B1294" t="s">
        <v>10</v>
      </c>
      <c r="C1294" t="s">
        <v>8</v>
      </c>
      <c r="D1294" t="s">
        <v>6</v>
      </c>
      <c r="E1294" t="s">
        <v>5</v>
      </c>
      <c r="F1294" t="b">
        <v>1</v>
      </c>
      <c r="G1294">
        <v>288</v>
      </c>
      <c r="H1294">
        <v>2</v>
      </c>
      <c r="I1294">
        <v>909</v>
      </c>
      <c r="K1294" t="str">
        <f t="shared" si="20"/>
        <v>SELECT 'uf50-0119.cnf','Rank','Uniform','Guided','Amplified',1,288,2,909 UNION</v>
      </c>
    </row>
    <row r="1295" spans="1:11" x14ac:dyDescent="0.55000000000000004">
      <c r="A1295" t="s">
        <v>39</v>
      </c>
      <c r="B1295" t="s">
        <v>10</v>
      </c>
      <c r="C1295" t="s">
        <v>8</v>
      </c>
      <c r="D1295" t="s">
        <v>7</v>
      </c>
      <c r="E1295" t="s">
        <v>3</v>
      </c>
      <c r="F1295" t="b">
        <v>1</v>
      </c>
      <c r="G1295">
        <v>1920</v>
      </c>
      <c r="H1295">
        <v>15</v>
      </c>
      <c r="I1295">
        <v>3608</v>
      </c>
      <c r="K1295" t="str">
        <f t="shared" si="20"/>
        <v>SELECT 'uf50-0119.cnf','Rank','Uniform','NBit','MaxSat',1,1920,15,3608 UNION</v>
      </c>
    </row>
    <row r="1296" spans="1:11" x14ac:dyDescent="0.55000000000000004">
      <c r="A1296" t="s">
        <v>39</v>
      </c>
      <c r="B1296" t="s">
        <v>10</v>
      </c>
      <c r="C1296" t="s">
        <v>8</v>
      </c>
      <c r="D1296" t="s">
        <v>7</v>
      </c>
      <c r="E1296" t="s">
        <v>4</v>
      </c>
      <c r="F1296" t="b">
        <v>1</v>
      </c>
      <c r="G1296">
        <v>34</v>
      </c>
      <c r="H1296">
        <v>0</v>
      </c>
      <c r="I1296">
        <v>61</v>
      </c>
      <c r="K1296" t="str">
        <f t="shared" si="20"/>
        <v>SELECT 'uf50-0119.cnf','Rank','Uniform','NBit','Weighted',1,34,0,61 UNION</v>
      </c>
    </row>
    <row r="1297" spans="1:11" x14ac:dyDescent="0.55000000000000004">
      <c r="A1297" t="s">
        <v>39</v>
      </c>
      <c r="B1297" t="s">
        <v>10</v>
      </c>
      <c r="C1297" t="s">
        <v>8</v>
      </c>
      <c r="D1297" t="s">
        <v>7</v>
      </c>
      <c r="E1297" t="s">
        <v>5</v>
      </c>
      <c r="F1297" t="b">
        <v>1</v>
      </c>
      <c r="G1297">
        <v>276</v>
      </c>
      <c r="H1297">
        <v>2</v>
      </c>
      <c r="I1297">
        <v>494</v>
      </c>
      <c r="K1297" t="str">
        <f t="shared" si="20"/>
        <v>SELECT 'uf50-0119.cnf','Rank','Uniform','NBit','Amplified',1,276,2,494 UNION</v>
      </c>
    </row>
    <row r="1298" spans="1:11" x14ac:dyDescent="0.55000000000000004">
      <c r="A1298" t="s">
        <v>44</v>
      </c>
      <c r="B1298" t="s">
        <v>0</v>
      </c>
      <c r="C1298" t="s">
        <v>1</v>
      </c>
      <c r="D1298" t="s">
        <v>2</v>
      </c>
      <c r="E1298" t="s">
        <v>3</v>
      </c>
      <c r="F1298" t="b">
        <v>1</v>
      </c>
      <c r="G1298">
        <v>4606</v>
      </c>
      <c r="H1298">
        <v>32</v>
      </c>
      <c r="I1298">
        <v>19697</v>
      </c>
      <c r="K1298" t="str">
        <f t="shared" si="20"/>
        <v>SELECT 'uf50-012.cnf','Tournament','Clause','BitFlip','MaxSat',1,4606,32,19697 UNION</v>
      </c>
    </row>
    <row r="1299" spans="1:11" x14ac:dyDescent="0.55000000000000004">
      <c r="A1299" t="s">
        <v>44</v>
      </c>
      <c r="B1299" t="s">
        <v>0</v>
      </c>
      <c r="C1299" t="s">
        <v>1</v>
      </c>
      <c r="D1299" t="s">
        <v>2</v>
      </c>
      <c r="E1299" t="s">
        <v>4</v>
      </c>
      <c r="F1299" t="b">
        <v>1</v>
      </c>
      <c r="G1299">
        <v>749</v>
      </c>
      <c r="H1299">
        <v>4</v>
      </c>
      <c r="I1299">
        <v>3650</v>
      </c>
      <c r="K1299" t="str">
        <f t="shared" si="20"/>
        <v>SELECT 'uf50-012.cnf','Tournament','Clause','BitFlip','Weighted',1,749,4,3650 UNION</v>
      </c>
    </row>
    <row r="1300" spans="1:11" x14ac:dyDescent="0.55000000000000004">
      <c r="A1300" t="s">
        <v>44</v>
      </c>
      <c r="B1300" t="s">
        <v>0</v>
      </c>
      <c r="C1300" t="s">
        <v>1</v>
      </c>
      <c r="D1300" t="s">
        <v>2</v>
      </c>
      <c r="E1300" t="s">
        <v>5</v>
      </c>
      <c r="F1300" t="b">
        <v>1</v>
      </c>
      <c r="G1300">
        <v>4606</v>
      </c>
      <c r="H1300">
        <v>32</v>
      </c>
      <c r="I1300">
        <v>19884</v>
      </c>
      <c r="K1300" t="str">
        <f t="shared" si="20"/>
        <v>SELECT 'uf50-012.cnf','Tournament','Clause','BitFlip','Amplified',1,4606,32,19884 UNION</v>
      </c>
    </row>
    <row r="1301" spans="1:11" x14ac:dyDescent="0.55000000000000004">
      <c r="A1301" t="s">
        <v>44</v>
      </c>
      <c r="B1301" t="s">
        <v>0</v>
      </c>
      <c r="C1301" t="s">
        <v>1</v>
      </c>
      <c r="D1301" t="s">
        <v>6</v>
      </c>
      <c r="E1301" t="s">
        <v>3</v>
      </c>
      <c r="F1301" t="b">
        <v>1</v>
      </c>
      <c r="G1301">
        <v>1169</v>
      </c>
      <c r="H1301">
        <v>9</v>
      </c>
      <c r="I1301">
        <v>6241</v>
      </c>
      <c r="K1301" t="str">
        <f t="shared" si="20"/>
        <v>SELECT 'uf50-012.cnf','Tournament','Clause','Guided','MaxSat',1,1169,9,6241 UNION</v>
      </c>
    </row>
    <row r="1302" spans="1:11" x14ac:dyDescent="0.55000000000000004">
      <c r="A1302" t="s">
        <v>44</v>
      </c>
      <c r="B1302" t="s">
        <v>0</v>
      </c>
      <c r="C1302" t="s">
        <v>1</v>
      </c>
      <c r="D1302" t="s">
        <v>6</v>
      </c>
      <c r="E1302" t="s">
        <v>4</v>
      </c>
      <c r="F1302" t="b">
        <v>1</v>
      </c>
      <c r="G1302">
        <v>254</v>
      </c>
      <c r="H1302">
        <v>2</v>
      </c>
      <c r="I1302">
        <v>1322</v>
      </c>
      <c r="K1302" t="str">
        <f t="shared" si="20"/>
        <v>SELECT 'uf50-012.cnf','Tournament','Clause','Guided','Weighted',1,254,2,1322 UNION</v>
      </c>
    </row>
    <row r="1303" spans="1:11" x14ac:dyDescent="0.55000000000000004">
      <c r="A1303" t="s">
        <v>44</v>
      </c>
      <c r="B1303" t="s">
        <v>0</v>
      </c>
      <c r="C1303" t="s">
        <v>1</v>
      </c>
      <c r="D1303" t="s">
        <v>6</v>
      </c>
      <c r="E1303" t="s">
        <v>5</v>
      </c>
      <c r="F1303" t="b">
        <v>1</v>
      </c>
      <c r="G1303">
        <v>1169</v>
      </c>
      <c r="H1303">
        <v>9</v>
      </c>
      <c r="I1303">
        <v>6112</v>
      </c>
      <c r="K1303" t="str">
        <f t="shared" si="20"/>
        <v>SELECT 'uf50-012.cnf','Tournament','Clause','Guided','Amplified',1,1169,9,6112 UNION</v>
      </c>
    </row>
    <row r="1304" spans="1:11" x14ac:dyDescent="0.55000000000000004">
      <c r="A1304" t="s">
        <v>44</v>
      </c>
      <c r="B1304" t="s">
        <v>0</v>
      </c>
      <c r="C1304" t="s">
        <v>1</v>
      </c>
      <c r="D1304" t="s">
        <v>7</v>
      </c>
      <c r="E1304" t="s">
        <v>3</v>
      </c>
      <c r="F1304" t="b">
        <v>1</v>
      </c>
      <c r="G1304">
        <v>2769</v>
      </c>
      <c r="H1304">
        <v>21</v>
      </c>
      <c r="I1304">
        <v>11797</v>
      </c>
      <c r="K1304" t="str">
        <f t="shared" si="20"/>
        <v>SELECT 'uf50-012.cnf','Tournament','Clause','NBit','MaxSat',1,2769,21,11797 UNION</v>
      </c>
    </row>
    <row r="1305" spans="1:11" x14ac:dyDescent="0.55000000000000004">
      <c r="A1305" t="s">
        <v>44</v>
      </c>
      <c r="B1305" t="s">
        <v>0</v>
      </c>
      <c r="C1305" t="s">
        <v>1</v>
      </c>
      <c r="D1305" t="s">
        <v>7</v>
      </c>
      <c r="E1305" t="s">
        <v>4</v>
      </c>
      <c r="F1305" t="b">
        <v>1</v>
      </c>
      <c r="G1305">
        <v>1424</v>
      </c>
      <c r="H1305">
        <v>9</v>
      </c>
      <c r="I1305">
        <v>6063</v>
      </c>
      <c r="K1305" t="str">
        <f t="shared" si="20"/>
        <v>SELECT 'uf50-012.cnf','Tournament','Clause','NBit','Weighted',1,1424,9,6063 UNION</v>
      </c>
    </row>
    <row r="1306" spans="1:11" x14ac:dyDescent="0.55000000000000004">
      <c r="A1306" t="s">
        <v>44</v>
      </c>
      <c r="B1306" t="s">
        <v>0</v>
      </c>
      <c r="C1306" t="s">
        <v>1</v>
      </c>
      <c r="D1306" t="s">
        <v>7</v>
      </c>
      <c r="E1306" t="s">
        <v>5</v>
      </c>
      <c r="F1306" t="b">
        <v>1</v>
      </c>
      <c r="G1306">
        <v>2769</v>
      </c>
      <c r="H1306">
        <v>21</v>
      </c>
      <c r="I1306">
        <v>11921</v>
      </c>
      <c r="K1306" t="str">
        <f t="shared" si="20"/>
        <v>SELECT 'uf50-012.cnf','Tournament','Clause','NBit','Amplified',1,2769,21,11921 UNION</v>
      </c>
    </row>
    <row r="1307" spans="1:11" x14ac:dyDescent="0.55000000000000004">
      <c r="A1307" t="s">
        <v>44</v>
      </c>
      <c r="B1307" t="s">
        <v>0</v>
      </c>
      <c r="C1307" t="s">
        <v>8</v>
      </c>
      <c r="D1307" t="s">
        <v>2</v>
      </c>
      <c r="E1307" t="s">
        <v>3</v>
      </c>
      <c r="F1307" t="b">
        <v>1</v>
      </c>
      <c r="G1307">
        <v>2315</v>
      </c>
      <c r="H1307">
        <v>15</v>
      </c>
      <c r="I1307">
        <v>4466</v>
      </c>
      <c r="K1307" t="str">
        <f t="shared" si="20"/>
        <v>SELECT 'uf50-012.cnf','Tournament','Uniform','BitFlip','MaxSat',1,2315,15,4466 UNION</v>
      </c>
    </row>
    <row r="1308" spans="1:11" x14ac:dyDescent="0.55000000000000004">
      <c r="A1308" t="s">
        <v>44</v>
      </c>
      <c r="B1308" t="s">
        <v>0</v>
      </c>
      <c r="C1308" t="s">
        <v>8</v>
      </c>
      <c r="D1308" t="s">
        <v>2</v>
      </c>
      <c r="E1308" t="s">
        <v>4</v>
      </c>
      <c r="F1308" t="b">
        <v>1</v>
      </c>
      <c r="G1308">
        <v>392</v>
      </c>
      <c r="H1308">
        <v>2</v>
      </c>
      <c r="I1308">
        <v>676</v>
      </c>
      <c r="K1308" t="str">
        <f t="shared" si="20"/>
        <v>SELECT 'uf50-012.cnf','Tournament','Uniform','BitFlip','Weighted',1,392,2,676 UNION</v>
      </c>
    </row>
    <row r="1309" spans="1:11" x14ac:dyDescent="0.55000000000000004">
      <c r="A1309" t="s">
        <v>44</v>
      </c>
      <c r="B1309" t="s">
        <v>0</v>
      </c>
      <c r="C1309" t="s">
        <v>8</v>
      </c>
      <c r="D1309" t="s">
        <v>2</v>
      </c>
      <c r="E1309" t="s">
        <v>5</v>
      </c>
      <c r="F1309" t="b">
        <v>1</v>
      </c>
      <c r="G1309">
        <v>2315</v>
      </c>
      <c r="H1309">
        <v>15</v>
      </c>
      <c r="I1309">
        <v>4593</v>
      </c>
      <c r="K1309" t="str">
        <f t="shared" si="20"/>
        <v>SELECT 'uf50-012.cnf','Tournament','Uniform','BitFlip','Amplified',1,2315,15,4593 UNION</v>
      </c>
    </row>
    <row r="1310" spans="1:11" x14ac:dyDescent="0.55000000000000004">
      <c r="A1310" t="s">
        <v>44</v>
      </c>
      <c r="B1310" t="s">
        <v>0</v>
      </c>
      <c r="C1310" t="s">
        <v>8</v>
      </c>
      <c r="D1310" t="s">
        <v>6</v>
      </c>
      <c r="E1310" t="s">
        <v>3</v>
      </c>
      <c r="F1310" t="b">
        <v>1</v>
      </c>
      <c r="G1310">
        <v>282</v>
      </c>
      <c r="H1310">
        <v>2</v>
      </c>
      <c r="I1310">
        <v>921</v>
      </c>
      <c r="K1310" t="str">
        <f t="shared" si="20"/>
        <v>SELECT 'uf50-012.cnf','Tournament','Uniform','Guided','MaxSat',1,282,2,921 UNION</v>
      </c>
    </row>
    <row r="1311" spans="1:11" x14ac:dyDescent="0.55000000000000004">
      <c r="A1311" t="s">
        <v>44</v>
      </c>
      <c r="B1311" t="s">
        <v>0</v>
      </c>
      <c r="C1311" t="s">
        <v>8</v>
      </c>
      <c r="D1311" t="s">
        <v>6</v>
      </c>
      <c r="E1311" t="s">
        <v>4</v>
      </c>
      <c r="F1311" t="b">
        <v>1</v>
      </c>
      <c r="G1311">
        <v>91</v>
      </c>
      <c r="H1311">
        <v>0</v>
      </c>
      <c r="I1311">
        <v>266</v>
      </c>
      <c r="K1311" t="str">
        <f t="shared" si="20"/>
        <v>SELECT 'uf50-012.cnf','Tournament','Uniform','Guided','Weighted',1,91,0,266 UNION</v>
      </c>
    </row>
    <row r="1312" spans="1:11" x14ac:dyDescent="0.55000000000000004">
      <c r="A1312" t="s">
        <v>44</v>
      </c>
      <c r="B1312" t="s">
        <v>0</v>
      </c>
      <c r="C1312" t="s">
        <v>8</v>
      </c>
      <c r="D1312" t="s">
        <v>6</v>
      </c>
      <c r="E1312" t="s">
        <v>5</v>
      </c>
      <c r="F1312" t="b">
        <v>1</v>
      </c>
      <c r="G1312">
        <v>282</v>
      </c>
      <c r="H1312">
        <v>2</v>
      </c>
      <c r="I1312">
        <v>856</v>
      </c>
      <c r="K1312" t="str">
        <f t="shared" si="20"/>
        <v>SELECT 'uf50-012.cnf','Tournament','Uniform','Guided','Amplified',1,282,2,856 UNION</v>
      </c>
    </row>
    <row r="1313" spans="1:11" x14ac:dyDescent="0.55000000000000004">
      <c r="A1313" t="s">
        <v>44</v>
      </c>
      <c r="B1313" t="s">
        <v>0</v>
      </c>
      <c r="C1313" t="s">
        <v>8</v>
      </c>
      <c r="D1313" t="s">
        <v>7</v>
      </c>
      <c r="E1313" t="s">
        <v>3</v>
      </c>
      <c r="F1313" t="b">
        <v>1</v>
      </c>
      <c r="G1313">
        <v>5829</v>
      </c>
      <c r="H1313">
        <v>48</v>
      </c>
      <c r="I1313">
        <v>10541</v>
      </c>
      <c r="K1313" t="str">
        <f t="shared" si="20"/>
        <v>SELECT 'uf50-012.cnf','Tournament','Uniform','NBit','MaxSat',1,5829,48,10541 UNION</v>
      </c>
    </row>
    <row r="1314" spans="1:11" x14ac:dyDescent="0.55000000000000004">
      <c r="A1314" t="s">
        <v>44</v>
      </c>
      <c r="B1314" t="s">
        <v>0</v>
      </c>
      <c r="C1314" t="s">
        <v>8</v>
      </c>
      <c r="D1314" t="s">
        <v>7</v>
      </c>
      <c r="E1314" t="s">
        <v>4</v>
      </c>
      <c r="F1314" t="b">
        <v>0</v>
      </c>
      <c r="G1314">
        <v>10000</v>
      </c>
      <c r="H1314">
        <v>83</v>
      </c>
      <c r="I1314">
        <v>17158</v>
      </c>
      <c r="K1314" t="str">
        <f t="shared" si="20"/>
        <v>SELECT 'uf50-012.cnf','Tournament','Uniform','NBit','Weighted',0,10000,83,17158 UNION</v>
      </c>
    </row>
    <row r="1315" spans="1:11" x14ac:dyDescent="0.55000000000000004">
      <c r="A1315" t="s">
        <v>44</v>
      </c>
      <c r="B1315" t="s">
        <v>0</v>
      </c>
      <c r="C1315" t="s">
        <v>8</v>
      </c>
      <c r="D1315" t="s">
        <v>7</v>
      </c>
      <c r="E1315" t="s">
        <v>5</v>
      </c>
      <c r="F1315" t="b">
        <v>1</v>
      </c>
      <c r="G1315">
        <v>5829</v>
      </c>
      <c r="H1315">
        <v>48</v>
      </c>
      <c r="I1315">
        <v>10544</v>
      </c>
      <c r="K1315" t="str">
        <f t="shared" si="20"/>
        <v>SELECT 'uf50-012.cnf','Tournament','Uniform','NBit','Amplified',1,5829,48,10544 UNION</v>
      </c>
    </row>
    <row r="1316" spans="1:11" x14ac:dyDescent="0.55000000000000004">
      <c r="A1316" t="s">
        <v>44</v>
      </c>
      <c r="B1316" t="s">
        <v>9</v>
      </c>
      <c r="C1316" t="s">
        <v>1</v>
      </c>
      <c r="D1316" t="s">
        <v>2</v>
      </c>
      <c r="E1316" t="s">
        <v>3</v>
      </c>
      <c r="F1316" t="b">
        <v>0</v>
      </c>
      <c r="G1316">
        <v>10000</v>
      </c>
      <c r="H1316">
        <v>50</v>
      </c>
      <c r="I1316">
        <v>48990</v>
      </c>
      <c r="K1316" t="str">
        <f t="shared" si="20"/>
        <v>SELECT 'uf50-012.cnf','Roulette','Clause','BitFlip','MaxSat',0,10000,50,48990 UNION</v>
      </c>
    </row>
    <row r="1317" spans="1:11" x14ac:dyDescent="0.55000000000000004">
      <c r="A1317" t="s">
        <v>44</v>
      </c>
      <c r="B1317" t="s">
        <v>9</v>
      </c>
      <c r="C1317" t="s">
        <v>1</v>
      </c>
      <c r="D1317" t="s">
        <v>2</v>
      </c>
      <c r="E1317" t="s">
        <v>4</v>
      </c>
      <c r="F1317" t="b">
        <v>1</v>
      </c>
      <c r="G1317">
        <v>4592</v>
      </c>
      <c r="H1317">
        <v>17</v>
      </c>
      <c r="I1317">
        <v>22283</v>
      </c>
      <c r="K1317" t="str">
        <f t="shared" si="20"/>
        <v>SELECT 'uf50-012.cnf','Roulette','Clause','BitFlip','Weighted',1,4592,17,22283 UNION</v>
      </c>
    </row>
    <row r="1318" spans="1:11" x14ac:dyDescent="0.55000000000000004">
      <c r="A1318" t="s">
        <v>44</v>
      </c>
      <c r="B1318" t="s">
        <v>9</v>
      </c>
      <c r="C1318" t="s">
        <v>1</v>
      </c>
      <c r="D1318" t="s">
        <v>2</v>
      </c>
      <c r="E1318" t="s">
        <v>5</v>
      </c>
      <c r="F1318" t="b">
        <v>1</v>
      </c>
      <c r="G1318">
        <v>4783</v>
      </c>
      <c r="H1318">
        <v>23</v>
      </c>
      <c r="I1318">
        <v>24163</v>
      </c>
      <c r="K1318" t="str">
        <f t="shared" si="20"/>
        <v>SELECT 'uf50-012.cnf','Roulette','Clause','BitFlip','Amplified',1,4783,23,24163 UNION</v>
      </c>
    </row>
    <row r="1319" spans="1:11" x14ac:dyDescent="0.55000000000000004">
      <c r="A1319" t="s">
        <v>44</v>
      </c>
      <c r="B1319" t="s">
        <v>9</v>
      </c>
      <c r="C1319" t="s">
        <v>1</v>
      </c>
      <c r="D1319" t="s">
        <v>6</v>
      </c>
      <c r="E1319" t="s">
        <v>3</v>
      </c>
      <c r="F1319" t="b">
        <v>1</v>
      </c>
      <c r="G1319">
        <v>3950</v>
      </c>
      <c r="H1319">
        <v>19</v>
      </c>
      <c r="I1319">
        <v>22614</v>
      </c>
      <c r="K1319" t="str">
        <f t="shared" si="20"/>
        <v>SELECT 'uf50-012.cnf','Roulette','Clause','Guided','MaxSat',1,3950,19,22614 UNION</v>
      </c>
    </row>
    <row r="1320" spans="1:11" x14ac:dyDescent="0.55000000000000004">
      <c r="A1320" t="s">
        <v>44</v>
      </c>
      <c r="B1320" t="s">
        <v>9</v>
      </c>
      <c r="C1320" t="s">
        <v>1</v>
      </c>
      <c r="D1320" t="s">
        <v>6</v>
      </c>
      <c r="E1320" t="s">
        <v>4</v>
      </c>
      <c r="F1320" t="b">
        <v>1</v>
      </c>
      <c r="G1320">
        <v>2396</v>
      </c>
      <c r="H1320">
        <v>9</v>
      </c>
      <c r="I1320">
        <v>12887</v>
      </c>
      <c r="K1320" t="str">
        <f t="shared" si="20"/>
        <v>SELECT 'uf50-012.cnf','Roulette','Clause','Guided','Weighted',1,2396,9,12887 UNION</v>
      </c>
    </row>
    <row r="1321" spans="1:11" x14ac:dyDescent="0.55000000000000004">
      <c r="A1321" t="s">
        <v>44</v>
      </c>
      <c r="B1321" t="s">
        <v>9</v>
      </c>
      <c r="C1321" t="s">
        <v>1</v>
      </c>
      <c r="D1321" t="s">
        <v>6</v>
      </c>
      <c r="E1321" t="s">
        <v>5</v>
      </c>
      <c r="F1321" t="b">
        <v>1</v>
      </c>
      <c r="G1321">
        <v>427</v>
      </c>
      <c r="H1321">
        <v>2</v>
      </c>
      <c r="I1321">
        <v>2271</v>
      </c>
      <c r="K1321" t="str">
        <f t="shared" si="20"/>
        <v>SELECT 'uf50-012.cnf','Roulette','Clause','Guided','Amplified',1,427,2,2271 UNION</v>
      </c>
    </row>
    <row r="1322" spans="1:11" x14ac:dyDescent="0.55000000000000004">
      <c r="A1322" t="s">
        <v>44</v>
      </c>
      <c r="B1322" t="s">
        <v>9</v>
      </c>
      <c r="C1322" t="s">
        <v>1</v>
      </c>
      <c r="D1322" t="s">
        <v>7</v>
      </c>
      <c r="E1322" t="s">
        <v>3</v>
      </c>
      <c r="F1322" t="b">
        <v>1</v>
      </c>
      <c r="G1322">
        <v>5234</v>
      </c>
      <c r="H1322">
        <v>29</v>
      </c>
      <c r="I1322">
        <v>24835</v>
      </c>
      <c r="K1322" t="str">
        <f t="shared" si="20"/>
        <v>SELECT 'uf50-012.cnf','Roulette','Clause','NBit','MaxSat',1,5234,29,24835 UNION</v>
      </c>
    </row>
    <row r="1323" spans="1:11" x14ac:dyDescent="0.55000000000000004">
      <c r="A1323" t="s">
        <v>44</v>
      </c>
      <c r="B1323" t="s">
        <v>9</v>
      </c>
      <c r="C1323" t="s">
        <v>1</v>
      </c>
      <c r="D1323" t="s">
        <v>7</v>
      </c>
      <c r="E1323" t="s">
        <v>4</v>
      </c>
      <c r="F1323" t="b">
        <v>0</v>
      </c>
      <c r="G1323">
        <v>10000</v>
      </c>
      <c r="H1323">
        <v>41</v>
      </c>
      <c r="I1323">
        <v>46868</v>
      </c>
      <c r="K1323" t="str">
        <f t="shared" si="20"/>
        <v>SELECT 'uf50-012.cnf','Roulette','Clause','NBit','Weighted',0,10000,41,46868 UNION</v>
      </c>
    </row>
    <row r="1324" spans="1:11" x14ac:dyDescent="0.55000000000000004">
      <c r="A1324" t="s">
        <v>44</v>
      </c>
      <c r="B1324" t="s">
        <v>9</v>
      </c>
      <c r="C1324" t="s">
        <v>1</v>
      </c>
      <c r="D1324" t="s">
        <v>7</v>
      </c>
      <c r="E1324" t="s">
        <v>5</v>
      </c>
      <c r="F1324" t="b">
        <v>1</v>
      </c>
      <c r="G1324">
        <v>2228</v>
      </c>
      <c r="H1324">
        <v>11</v>
      </c>
      <c r="I1324">
        <v>10802</v>
      </c>
      <c r="K1324" t="str">
        <f t="shared" si="20"/>
        <v>SELECT 'uf50-012.cnf','Roulette','Clause','NBit','Amplified',1,2228,11,10802 UNION</v>
      </c>
    </row>
    <row r="1325" spans="1:11" x14ac:dyDescent="0.55000000000000004">
      <c r="A1325" t="s">
        <v>44</v>
      </c>
      <c r="B1325" t="s">
        <v>9</v>
      </c>
      <c r="C1325" t="s">
        <v>8</v>
      </c>
      <c r="D1325" t="s">
        <v>2</v>
      </c>
      <c r="E1325" t="s">
        <v>3</v>
      </c>
      <c r="F1325" t="b">
        <v>1</v>
      </c>
      <c r="G1325">
        <v>3250</v>
      </c>
      <c r="H1325">
        <v>15</v>
      </c>
      <c r="I1325">
        <v>6966</v>
      </c>
      <c r="K1325" t="str">
        <f t="shared" si="20"/>
        <v>SELECT 'uf50-012.cnf','Roulette','Uniform','BitFlip','MaxSat',1,3250,15,6966 UNION</v>
      </c>
    </row>
    <row r="1326" spans="1:11" x14ac:dyDescent="0.55000000000000004">
      <c r="A1326" t="s">
        <v>44</v>
      </c>
      <c r="B1326" t="s">
        <v>9</v>
      </c>
      <c r="C1326" t="s">
        <v>8</v>
      </c>
      <c r="D1326" t="s">
        <v>2</v>
      </c>
      <c r="E1326" t="s">
        <v>4</v>
      </c>
      <c r="F1326" t="b">
        <v>1</v>
      </c>
      <c r="G1326">
        <v>882</v>
      </c>
      <c r="H1326">
        <v>3</v>
      </c>
      <c r="I1326">
        <v>1864</v>
      </c>
      <c r="K1326" t="str">
        <f t="shared" si="20"/>
        <v>SELECT 'uf50-012.cnf','Roulette','Uniform','BitFlip','Weighted',1,882,3,1864 UNION</v>
      </c>
    </row>
    <row r="1327" spans="1:11" x14ac:dyDescent="0.55000000000000004">
      <c r="A1327" t="s">
        <v>44</v>
      </c>
      <c r="B1327" t="s">
        <v>9</v>
      </c>
      <c r="C1327" t="s">
        <v>8</v>
      </c>
      <c r="D1327" t="s">
        <v>2</v>
      </c>
      <c r="E1327" t="s">
        <v>5</v>
      </c>
      <c r="F1327" t="b">
        <v>1</v>
      </c>
      <c r="G1327">
        <v>2129</v>
      </c>
      <c r="H1327">
        <v>11</v>
      </c>
      <c r="I1327">
        <v>4484</v>
      </c>
      <c r="K1327" t="str">
        <f t="shared" si="20"/>
        <v>SELECT 'uf50-012.cnf','Roulette','Uniform','BitFlip','Amplified',1,2129,11,4484 UNION</v>
      </c>
    </row>
    <row r="1328" spans="1:11" x14ac:dyDescent="0.55000000000000004">
      <c r="A1328" t="s">
        <v>44</v>
      </c>
      <c r="B1328" t="s">
        <v>9</v>
      </c>
      <c r="C1328" t="s">
        <v>8</v>
      </c>
      <c r="D1328" t="s">
        <v>6</v>
      </c>
      <c r="E1328" t="s">
        <v>3</v>
      </c>
      <c r="F1328" t="b">
        <v>1</v>
      </c>
      <c r="G1328">
        <v>723</v>
      </c>
      <c r="H1328">
        <v>4</v>
      </c>
      <c r="I1328">
        <v>2405</v>
      </c>
      <c r="K1328" t="str">
        <f t="shared" si="20"/>
        <v>SELECT 'uf50-012.cnf','Roulette','Uniform','Guided','MaxSat',1,723,4,2405 UNION</v>
      </c>
    </row>
    <row r="1329" spans="1:11" x14ac:dyDescent="0.55000000000000004">
      <c r="A1329" t="s">
        <v>44</v>
      </c>
      <c r="B1329" t="s">
        <v>9</v>
      </c>
      <c r="C1329" t="s">
        <v>8</v>
      </c>
      <c r="D1329" t="s">
        <v>6</v>
      </c>
      <c r="E1329" t="s">
        <v>4</v>
      </c>
      <c r="F1329" t="b">
        <v>1</v>
      </c>
      <c r="G1329">
        <v>1384</v>
      </c>
      <c r="H1329">
        <v>7</v>
      </c>
      <c r="I1329">
        <v>4664</v>
      </c>
      <c r="K1329" t="str">
        <f t="shared" si="20"/>
        <v>SELECT 'uf50-012.cnf','Roulette','Uniform','Guided','Weighted',1,1384,7,4664 UNION</v>
      </c>
    </row>
    <row r="1330" spans="1:11" x14ac:dyDescent="0.55000000000000004">
      <c r="A1330" t="s">
        <v>44</v>
      </c>
      <c r="B1330" t="s">
        <v>9</v>
      </c>
      <c r="C1330" t="s">
        <v>8</v>
      </c>
      <c r="D1330" t="s">
        <v>6</v>
      </c>
      <c r="E1330" t="s">
        <v>5</v>
      </c>
      <c r="F1330" t="b">
        <v>1</v>
      </c>
      <c r="G1330">
        <v>349</v>
      </c>
      <c r="H1330">
        <v>2</v>
      </c>
      <c r="I1330">
        <v>1202</v>
      </c>
      <c r="K1330" t="str">
        <f t="shared" si="20"/>
        <v>SELECT 'uf50-012.cnf','Roulette','Uniform','Guided','Amplified',1,349,2,1202 UNION</v>
      </c>
    </row>
    <row r="1331" spans="1:11" x14ac:dyDescent="0.55000000000000004">
      <c r="A1331" t="s">
        <v>44</v>
      </c>
      <c r="B1331" t="s">
        <v>9</v>
      </c>
      <c r="C1331" t="s">
        <v>8</v>
      </c>
      <c r="D1331" t="s">
        <v>7</v>
      </c>
      <c r="E1331" t="s">
        <v>3</v>
      </c>
      <c r="F1331" t="b">
        <v>1</v>
      </c>
      <c r="G1331">
        <v>9873</v>
      </c>
      <c r="H1331">
        <v>58</v>
      </c>
      <c r="I1331">
        <v>20156</v>
      </c>
      <c r="K1331" t="str">
        <f t="shared" si="20"/>
        <v>SELECT 'uf50-012.cnf','Roulette','Uniform','NBit','MaxSat',1,9873,58,20156 UNION</v>
      </c>
    </row>
    <row r="1332" spans="1:11" x14ac:dyDescent="0.55000000000000004">
      <c r="A1332" t="s">
        <v>44</v>
      </c>
      <c r="B1332" t="s">
        <v>9</v>
      </c>
      <c r="C1332" t="s">
        <v>8</v>
      </c>
      <c r="D1332" t="s">
        <v>7</v>
      </c>
      <c r="E1332" t="s">
        <v>4</v>
      </c>
      <c r="F1332" t="b">
        <v>1</v>
      </c>
      <c r="G1332">
        <v>7979</v>
      </c>
      <c r="H1332">
        <v>37</v>
      </c>
      <c r="I1332">
        <v>14729</v>
      </c>
      <c r="K1332" t="str">
        <f t="shared" si="20"/>
        <v>SELECT 'uf50-012.cnf','Roulette','Uniform','NBit','Weighted',1,7979,37,14729 UNION</v>
      </c>
    </row>
    <row r="1333" spans="1:11" x14ac:dyDescent="0.55000000000000004">
      <c r="A1333" t="s">
        <v>44</v>
      </c>
      <c r="B1333" t="s">
        <v>9</v>
      </c>
      <c r="C1333" t="s">
        <v>8</v>
      </c>
      <c r="D1333" t="s">
        <v>7</v>
      </c>
      <c r="E1333" t="s">
        <v>5</v>
      </c>
      <c r="F1333" t="b">
        <v>1</v>
      </c>
      <c r="G1333">
        <v>1688</v>
      </c>
      <c r="H1333">
        <v>10</v>
      </c>
      <c r="I1333">
        <v>3401</v>
      </c>
      <c r="K1333" t="str">
        <f t="shared" si="20"/>
        <v>SELECT 'uf50-012.cnf','Roulette','Uniform','NBit','Amplified',1,1688,10,3401 UNION</v>
      </c>
    </row>
    <row r="1334" spans="1:11" x14ac:dyDescent="0.55000000000000004">
      <c r="A1334" t="s">
        <v>44</v>
      </c>
      <c r="B1334" t="s">
        <v>10</v>
      </c>
      <c r="C1334" t="s">
        <v>1</v>
      </c>
      <c r="D1334" t="s">
        <v>2</v>
      </c>
      <c r="E1334" t="s">
        <v>3</v>
      </c>
      <c r="F1334" t="b">
        <v>1</v>
      </c>
      <c r="G1334">
        <v>1181</v>
      </c>
      <c r="H1334">
        <v>7</v>
      </c>
      <c r="I1334">
        <v>5600</v>
      </c>
      <c r="K1334" t="str">
        <f t="shared" si="20"/>
        <v>SELECT 'uf50-012.cnf','Rank','Clause','BitFlip','MaxSat',1,1181,7,5600 UNION</v>
      </c>
    </row>
    <row r="1335" spans="1:11" x14ac:dyDescent="0.55000000000000004">
      <c r="A1335" t="s">
        <v>44</v>
      </c>
      <c r="B1335" t="s">
        <v>10</v>
      </c>
      <c r="C1335" t="s">
        <v>1</v>
      </c>
      <c r="D1335" t="s">
        <v>2</v>
      </c>
      <c r="E1335" t="s">
        <v>4</v>
      </c>
      <c r="F1335" t="b">
        <v>1</v>
      </c>
      <c r="G1335">
        <v>2473</v>
      </c>
      <c r="H1335">
        <v>13</v>
      </c>
      <c r="I1335">
        <v>11092</v>
      </c>
      <c r="K1335" t="str">
        <f t="shared" si="20"/>
        <v>SELECT 'uf50-012.cnf','Rank','Clause','BitFlip','Weighted',1,2473,13,11092 UNION</v>
      </c>
    </row>
    <row r="1336" spans="1:11" x14ac:dyDescent="0.55000000000000004">
      <c r="A1336" t="s">
        <v>44</v>
      </c>
      <c r="B1336" t="s">
        <v>10</v>
      </c>
      <c r="C1336" t="s">
        <v>1</v>
      </c>
      <c r="D1336" t="s">
        <v>2</v>
      </c>
      <c r="E1336" t="s">
        <v>5</v>
      </c>
      <c r="F1336" t="b">
        <v>1</v>
      </c>
      <c r="G1336">
        <v>1611</v>
      </c>
      <c r="H1336">
        <v>9</v>
      </c>
      <c r="I1336">
        <v>7459</v>
      </c>
      <c r="K1336" t="str">
        <f t="shared" si="20"/>
        <v>SELECT 'uf50-012.cnf','Rank','Clause','BitFlip','Amplified',1,1611,9,7459 UNION</v>
      </c>
    </row>
    <row r="1337" spans="1:11" x14ac:dyDescent="0.55000000000000004">
      <c r="A1337" t="s">
        <v>44</v>
      </c>
      <c r="B1337" t="s">
        <v>10</v>
      </c>
      <c r="C1337" t="s">
        <v>1</v>
      </c>
      <c r="D1337" t="s">
        <v>6</v>
      </c>
      <c r="E1337" t="s">
        <v>3</v>
      </c>
      <c r="F1337" t="b">
        <v>1</v>
      </c>
      <c r="G1337">
        <v>947</v>
      </c>
      <c r="H1337">
        <v>5</v>
      </c>
      <c r="I1337">
        <v>5111</v>
      </c>
      <c r="K1337" t="str">
        <f t="shared" si="20"/>
        <v>SELECT 'uf50-012.cnf','Rank','Clause','Guided','MaxSat',1,947,5,5111 UNION</v>
      </c>
    </row>
    <row r="1338" spans="1:11" x14ac:dyDescent="0.55000000000000004">
      <c r="A1338" t="s">
        <v>44</v>
      </c>
      <c r="B1338" t="s">
        <v>10</v>
      </c>
      <c r="C1338" t="s">
        <v>1</v>
      </c>
      <c r="D1338" t="s">
        <v>6</v>
      </c>
      <c r="E1338" t="s">
        <v>4</v>
      </c>
      <c r="F1338" t="b">
        <v>1</v>
      </c>
      <c r="G1338">
        <v>928</v>
      </c>
      <c r="H1338">
        <v>6</v>
      </c>
      <c r="I1338">
        <v>5262</v>
      </c>
      <c r="K1338" t="str">
        <f t="shared" si="20"/>
        <v>SELECT 'uf50-012.cnf','Rank','Clause','Guided','Weighted',1,928,6,5262 UNION</v>
      </c>
    </row>
    <row r="1339" spans="1:11" x14ac:dyDescent="0.55000000000000004">
      <c r="A1339" t="s">
        <v>44</v>
      </c>
      <c r="B1339" t="s">
        <v>10</v>
      </c>
      <c r="C1339" t="s">
        <v>1</v>
      </c>
      <c r="D1339" t="s">
        <v>6</v>
      </c>
      <c r="E1339" t="s">
        <v>5</v>
      </c>
      <c r="F1339" t="b">
        <v>1</v>
      </c>
      <c r="G1339">
        <v>744</v>
      </c>
      <c r="H1339">
        <v>4</v>
      </c>
      <c r="I1339">
        <v>3936</v>
      </c>
      <c r="K1339" t="str">
        <f t="shared" si="20"/>
        <v>SELECT 'uf50-012.cnf','Rank','Clause','Guided','Amplified',1,744,4,3936 UNION</v>
      </c>
    </row>
    <row r="1340" spans="1:11" x14ac:dyDescent="0.55000000000000004">
      <c r="A1340" t="s">
        <v>44</v>
      </c>
      <c r="B1340" t="s">
        <v>10</v>
      </c>
      <c r="C1340" t="s">
        <v>1</v>
      </c>
      <c r="D1340" t="s">
        <v>7</v>
      </c>
      <c r="E1340" t="s">
        <v>3</v>
      </c>
      <c r="F1340" t="b">
        <v>1</v>
      </c>
      <c r="G1340">
        <v>5024</v>
      </c>
      <c r="H1340">
        <v>35</v>
      </c>
      <c r="I1340">
        <v>22946</v>
      </c>
      <c r="K1340" t="str">
        <f t="shared" si="20"/>
        <v>SELECT 'uf50-012.cnf','Rank','Clause','NBit','MaxSat',1,5024,35,22946 UNION</v>
      </c>
    </row>
    <row r="1341" spans="1:11" x14ac:dyDescent="0.55000000000000004">
      <c r="A1341" t="s">
        <v>44</v>
      </c>
      <c r="B1341" t="s">
        <v>10</v>
      </c>
      <c r="C1341" t="s">
        <v>1</v>
      </c>
      <c r="D1341" t="s">
        <v>7</v>
      </c>
      <c r="E1341" t="s">
        <v>4</v>
      </c>
      <c r="F1341" t="b">
        <v>1</v>
      </c>
      <c r="G1341">
        <v>6882</v>
      </c>
      <c r="H1341">
        <v>41</v>
      </c>
      <c r="I1341">
        <v>30780</v>
      </c>
      <c r="K1341" t="str">
        <f t="shared" si="20"/>
        <v>SELECT 'uf50-012.cnf','Rank','Clause','NBit','Weighted',1,6882,41,30780 UNION</v>
      </c>
    </row>
    <row r="1342" spans="1:11" x14ac:dyDescent="0.55000000000000004">
      <c r="A1342" t="s">
        <v>44</v>
      </c>
      <c r="B1342" t="s">
        <v>10</v>
      </c>
      <c r="C1342" t="s">
        <v>1</v>
      </c>
      <c r="D1342" t="s">
        <v>7</v>
      </c>
      <c r="E1342" t="s">
        <v>5</v>
      </c>
      <c r="F1342" t="b">
        <v>1</v>
      </c>
      <c r="G1342">
        <v>7133</v>
      </c>
      <c r="H1342">
        <v>49</v>
      </c>
      <c r="I1342">
        <v>31627</v>
      </c>
      <c r="K1342" t="str">
        <f t="shared" si="20"/>
        <v>SELECT 'uf50-012.cnf','Rank','Clause','NBit','Amplified',1,7133,49,31627 UNION</v>
      </c>
    </row>
    <row r="1343" spans="1:11" x14ac:dyDescent="0.55000000000000004">
      <c r="A1343" t="s">
        <v>44</v>
      </c>
      <c r="B1343" t="s">
        <v>10</v>
      </c>
      <c r="C1343" t="s">
        <v>8</v>
      </c>
      <c r="D1343" t="s">
        <v>2</v>
      </c>
      <c r="E1343" t="s">
        <v>3</v>
      </c>
      <c r="F1343" t="b">
        <v>1</v>
      </c>
      <c r="G1343">
        <v>1437</v>
      </c>
      <c r="H1343">
        <v>10</v>
      </c>
      <c r="I1343">
        <v>2786</v>
      </c>
      <c r="K1343" t="str">
        <f t="shared" si="20"/>
        <v>SELECT 'uf50-012.cnf','Rank','Uniform','BitFlip','MaxSat',1,1437,10,2786 UNION</v>
      </c>
    </row>
    <row r="1344" spans="1:11" x14ac:dyDescent="0.55000000000000004">
      <c r="A1344" t="s">
        <v>44</v>
      </c>
      <c r="B1344" t="s">
        <v>10</v>
      </c>
      <c r="C1344" t="s">
        <v>8</v>
      </c>
      <c r="D1344" t="s">
        <v>2</v>
      </c>
      <c r="E1344" t="s">
        <v>4</v>
      </c>
      <c r="F1344" t="b">
        <v>1</v>
      </c>
      <c r="G1344">
        <v>2101</v>
      </c>
      <c r="H1344">
        <v>12</v>
      </c>
      <c r="I1344">
        <v>3787</v>
      </c>
      <c r="K1344" t="str">
        <f t="shared" si="20"/>
        <v>SELECT 'uf50-012.cnf','Rank','Uniform','BitFlip','Weighted',1,2101,12,3787 UNION</v>
      </c>
    </row>
    <row r="1345" spans="1:11" x14ac:dyDescent="0.55000000000000004">
      <c r="A1345" t="s">
        <v>44</v>
      </c>
      <c r="B1345" t="s">
        <v>10</v>
      </c>
      <c r="C1345" t="s">
        <v>8</v>
      </c>
      <c r="D1345" t="s">
        <v>2</v>
      </c>
      <c r="E1345" t="s">
        <v>5</v>
      </c>
      <c r="F1345" t="b">
        <v>1</v>
      </c>
      <c r="G1345">
        <v>1158</v>
      </c>
      <c r="H1345">
        <v>8</v>
      </c>
      <c r="I1345">
        <v>2307</v>
      </c>
      <c r="K1345" t="str">
        <f t="shared" si="20"/>
        <v>SELECT 'uf50-012.cnf','Rank','Uniform','BitFlip','Amplified',1,1158,8,2307 UNION</v>
      </c>
    </row>
    <row r="1346" spans="1:11" x14ac:dyDescent="0.55000000000000004">
      <c r="A1346" t="s">
        <v>44</v>
      </c>
      <c r="B1346" t="s">
        <v>10</v>
      </c>
      <c r="C1346" t="s">
        <v>8</v>
      </c>
      <c r="D1346" t="s">
        <v>6</v>
      </c>
      <c r="E1346" t="s">
        <v>3</v>
      </c>
      <c r="F1346" t="b">
        <v>1</v>
      </c>
      <c r="G1346">
        <v>781</v>
      </c>
      <c r="H1346">
        <v>6</v>
      </c>
      <c r="I1346">
        <v>2435</v>
      </c>
      <c r="K1346" t="str">
        <f t="shared" ref="K1346:K1351" si="21">CONCATENATE("SELECT '",A1346,"','",B1346,"','",C1346,"','",D1346,"','",E1346,"',",IF(F1346,1,0),",",G1346,",",H1346,",",I1346," UNION")</f>
        <v>SELECT 'uf50-012.cnf','Rank','Uniform','Guided','MaxSat',1,781,6,2435 UNION</v>
      </c>
    </row>
    <row r="1347" spans="1:11" x14ac:dyDescent="0.55000000000000004">
      <c r="A1347" t="s">
        <v>44</v>
      </c>
      <c r="B1347" t="s">
        <v>10</v>
      </c>
      <c r="C1347" t="s">
        <v>8</v>
      </c>
      <c r="D1347" t="s">
        <v>6</v>
      </c>
      <c r="E1347" t="s">
        <v>4</v>
      </c>
      <c r="F1347" t="b">
        <v>1</v>
      </c>
      <c r="G1347">
        <v>778</v>
      </c>
      <c r="H1347">
        <v>4</v>
      </c>
      <c r="I1347">
        <v>2359</v>
      </c>
      <c r="K1347" t="str">
        <f t="shared" si="21"/>
        <v>SELECT 'uf50-012.cnf','Rank','Uniform','Guided','Weighted',1,778,4,2359 UNION</v>
      </c>
    </row>
    <row r="1348" spans="1:11" x14ac:dyDescent="0.55000000000000004">
      <c r="A1348" t="s">
        <v>44</v>
      </c>
      <c r="B1348" t="s">
        <v>10</v>
      </c>
      <c r="C1348" t="s">
        <v>8</v>
      </c>
      <c r="D1348" t="s">
        <v>6</v>
      </c>
      <c r="E1348" t="s">
        <v>5</v>
      </c>
      <c r="F1348" t="b">
        <v>1</v>
      </c>
      <c r="G1348">
        <v>321</v>
      </c>
      <c r="H1348">
        <v>2</v>
      </c>
      <c r="I1348">
        <v>1151</v>
      </c>
      <c r="K1348" t="str">
        <f t="shared" si="21"/>
        <v>SELECT 'uf50-012.cnf','Rank','Uniform','Guided','Amplified',1,321,2,1151 UNION</v>
      </c>
    </row>
    <row r="1349" spans="1:11" x14ac:dyDescent="0.55000000000000004">
      <c r="A1349" t="s">
        <v>44</v>
      </c>
      <c r="B1349" t="s">
        <v>10</v>
      </c>
      <c r="C1349" t="s">
        <v>8</v>
      </c>
      <c r="D1349" t="s">
        <v>7</v>
      </c>
      <c r="E1349" t="s">
        <v>3</v>
      </c>
      <c r="F1349" t="b">
        <v>1</v>
      </c>
      <c r="G1349">
        <v>2251</v>
      </c>
      <c r="H1349">
        <v>17</v>
      </c>
      <c r="I1349">
        <v>4444</v>
      </c>
      <c r="K1349" t="str">
        <f t="shared" si="21"/>
        <v>SELECT 'uf50-012.cnf','Rank','Uniform','NBit','MaxSat',1,2251,17,4444 UNION</v>
      </c>
    </row>
    <row r="1350" spans="1:11" x14ac:dyDescent="0.55000000000000004">
      <c r="A1350" t="s">
        <v>44</v>
      </c>
      <c r="B1350" t="s">
        <v>10</v>
      </c>
      <c r="C1350" t="s">
        <v>8</v>
      </c>
      <c r="D1350" t="s">
        <v>7</v>
      </c>
      <c r="E1350" t="s">
        <v>4</v>
      </c>
      <c r="F1350" t="b">
        <v>1</v>
      </c>
      <c r="G1350">
        <v>7322</v>
      </c>
      <c r="H1350">
        <v>55</v>
      </c>
      <c r="I1350">
        <v>12383</v>
      </c>
      <c r="K1350" t="str">
        <f t="shared" si="21"/>
        <v>SELECT 'uf50-012.cnf','Rank','Uniform','NBit','Weighted',1,7322,55,12383 UNION</v>
      </c>
    </row>
    <row r="1351" spans="1:11" x14ac:dyDescent="0.55000000000000004">
      <c r="A1351" t="s">
        <v>44</v>
      </c>
      <c r="B1351" t="s">
        <v>10</v>
      </c>
      <c r="C1351" t="s">
        <v>8</v>
      </c>
      <c r="D1351" t="s">
        <v>7</v>
      </c>
      <c r="E1351" t="s">
        <v>5</v>
      </c>
      <c r="F1351" t="b">
        <v>1</v>
      </c>
      <c r="G1351">
        <v>5929</v>
      </c>
      <c r="H1351">
        <v>47</v>
      </c>
      <c r="I1351">
        <v>12044</v>
      </c>
      <c r="K1351" t="str">
        <f t="shared" si="21"/>
        <v>SELECT 'uf50-012.cnf','Rank','Uniform','NBit','Amplified',1,5929,47,12044 UNION</v>
      </c>
    </row>
    <row r="1353" spans="1:11" x14ac:dyDescent="0.55000000000000004">
      <c r="A1353" t="s">
        <v>16</v>
      </c>
      <c r="B1353" t="s">
        <v>0</v>
      </c>
      <c r="C1353" t="s">
        <v>1</v>
      </c>
      <c r="D1353" t="s">
        <v>2</v>
      </c>
      <c r="E1353" t="s">
        <v>3</v>
      </c>
      <c r="F1353" t="b">
        <v>1</v>
      </c>
      <c r="G1353">
        <v>1485</v>
      </c>
      <c r="H1353">
        <v>11</v>
      </c>
      <c r="I1353">
        <v>7787</v>
      </c>
      <c r="K1353" t="str">
        <f t="shared" ref="K1353:K1416" si="22">CONCATENATE("SELECT '",A1353,"','",B1353,"','",C1353,"','",D1353,"','",E1353,"',",IF(F1353,1,0),",",G1353,",",H1353,",",I1353," UNION")</f>
        <v>SELECT 'uf50-01.cnf','Tournament','Clause','BitFlip','MaxSat',1,1485,11,7787 UNION</v>
      </c>
    </row>
    <row r="1354" spans="1:11" x14ac:dyDescent="0.55000000000000004">
      <c r="A1354" t="s">
        <v>16</v>
      </c>
      <c r="B1354" t="s">
        <v>0</v>
      </c>
      <c r="C1354" t="s">
        <v>1</v>
      </c>
      <c r="D1354" t="s">
        <v>2</v>
      </c>
      <c r="E1354" t="s">
        <v>4</v>
      </c>
      <c r="F1354" t="b">
        <v>1</v>
      </c>
      <c r="G1354">
        <v>1643</v>
      </c>
      <c r="H1354">
        <v>11</v>
      </c>
      <c r="I1354">
        <v>8288</v>
      </c>
      <c r="K1354" t="str">
        <f t="shared" si="22"/>
        <v>SELECT 'uf50-01.cnf','Tournament','Clause','BitFlip','Weighted',1,1643,11,8288 UNION</v>
      </c>
    </row>
    <row r="1355" spans="1:11" x14ac:dyDescent="0.55000000000000004">
      <c r="A1355" t="s">
        <v>16</v>
      </c>
      <c r="B1355" t="s">
        <v>0</v>
      </c>
      <c r="C1355" t="s">
        <v>1</v>
      </c>
      <c r="D1355" t="s">
        <v>2</v>
      </c>
      <c r="E1355" t="s">
        <v>5</v>
      </c>
      <c r="F1355" t="b">
        <v>1</v>
      </c>
      <c r="G1355">
        <v>1485</v>
      </c>
      <c r="H1355">
        <v>11</v>
      </c>
      <c r="I1355">
        <v>7592</v>
      </c>
      <c r="K1355" t="str">
        <f t="shared" si="22"/>
        <v>SELECT 'uf50-01.cnf','Tournament','Clause','BitFlip','Amplified',1,1485,11,7592 UNION</v>
      </c>
    </row>
    <row r="1356" spans="1:11" x14ac:dyDescent="0.55000000000000004">
      <c r="A1356" t="s">
        <v>16</v>
      </c>
      <c r="B1356" t="s">
        <v>0</v>
      </c>
      <c r="C1356" t="s">
        <v>1</v>
      </c>
      <c r="D1356" t="s">
        <v>6</v>
      </c>
      <c r="E1356" t="s">
        <v>3</v>
      </c>
      <c r="F1356" t="b">
        <v>1</v>
      </c>
      <c r="G1356">
        <v>124</v>
      </c>
      <c r="H1356">
        <v>1</v>
      </c>
      <c r="I1356">
        <v>694</v>
      </c>
      <c r="K1356" t="str">
        <f t="shared" si="22"/>
        <v>SELECT 'uf50-01.cnf','Tournament','Clause','Guided','MaxSat',1,124,1,694 UNION</v>
      </c>
    </row>
    <row r="1357" spans="1:11" x14ac:dyDescent="0.55000000000000004">
      <c r="A1357" t="s">
        <v>16</v>
      </c>
      <c r="B1357" t="s">
        <v>0</v>
      </c>
      <c r="C1357" t="s">
        <v>1</v>
      </c>
      <c r="D1357" t="s">
        <v>6</v>
      </c>
      <c r="E1357" t="s">
        <v>4</v>
      </c>
      <c r="F1357" t="b">
        <v>1</v>
      </c>
      <c r="G1357">
        <v>292</v>
      </c>
      <c r="H1357">
        <v>2</v>
      </c>
      <c r="I1357">
        <v>1736</v>
      </c>
      <c r="K1357" t="str">
        <f t="shared" si="22"/>
        <v>SELECT 'uf50-01.cnf','Tournament','Clause','Guided','Weighted',1,292,2,1736 UNION</v>
      </c>
    </row>
    <row r="1358" spans="1:11" x14ac:dyDescent="0.55000000000000004">
      <c r="A1358" t="s">
        <v>16</v>
      </c>
      <c r="B1358" t="s">
        <v>0</v>
      </c>
      <c r="C1358" t="s">
        <v>1</v>
      </c>
      <c r="D1358" t="s">
        <v>6</v>
      </c>
      <c r="E1358" t="s">
        <v>5</v>
      </c>
      <c r="F1358" t="b">
        <v>1</v>
      </c>
      <c r="G1358">
        <v>124</v>
      </c>
      <c r="H1358">
        <v>1</v>
      </c>
      <c r="I1358">
        <v>698</v>
      </c>
      <c r="K1358" t="str">
        <f t="shared" si="22"/>
        <v>SELECT 'uf50-01.cnf','Tournament','Clause','Guided','Amplified',1,124,1,698 UNION</v>
      </c>
    </row>
    <row r="1359" spans="1:11" x14ac:dyDescent="0.55000000000000004">
      <c r="A1359" t="s">
        <v>16</v>
      </c>
      <c r="B1359" t="s">
        <v>0</v>
      </c>
      <c r="C1359" t="s">
        <v>1</v>
      </c>
      <c r="D1359" t="s">
        <v>131</v>
      </c>
      <c r="E1359" t="s">
        <v>3</v>
      </c>
      <c r="F1359" t="b">
        <v>1</v>
      </c>
      <c r="G1359">
        <v>673</v>
      </c>
      <c r="H1359">
        <v>5</v>
      </c>
      <c r="I1359">
        <v>3286</v>
      </c>
      <c r="K1359" t="str">
        <f t="shared" si="22"/>
        <v>SELECT 'uf50-01.cnf','Tournament','Clause','1Bit','MaxSat',1,673,5,3286 UNION</v>
      </c>
    </row>
    <row r="1360" spans="1:11" x14ac:dyDescent="0.55000000000000004">
      <c r="A1360" t="s">
        <v>16</v>
      </c>
      <c r="B1360" t="s">
        <v>0</v>
      </c>
      <c r="C1360" t="s">
        <v>1</v>
      </c>
      <c r="D1360" t="s">
        <v>131</v>
      </c>
      <c r="E1360" t="s">
        <v>4</v>
      </c>
      <c r="F1360" t="b">
        <v>1</v>
      </c>
      <c r="G1360">
        <v>756</v>
      </c>
      <c r="H1360">
        <v>5</v>
      </c>
      <c r="I1360">
        <v>3441</v>
      </c>
      <c r="K1360" t="str">
        <f t="shared" si="22"/>
        <v>SELECT 'uf50-01.cnf','Tournament','Clause','1Bit','Weighted',1,756,5,3441 UNION</v>
      </c>
    </row>
    <row r="1361" spans="1:11" x14ac:dyDescent="0.55000000000000004">
      <c r="A1361" t="s">
        <v>16</v>
      </c>
      <c r="B1361" t="s">
        <v>0</v>
      </c>
      <c r="C1361" t="s">
        <v>1</v>
      </c>
      <c r="D1361" t="s">
        <v>131</v>
      </c>
      <c r="E1361" t="s">
        <v>5</v>
      </c>
      <c r="F1361" t="b">
        <v>1</v>
      </c>
      <c r="G1361">
        <v>673</v>
      </c>
      <c r="H1361">
        <v>5</v>
      </c>
      <c r="I1361">
        <v>3169</v>
      </c>
      <c r="K1361" t="str">
        <f t="shared" si="22"/>
        <v>SELECT 'uf50-01.cnf','Tournament','Clause','1Bit','Amplified',1,673,5,3169 UNION</v>
      </c>
    </row>
    <row r="1362" spans="1:11" x14ac:dyDescent="0.55000000000000004">
      <c r="A1362" t="s">
        <v>16</v>
      </c>
      <c r="B1362" t="s">
        <v>0</v>
      </c>
      <c r="C1362" t="s">
        <v>1</v>
      </c>
      <c r="D1362" t="s">
        <v>132</v>
      </c>
      <c r="E1362" t="s">
        <v>3</v>
      </c>
      <c r="F1362" t="b">
        <v>1</v>
      </c>
      <c r="G1362">
        <v>604</v>
      </c>
      <c r="H1362">
        <v>4</v>
      </c>
      <c r="I1362">
        <v>2746</v>
      </c>
      <c r="K1362" t="str">
        <f t="shared" si="22"/>
        <v>SELECT 'uf50-01.cnf','Tournament','Clause','2Bit','MaxSat',1,604,4,2746 UNION</v>
      </c>
    </row>
    <row r="1363" spans="1:11" x14ac:dyDescent="0.55000000000000004">
      <c r="A1363" t="s">
        <v>16</v>
      </c>
      <c r="B1363" t="s">
        <v>0</v>
      </c>
      <c r="C1363" t="s">
        <v>1</v>
      </c>
      <c r="D1363" t="s">
        <v>132</v>
      </c>
      <c r="E1363" t="s">
        <v>4</v>
      </c>
      <c r="F1363" t="b">
        <v>1</v>
      </c>
      <c r="G1363">
        <v>566</v>
      </c>
      <c r="H1363">
        <v>4</v>
      </c>
      <c r="I1363">
        <v>2531</v>
      </c>
      <c r="K1363" t="str">
        <f t="shared" si="22"/>
        <v>SELECT 'uf50-01.cnf','Tournament','Clause','2Bit','Weighted',1,566,4,2531 UNION</v>
      </c>
    </row>
    <row r="1364" spans="1:11" x14ac:dyDescent="0.55000000000000004">
      <c r="A1364" t="s">
        <v>16</v>
      </c>
      <c r="B1364" t="s">
        <v>0</v>
      </c>
      <c r="C1364" t="s">
        <v>1</v>
      </c>
      <c r="D1364" t="s">
        <v>132</v>
      </c>
      <c r="E1364" t="s">
        <v>5</v>
      </c>
      <c r="F1364" t="b">
        <v>1</v>
      </c>
      <c r="G1364">
        <v>604</v>
      </c>
      <c r="H1364">
        <v>4</v>
      </c>
      <c r="I1364">
        <v>2810</v>
      </c>
      <c r="K1364" t="str">
        <f t="shared" si="22"/>
        <v>SELECT 'uf50-01.cnf','Tournament','Clause','2Bit','Amplified',1,604,4,2810 UNION</v>
      </c>
    </row>
    <row r="1365" spans="1:11" x14ac:dyDescent="0.55000000000000004">
      <c r="A1365" t="s">
        <v>16</v>
      </c>
      <c r="B1365" t="s">
        <v>0</v>
      </c>
      <c r="C1365" t="s">
        <v>8</v>
      </c>
      <c r="D1365" t="s">
        <v>2</v>
      </c>
      <c r="E1365" t="s">
        <v>3</v>
      </c>
      <c r="F1365" t="b">
        <v>1</v>
      </c>
      <c r="G1365">
        <v>380</v>
      </c>
      <c r="H1365">
        <v>3</v>
      </c>
      <c r="I1365">
        <v>824</v>
      </c>
      <c r="K1365" t="str">
        <f t="shared" si="22"/>
        <v>SELECT 'uf50-01.cnf','Tournament','Uniform','BitFlip','MaxSat',1,380,3,824 UNION</v>
      </c>
    </row>
    <row r="1366" spans="1:11" x14ac:dyDescent="0.55000000000000004">
      <c r="A1366" t="s">
        <v>16</v>
      </c>
      <c r="B1366" t="s">
        <v>0</v>
      </c>
      <c r="C1366" t="s">
        <v>8</v>
      </c>
      <c r="D1366" t="s">
        <v>2</v>
      </c>
      <c r="E1366" t="s">
        <v>4</v>
      </c>
      <c r="F1366" t="b">
        <v>1</v>
      </c>
      <c r="G1366">
        <v>69</v>
      </c>
      <c r="H1366">
        <v>0</v>
      </c>
      <c r="I1366">
        <v>137</v>
      </c>
      <c r="K1366" t="str">
        <f t="shared" si="22"/>
        <v>SELECT 'uf50-01.cnf','Tournament','Uniform','BitFlip','Weighted',1,69,0,137 UNION</v>
      </c>
    </row>
    <row r="1367" spans="1:11" x14ac:dyDescent="0.55000000000000004">
      <c r="A1367" t="s">
        <v>16</v>
      </c>
      <c r="B1367" t="s">
        <v>0</v>
      </c>
      <c r="C1367" t="s">
        <v>8</v>
      </c>
      <c r="D1367" t="s">
        <v>2</v>
      </c>
      <c r="E1367" t="s">
        <v>5</v>
      </c>
      <c r="F1367" t="b">
        <v>1</v>
      </c>
      <c r="G1367">
        <v>380</v>
      </c>
      <c r="H1367">
        <v>3</v>
      </c>
      <c r="I1367">
        <v>854</v>
      </c>
      <c r="K1367" t="str">
        <f t="shared" si="22"/>
        <v>SELECT 'uf50-01.cnf','Tournament','Uniform','BitFlip','Amplified',1,380,3,854 UNION</v>
      </c>
    </row>
    <row r="1368" spans="1:11" x14ac:dyDescent="0.55000000000000004">
      <c r="A1368" t="s">
        <v>16</v>
      </c>
      <c r="B1368" t="s">
        <v>0</v>
      </c>
      <c r="C1368" t="s">
        <v>8</v>
      </c>
      <c r="D1368" t="s">
        <v>6</v>
      </c>
      <c r="E1368" t="s">
        <v>3</v>
      </c>
      <c r="F1368" t="b">
        <v>1</v>
      </c>
      <c r="G1368">
        <v>16</v>
      </c>
      <c r="H1368">
        <v>0</v>
      </c>
      <c r="I1368">
        <v>60</v>
      </c>
      <c r="K1368" t="str">
        <f t="shared" si="22"/>
        <v>SELECT 'uf50-01.cnf','Tournament','Uniform','Guided','MaxSat',1,16,0,60 UNION</v>
      </c>
    </row>
    <row r="1369" spans="1:11" x14ac:dyDescent="0.55000000000000004">
      <c r="A1369" t="s">
        <v>16</v>
      </c>
      <c r="B1369" t="s">
        <v>0</v>
      </c>
      <c r="C1369" t="s">
        <v>8</v>
      </c>
      <c r="D1369" t="s">
        <v>6</v>
      </c>
      <c r="E1369" t="s">
        <v>4</v>
      </c>
      <c r="F1369" t="b">
        <v>1</v>
      </c>
      <c r="G1369">
        <v>21</v>
      </c>
      <c r="H1369">
        <v>0</v>
      </c>
      <c r="I1369">
        <v>74</v>
      </c>
      <c r="K1369" t="str">
        <f t="shared" si="22"/>
        <v>SELECT 'uf50-01.cnf','Tournament','Uniform','Guided','Weighted',1,21,0,74 UNION</v>
      </c>
    </row>
    <row r="1370" spans="1:11" x14ac:dyDescent="0.55000000000000004">
      <c r="A1370" t="s">
        <v>16</v>
      </c>
      <c r="B1370" t="s">
        <v>0</v>
      </c>
      <c r="C1370" t="s">
        <v>8</v>
      </c>
      <c r="D1370" t="s">
        <v>6</v>
      </c>
      <c r="E1370" t="s">
        <v>5</v>
      </c>
      <c r="F1370" t="b">
        <v>1</v>
      </c>
      <c r="G1370">
        <v>16</v>
      </c>
      <c r="H1370">
        <v>0</v>
      </c>
      <c r="I1370">
        <v>57</v>
      </c>
      <c r="K1370" t="str">
        <f t="shared" si="22"/>
        <v>SELECT 'uf50-01.cnf','Tournament','Uniform','Guided','Amplified',1,16,0,57 UNION</v>
      </c>
    </row>
    <row r="1371" spans="1:11" x14ac:dyDescent="0.55000000000000004">
      <c r="A1371" t="s">
        <v>16</v>
      </c>
      <c r="B1371" t="s">
        <v>0</v>
      </c>
      <c r="C1371" t="s">
        <v>8</v>
      </c>
      <c r="D1371" t="s">
        <v>131</v>
      </c>
      <c r="E1371" t="s">
        <v>3</v>
      </c>
      <c r="F1371" t="b">
        <v>1</v>
      </c>
      <c r="G1371">
        <v>561</v>
      </c>
      <c r="H1371">
        <v>4</v>
      </c>
      <c r="I1371">
        <v>1177</v>
      </c>
      <c r="K1371" t="str">
        <f t="shared" si="22"/>
        <v>SELECT 'uf50-01.cnf','Tournament','Uniform','1Bit','MaxSat',1,561,4,1177 UNION</v>
      </c>
    </row>
    <row r="1372" spans="1:11" x14ac:dyDescent="0.55000000000000004">
      <c r="A1372" t="s">
        <v>16</v>
      </c>
      <c r="B1372" t="s">
        <v>0</v>
      </c>
      <c r="C1372" t="s">
        <v>8</v>
      </c>
      <c r="D1372" t="s">
        <v>131</v>
      </c>
      <c r="E1372" t="s">
        <v>4</v>
      </c>
      <c r="F1372" t="b">
        <v>1</v>
      </c>
      <c r="G1372">
        <v>175</v>
      </c>
      <c r="H1372">
        <v>1</v>
      </c>
      <c r="I1372">
        <v>350</v>
      </c>
      <c r="K1372" t="str">
        <f t="shared" si="22"/>
        <v>SELECT 'uf50-01.cnf','Tournament','Uniform','1Bit','Weighted',1,175,1,350 UNION</v>
      </c>
    </row>
    <row r="1373" spans="1:11" x14ac:dyDescent="0.55000000000000004">
      <c r="A1373" t="s">
        <v>16</v>
      </c>
      <c r="B1373" t="s">
        <v>0</v>
      </c>
      <c r="C1373" t="s">
        <v>8</v>
      </c>
      <c r="D1373" t="s">
        <v>131</v>
      </c>
      <c r="E1373" t="s">
        <v>5</v>
      </c>
      <c r="F1373" t="b">
        <v>1</v>
      </c>
      <c r="G1373">
        <v>561</v>
      </c>
      <c r="H1373">
        <v>4</v>
      </c>
      <c r="I1373">
        <v>1181</v>
      </c>
      <c r="K1373" t="str">
        <f t="shared" si="22"/>
        <v>SELECT 'uf50-01.cnf','Tournament','Uniform','1Bit','Amplified',1,561,4,1181 UNION</v>
      </c>
    </row>
    <row r="1374" spans="1:11" x14ac:dyDescent="0.55000000000000004">
      <c r="A1374" t="s">
        <v>16</v>
      </c>
      <c r="B1374" t="s">
        <v>0</v>
      </c>
      <c r="C1374" t="s">
        <v>8</v>
      </c>
      <c r="D1374" t="s">
        <v>132</v>
      </c>
      <c r="E1374" t="s">
        <v>3</v>
      </c>
      <c r="F1374" t="b">
        <v>1</v>
      </c>
      <c r="G1374">
        <v>442</v>
      </c>
      <c r="H1374">
        <v>3</v>
      </c>
      <c r="I1374">
        <v>960</v>
      </c>
      <c r="K1374" t="str">
        <f t="shared" si="22"/>
        <v>SELECT 'uf50-01.cnf','Tournament','Uniform','2Bit','MaxSat',1,442,3,960 UNION</v>
      </c>
    </row>
    <row r="1375" spans="1:11" x14ac:dyDescent="0.55000000000000004">
      <c r="A1375" t="s">
        <v>16</v>
      </c>
      <c r="B1375" t="s">
        <v>0</v>
      </c>
      <c r="C1375" t="s">
        <v>8</v>
      </c>
      <c r="D1375" t="s">
        <v>132</v>
      </c>
      <c r="E1375" t="s">
        <v>4</v>
      </c>
      <c r="F1375" t="b">
        <v>1</v>
      </c>
      <c r="G1375">
        <v>1638</v>
      </c>
      <c r="H1375">
        <v>10</v>
      </c>
      <c r="I1375">
        <v>3362</v>
      </c>
      <c r="K1375" t="str">
        <f t="shared" si="22"/>
        <v>SELECT 'uf50-01.cnf','Tournament','Uniform','2Bit','Weighted',1,1638,10,3362 UNION</v>
      </c>
    </row>
    <row r="1376" spans="1:11" x14ac:dyDescent="0.55000000000000004">
      <c r="A1376" t="s">
        <v>16</v>
      </c>
      <c r="B1376" t="s">
        <v>0</v>
      </c>
      <c r="C1376" t="s">
        <v>8</v>
      </c>
      <c r="D1376" t="s">
        <v>132</v>
      </c>
      <c r="E1376" t="s">
        <v>5</v>
      </c>
      <c r="F1376" t="b">
        <v>1</v>
      </c>
      <c r="G1376">
        <v>442</v>
      </c>
      <c r="H1376">
        <v>3</v>
      </c>
      <c r="I1376">
        <v>1030</v>
      </c>
      <c r="K1376" t="str">
        <f t="shared" si="22"/>
        <v>SELECT 'uf50-01.cnf','Tournament','Uniform','2Bit','Amplified',1,442,3,1030 UNION</v>
      </c>
    </row>
    <row r="1377" spans="1:11" x14ac:dyDescent="0.55000000000000004">
      <c r="A1377" t="s">
        <v>16</v>
      </c>
      <c r="B1377" t="s">
        <v>0</v>
      </c>
      <c r="C1377" t="s">
        <v>133</v>
      </c>
      <c r="D1377" t="s">
        <v>2</v>
      </c>
      <c r="E1377" t="s">
        <v>3</v>
      </c>
      <c r="F1377" t="b">
        <v>1</v>
      </c>
      <c r="G1377">
        <v>2094</v>
      </c>
      <c r="H1377">
        <v>15</v>
      </c>
      <c r="I1377">
        <v>5129</v>
      </c>
      <c r="K1377" t="str">
        <f t="shared" si="22"/>
        <v>SELECT 'uf50-01.cnf','Tournament','1Point','BitFlip','MaxSat',1,2094,15,5129 UNION</v>
      </c>
    </row>
    <row r="1378" spans="1:11" x14ac:dyDescent="0.55000000000000004">
      <c r="A1378" t="s">
        <v>16</v>
      </c>
      <c r="B1378" t="s">
        <v>0</v>
      </c>
      <c r="C1378" t="s">
        <v>133</v>
      </c>
      <c r="D1378" t="s">
        <v>2</v>
      </c>
      <c r="E1378" t="s">
        <v>4</v>
      </c>
      <c r="F1378" t="b">
        <v>1</v>
      </c>
      <c r="G1378">
        <v>2658</v>
      </c>
      <c r="H1378">
        <v>16</v>
      </c>
      <c r="I1378">
        <v>5382</v>
      </c>
      <c r="K1378" t="str">
        <f t="shared" si="22"/>
        <v>SELECT 'uf50-01.cnf','Tournament','1Point','BitFlip','Weighted',1,2658,16,5382 UNION</v>
      </c>
    </row>
    <row r="1379" spans="1:11" x14ac:dyDescent="0.55000000000000004">
      <c r="A1379" t="s">
        <v>16</v>
      </c>
      <c r="B1379" t="s">
        <v>0</v>
      </c>
      <c r="C1379" t="s">
        <v>133</v>
      </c>
      <c r="D1379" t="s">
        <v>2</v>
      </c>
      <c r="E1379" t="s">
        <v>5</v>
      </c>
      <c r="F1379" t="b">
        <v>1</v>
      </c>
      <c r="G1379">
        <v>2094</v>
      </c>
      <c r="H1379">
        <v>15</v>
      </c>
      <c r="I1379">
        <v>4902</v>
      </c>
      <c r="K1379" t="str">
        <f t="shared" si="22"/>
        <v>SELECT 'uf50-01.cnf','Tournament','1Point','BitFlip','Amplified',1,2094,15,4902 UNION</v>
      </c>
    </row>
    <row r="1380" spans="1:11" x14ac:dyDescent="0.55000000000000004">
      <c r="A1380" t="s">
        <v>16</v>
      </c>
      <c r="B1380" t="s">
        <v>0</v>
      </c>
      <c r="C1380" t="s">
        <v>133</v>
      </c>
      <c r="D1380" t="s">
        <v>6</v>
      </c>
      <c r="E1380" t="s">
        <v>3</v>
      </c>
      <c r="F1380" t="b">
        <v>1</v>
      </c>
      <c r="G1380">
        <v>436</v>
      </c>
      <c r="H1380">
        <v>3</v>
      </c>
      <c r="I1380">
        <v>1600</v>
      </c>
      <c r="K1380" t="str">
        <f t="shared" si="22"/>
        <v>SELECT 'uf50-01.cnf','Tournament','1Point','Guided','MaxSat',1,436,3,1600 UNION</v>
      </c>
    </row>
    <row r="1381" spans="1:11" x14ac:dyDescent="0.55000000000000004">
      <c r="A1381" t="s">
        <v>16</v>
      </c>
      <c r="B1381" t="s">
        <v>0</v>
      </c>
      <c r="C1381" t="s">
        <v>133</v>
      </c>
      <c r="D1381" t="s">
        <v>6</v>
      </c>
      <c r="E1381" t="s">
        <v>4</v>
      </c>
      <c r="F1381" t="b">
        <v>1</v>
      </c>
      <c r="G1381">
        <v>42</v>
      </c>
      <c r="H1381">
        <v>0</v>
      </c>
      <c r="I1381">
        <v>154</v>
      </c>
      <c r="K1381" t="str">
        <f t="shared" si="22"/>
        <v>SELECT 'uf50-01.cnf','Tournament','1Point','Guided','Weighted',1,42,0,154 UNION</v>
      </c>
    </row>
    <row r="1382" spans="1:11" x14ac:dyDescent="0.55000000000000004">
      <c r="A1382" t="s">
        <v>16</v>
      </c>
      <c r="B1382" t="s">
        <v>0</v>
      </c>
      <c r="C1382" t="s">
        <v>133</v>
      </c>
      <c r="D1382" t="s">
        <v>6</v>
      </c>
      <c r="E1382" t="s">
        <v>5</v>
      </c>
      <c r="F1382" t="b">
        <v>1</v>
      </c>
      <c r="G1382">
        <v>436</v>
      </c>
      <c r="H1382">
        <v>3</v>
      </c>
      <c r="I1382">
        <v>1570</v>
      </c>
      <c r="K1382" t="str">
        <f t="shared" si="22"/>
        <v>SELECT 'uf50-01.cnf','Tournament','1Point','Guided','Amplified',1,436,3,1570 UNION</v>
      </c>
    </row>
    <row r="1383" spans="1:11" x14ac:dyDescent="0.55000000000000004">
      <c r="A1383" t="s">
        <v>16</v>
      </c>
      <c r="B1383" t="s">
        <v>0</v>
      </c>
      <c r="C1383" t="s">
        <v>133</v>
      </c>
      <c r="D1383" t="s">
        <v>131</v>
      </c>
      <c r="E1383" t="s">
        <v>3</v>
      </c>
      <c r="F1383" t="b">
        <v>1</v>
      </c>
      <c r="G1383">
        <v>2131</v>
      </c>
      <c r="H1383">
        <v>13</v>
      </c>
      <c r="I1383">
        <v>4550</v>
      </c>
      <c r="K1383" t="str">
        <f t="shared" si="22"/>
        <v>SELECT 'uf50-01.cnf','Tournament','1Point','1Bit','MaxSat',1,2131,13,4550 UNION</v>
      </c>
    </row>
    <row r="1384" spans="1:11" x14ac:dyDescent="0.55000000000000004">
      <c r="A1384" t="s">
        <v>16</v>
      </c>
      <c r="B1384" t="s">
        <v>0</v>
      </c>
      <c r="C1384" t="s">
        <v>133</v>
      </c>
      <c r="D1384" t="s">
        <v>131</v>
      </c>
      <c r="E1384" t="s">
        <v>4</v>
      </c>
      <c r="F1384" t="b">
        <v>0</v>
      </c>
      <c r="G1384">
        <v>10000</v>
      </c>
      <c r="H1384">
        <v>59</v>
      </c>
      <c r="I1384">
        <v>19521</v>
      </c>
      <c r="K1384" t="str">
        <f t="shared" si="22"/>
        <v>SELECT 'uf50-01.cnf','Tournament','1Point','1Bit','Weighted',0,10000,59,19521 UNION</v>
      </c>
    </row>
    <row r="1385" spans="1:11" x14ac:dyDescent="0.55000000000000004">
      <c r="A1385" t="s">
        <v>16</v>
      </c>
      <c r="B1385" t="s">
        <v>0</v>
      </c>
      <c r="C1385" t="s">
        <v>133</v>
      </c>
      <c r="D1385" t="s">
        <v>131</v>
      </c>
      <c r="E1385" t="s">
        <v>5</v>
      </c>
      <c r="F1385" t="b">
        <v>1</v>
      </c>
      <c r="G1385">
        <v>2131</v>
      </c>
      <c r="H1385">
        <v>13</v>
      </c>
      <c r="I1385">
        <v>4713</v>
      </c>
      <c r="K1385" t="str">
        <f t="shared" si="22"/>
        <v>SELECT 'uf50-01.cnf','Tournament','1Point','1Bit','Amplified',1,2131,13,4713 UNION</v>
      </c>
    </row>
    <row r="1386" spans="1:11" x14ac:dyDescent="0.55000000000000004">
      <c r="A1386" t="s">
        <v>16</v>
      </c>
      <c r="B1386" t="s">
        <v>0</v>
      </c>
      <c r="C1386" t="s">
        <v>133</v>
      </c>
      <c r="D1386" t="s">
        <v>132</v>
      </c>
      <c r="E1386" t="s">
        <v>3</v>
      </c>
      <c r="F1386" t="b">
        <v>1</v>
      </c>
      <c r="G1386">
        <v>1481</v>
      </c>
      <c r="H1386">
        <v>10</v>
      </c>
      <c r="I1386">
        <v>3314</v>
      </c>
      <c r="K1386" t="str">
        <f t="shared" si="22"/>
        <v>SELECT 'uf50-01.cnf','Tournament','1Point','2Bit','MaxSat',1,1481,10,3314 UNION</v>
      </c>
    </row>
    <row r="1387" spans="1:11" x14ac:dyDescent="0.55000000000000004">
      <c r="A1387" t="s">
        <v>16</v>
      </c>
      <c r="B1387" t="s">
        <v>0</v>
      </c>
      <c r="C1387" t="s">
        <v>133</v>
      </c>
      <c r="D1387" t="s">
        <v>132</v>
      </c>
      <c r="E1387" t="s">
        <v>4</v>
      </c>
      <c r="F1387" t="b">
        <v>1</v>
      </c>
      <c r="G1387">
        <v>678</v>
      </c>
      <c r="H1387">
        <v>4</v>
      </c>
      <c r="I1387">
        <v>1353</v>
      </c>
      <c r="K1387" t="str">
        <f t="shared" si="22"/>
        <v>SELECT 'uf50-01.cnf','Tournament','1Point','2Bit','Weighted',1,678,4,1353 UNION</v>
      </c>
    </row>
    <row r="1388" spans="1:11" x14ac:dyDescent="0.55000000000000004">
      <c r="A1388" t="s">
        <v>16</v>
      </c>
      <c r="B1388" t="s">
        <v>0</v>
      </c>
      <c r="C1388" t="s">
        <v>133</v>
      </c>
      <c r="D1388" t="s">
        <v>132</v>
      </c>
      <c r="E1388" t="s">
        <v>5</v>
      </c>
      <c r="F1388" t="b">
        <v>1</v>
      </c>
      <c r="G1388">
        <v>1481</v>
      </c>
      <c r="H1388">
        <v>10</v>
      </c>
      <c r="I1388">
        <v>3291</v>
      </c>
      <c r="K1388" t="str">
        <f t="shared" si="22"/>
        <v>SELECT 'uf50-01.cnf','Tournament','1Point','2Bit','Amplified',1,1481,10,3291 UNION</v>
      </c>
    </row>
    <row r="1389" spans="1:11" x14ac:dyDescent="0.55000000000000004">
      <c r="A1389" t="s">
        <v>16</v>
      </c>
      <c r="B1389" t="s">
        <v>0</v>
      </c>
      <c r="C1389" t="s">
        <v>134</v>
      </c>
      <c r="D1389" t="s">
        <v>2</v>
      </c>
      <c r="E1389" t="s">
        <v>3</v>
      </c>
      <c r="F1389" t="b">
        <v>1</v>
      </c>
      <c r="G1389">
        <v>1663</v>
      </c>
      <c r="H1389">
        <v>12</v>
      </c>
      <c r="I1389">
        <v>3679</v>
      </c>
      <c r="K1389" t="str">
        <f t="shared" si="22"/>
        <v>SELECT 'uf50-01.cnf','Tournament','2Point','BitFlip','MaxSat',1,1663,12,3679 UNION</v>
      </c>
    </row>
    <row r="1390" spans="1:11" x14ac:dyDescent="0.55000000000000004">
      <c r="A1390" t="s">
        <v>16</v>
      </c>
      <c r="B1390" t="s">
        <v>0</v>
      </c>
      <c r="C1390" t="s">
        <v>134</v>
      </c>
      <c r="D1390" t="s">
        <v>2</v>
      </c>
      <c r="E1390" t="s">
        <v>4</v>
      </c>
      <c r="F1390" t="b">
        <v>1</v>
      </c>
      <c r="G1390">
        <v>91</v>
      </c>
      <c r="H1390">
        <v>0</v>
      </c>
      <c r="I1390">
        <v>194</v>
      </c>
      <c r="K1390" t="str">
        <f t="shared" si="22"/>
        <v>SELECT 'uf50-01.cnf','Tournament','2Point','BitFlip','Weighted',1,91,0,194 UNION</v>
      </c>
    </row>
    <row r="1391" spans="1:11" x14ac:dyDescent="0.55000000000000004">
      <c r="A1391" t="s">
        <v>16</v>
      </c>
      <c r="B1391" t="s">
        <v>0</v>
      </c>
      <c r="C1391" t="s">
        <v>134</v>
      </c>
      <c r="D1391" t="s">
        <v>2</v>
      </c>
      <c r="E1391" t="s">
        <v>5</v>
      </c>
      <c r="F1391" t="b">
        <v>1</v>
      </c>
      <c r="G1391">
        <v>1663</v>
      </c>
      <c r="H1391">
        <v>12</v>
      </c>
      <c r="I1391">
        <v>3711</v>
      </c>
      <c r="K1391" t="str">
        <f t="shared" si="22"/>
        <v>SELECT 'uf50-01.cnf','Tournament','2Point','BitFlip','Amplified',1,1663,12,3711 UNION</v>
      </c>
    </row>
    <row r="1392" spans="1:11" x14ac:dyDescent="0.55000000000000004">
      <c r="A1392" t="s">
        <v>16</v>
      </c>
      <c r="B1392" t="s">
        <v>0</v>
      </c>
      <c r="C1392" t="s">
        <v>134</v>
      </c>
      <c r="D1392" t="s">
        <v>6</v>
      </c>
      <c r="E1392" t="s">
        <v>3</v>
      </c>
      <c r="F1392" t="b">
        <v>1</v>
      </c>
      <c r="G1392">
        <v>28</v>
      </c>
      <c r="H1392">
        <v>0</v>
      </c>
      <c r="I1392">
        <v>95</v>
      </c>
      <c r="K1392" t="str">
        <f t="shared" si="22"/>
        <v>SELECT 'uf50-01.cnf','Tournament','2Point','Guided','MaxSat',1,28,0,95 UNION</v>
      </c>
    </row>
    <row r="1393" spans="1:11" x14ac:dyDescent="0.55000000000000004">
      <c r="A1393" t="s">
        <v>16</v>
      </c>
      <c r="B1393" t="s">
        <v>0</v>
      </c>
      <c r="C1393" t="s">
        <v>134</v>
      </c>
      <c r="D1393" t="s">
        <v>6</v>
      </c>
      <c r="E1393" t="s">
        <v>4</v>
      </c>
      <c r="F1393" t="b">
        <v>1</v>
      </c>
      <c r="G1393">
        <v>285</v>
      </c>
      <c r="H1393">
        <v>2</v>
      </c>
      <c r="I1393">
        <v>988</v>
      </c>
      <c r="K1393" t="str">
        <f t="shared" si="22"/>
        <v>SELECT 'uf50-01.cnf','Tournament','2Point','Guided','Weighted',1,285,2,988 UNION</v>
      </c>
    </row>
    <row r="1394" spans="1:11" x14ac:dyDescent="0.55000000000000004">
      <c r="A1394" t="s">
        <v>16</v>
      </c>
      <c r="B1394" t="s">
        <v>0</v>
      </c>
      <c r="C1394" t="s">
        <v>134</v>
      </c>
      <c r="D1394" t="s">
        <v>6</v>
      </c>
      <c r="E1394" t="s">
        <v>5</v>
      </c>
      <c r="F1394" t="b">
        <v>1</v>
      </c>
      <c r="G1394">
        <v>28</v>
      </c>
      <c r="H1394">
        <v>0</v>
      </c>
      <c r="I1394">
        <v>102</v>
      </c>
      <c r="K1394" t="str">
        <f t="shared" si="22"/>
        <v>SELECT 'uf50-01.cnf','Tournament','2Point','Guided','Amplified',1,28,0,102 UNION</v>
      </c>
    </row>
    <row r="1395" spans="1:11" x14ac:dyDescent="0.55000000000000004">
      <c r="A1395" t="s">
        <v>16</v>
      </c>
      <c r="B1395" t="s">
        <v>0</v>
      </c>
      <c r="C1395" t="s">
        <v>134</v>
      </c>
      <c r="D1395" t="s">
        <v>131</v>
      </c>
      <c r="E1395" t="s">
        <v>3</v>
      </c>
      <c r="F1395" t="b">
        <v>1</v>
      </c>
      <c r="G1395">
        <v>137</v>
      </c>
      <c r="H1395">
        <v>1</v>
      </c>
      <c r="I1395">
        <v>302</v>
      </c>
      <c r="K1395" t="str">
        <f t="shared" si="22"/>
        <v>SELECT 'uf50-01.cnf','Tournament','2Point','1Bit','MaxSat',1,137,1,302 UNION</v>
      </c>
    </row>
    <row r="1396" spans="1:11" x14ac:dyDescent="0.55000000000000004">
      <c r="A1396" t="s">
        <v>16</v>
      </c>
      <c r="B1396" t="s">
        <v>0</v>
      </c>
      <c r="C1396" t="s">
        <v>134</v>
      </c>
      <c r="D1396" t="s">
        <v>131</v>
      </c>
      <c r="E1396" t="s">
        <v>4</v>
      </c>
      <c r="F1396" t="b">
        <v>1</v>
      </c>
      <c r="G1396">
        <v>7071</v>
      </c>
      <c r="H1396">
        <v>45</v>
      </c>
      <c r="I1396">
        <v>15071</v>
      </c>
      <c r="K1396" t="str">
        <f t="shared" si="22"/>
        <v>SELECT 'uf50-01.cnf','Tournament','2Point','1Bit','Weighted',1,7071,45,15071 UNION</v>
      </c>
    </row>
    <row r="1397" spans="1:11" x14ac:dyDescent="0.55000000000000004">
      <c r="A1397" t="s">
        <v>16</v>
      </c>
      <c r="B1397" t="s">
        <v>0</v>
      </c>
      <c r="C1397" t="s">
        <v>134</v>
      </c>
      <c r="D1397" t="s">
        <v>131</v>
      </c>
      <c r="E1397" t="s">
        <v>5</v>
      </c>
      <c r="F1397" t="b">
        <v>1</v>
      </c>
      <c r="G1397">
        <v>137</v>
      </c>
      <c r="H1397">
        <v>1</v>
      </c>
      <c r="I1397">
        <v>371</v>
      </c>
      <c r="K1397" t="str">
        <f t="shared" si="22"/>
        <v>SELECT 'uf50-01.cnf','Tournament','2Point','1Bit','Amplified',1,137,1,371 UNION</v>
      </c>
    </row>
    <row r="1398" spans="1:11" x14ac:dyDescent="0.55000000000000004">
      <c r="A1398" t="s">
        <v>16</v>
      </c>
      <c r="B1398" t="s">
        <v>0</v>
      </c>
      <c r="C1398" t="s">
        <v>134</v>
      </c>
      <c r="D1398" t="s">
        <v>132</v>
      </c>
      <c r="E1398" t="s">
        <v>3</v>
      </c>
      <c r="F1398" t="b">
        <v>1</v>
      </c>
      <c r="G1398">
        <v>292</v>
      </c>
      <c r="H1398">
        <v>2</v>
      </c>
      <c r="I1398">
        <v>792</v>
      </c>
      <c r="K1398" t="str">
        <f t="shared" si="22"/>
        <v>SELECT 'uf50-01.cnf','Tournament','2Point','2Bit','MaxSat',1,292,2,792 UNION</v>
      </c>
    </row>
    <row r="1399" spans="1:11" x14ac:dyDescent="0.55000000000000004">
      <c r="A1399" t="s">
        <v>16</v>
      </c>
      <c r="B1399" t="s">
        <v>0</v>
      </c>
      <c r="C1399" t="s">
        <v>134</v>
      </c>
      <c r="D1399" t="s">
        <v>132</v>
      </c>
      <c r="E1399" t="s">
        <v>4</v>
      </c>
      <c r="F1399" t="b">
        <v>1</v>
      </c>
      <c r="G1399">
        <v>796</v>
      </c>
      <c r="H1399">
        <v>3</v>
      </c>
      <c r="I1399">
        <v>1735</v>
      </c>
      <c r="K1399" t="str">
        <f t="shared" si="22"/>
        <v>SELECT 'uf50-01.cnf','Tournament','2Point','2Bit','Weighted',1,796,3,1735 UNION</v>
      </c>
    </row>
    <row r="1400" spans="1:11" x14ac:dyDescent="0.55000000000000004">
      <c r="A1400" t="s">
        <v>16</v>
      </c>
      <c r="B1400" t="s">
        <v>0</v>
      </c>
      <c r="C1400" t="s">
        <v>134</v>
      </c>
      <c r="D1400" t="s">
        <v>132</v>
      </c>
      <c r="E1400" t="s">
        <v>5</v>
      </c>
      <c r="F1400" t="b">
        <v>1</v>
      </c>
      <c r="G1400">
        <v>292</v>
      </c>
      <c r="H1400">
        <v>2</v>
      </c>
      <c r="I1400">
        <v>707</v>
      </c>
      <c r="K1400" t="str">
        <f t="shared" si="22"/>
        <v>SELECT 'uf50-01.cnf','Tournament','2Point','2Bit','Amplified',1,292,2,707 UNION</v>
      </c>
    </row>
    <row r="1401" spans="1:11" x14ac:dyDescent="0.55000000000000004">
      <c r="A1401" t="s">
        <v>16</v>
      </c>
      <c r="B1401" t="s">
        <v>9</v>
      </c>
      <c r="C1401" t="s">
        <v>1</v>
      </c>
      <c r="D1401" t="s">
        <v>2</v>
      </c>
      <c r="E1401" t="s">
        <v>3</v>
      </c>
      <c r="F1401" t="b">
        <v>1</v>
      </c>
      <c r="G1401">
        <v>1257</v>
      </c>
      <c r="H1401">
        <v>6</v>
      </c>
      <c r="I1401">
        <v>7316</v>
      </c>
      <c r="K1401" t="str">
        <f t="shared" si="22"/>
        <v>SELECT 'uf50-01.cnf','Roulette','Clause','BitFlip','MaxSat',1,1257,6,7316 UNION</v>
      </c>
    </row>
    <row r="1402" spans="1:11" x14ac:dyDescent="0.55000000000000004">
      <c r="A1402" t="s">
        <v>16</v>
      </c>
      <c r="B1402" t="s">
        <v>9</v>
      </c>
      <c r="C1402" t="s">
        <v>1</v>
      </c>
      <c r="D1402" t="s">
        <v>2</v>
      </c>
      <c r="E1402" t="s">
        <v>4</v>
      </c>
      <c r="F1402" t="b">
        <v>1</v>
      </c>
      <c r="G1402">
        <v>914</v>
      </c>
      <c r="H1402">
        <v>3</v>
      </c>
      <c r="I1402">
        <v>5248</v>
      </c>
      <c r="K1402" t="str">
        <f t="shared" si="22"/>
        <v>SELECT 'uf50-01.cnf','Roulette','Clause','BitFlip','Weighted',1,914,3,5248 UNION</v>
      </c>
    </row>
    <row r="1403" spans="1:11" x14ac:dyDescent="0.55000000000000004">
      <c r="A1403" t="s">
        <v>16</v>
      </c>
      <c r="B1403" t="s">
        <v>9</v>
      </c>
      <c r="C1403" t="s">
        <v>1</v>
      </c>
      <c r="D1403" t="s">
        <v>2</v>
      </c>
      <c r="E1403" t="s">
        <v>5</v>
      </c>
      <c r="F1403" t="b">
        <v>1</v>
      </c>
      <c r="G1403">
        <v>5339</v>
      </c>
      <c r="H1403">
        <v>26</v>
      </c>
      <c r="I1403">
        <v>28774</v>
      </c>
      <c r="K1403" t="str">
        <f t="shared" si="22"/>
        <v>SELECT 'uf50-01.cnf','Roulette','Clause','BitFlip','Amplified',1,5339,26,28774 UNION</v>
      </c>
    </row>
    <row r="1404" spans="1:11" x14ac:dyDescent="0.55000000000000004">
      <c r="A1404" t="s">
        <v>16</v>
      </c>
      <c r="B1404" t="s">
        <v>9</v>
      </c>
      <c r="C1404" t="s">
        <v>1</v>
      </c>
      <c r="D1404" t="s">
        <v>6</v>
      </c>
      <c r="E1404" t="s">
        <v>3</v>
      </c>
      <c r="F1404" t="b">
        <v>1</v>
      </c>
      <c r="G1404">
        <v>107</v>
      </c>
      <c r="H1404">
        <v>0</v>
      </c>
      <c r="I1404">
        <v>657</v>
      </c>
      <c r="K1404" t="str">
        <f t="shared" si="22"/>
        <v>SELECT 'uf50-01.cnf','Roulette','Clause','Guided','MaxSat',1,107,0,657 UNION</v>
      </c>
    </row>
    <row r="1405" spans="1:11" x14ac:dyDescent="0.55000000000000004">
      <c r="A1405" t="s">
        <v>16</v>
      </c>
      <c r="B1405" t="s">
        <v>9</v>
      </c>
      <c r="C1405" t="s">
        <v>1</v>
      </c>
      <c r="D1405" t="s">
        <v>6</v>
      </c>
      <c r="E1405" t="s">
        <v>4</v>
      </c>
      <c r="F1405" t="b">
        <v>1</v>
      </c>
      <c r="G1405">
        <v>358</v>
      </c>
      <c r="H1405">
        <v>1</v>
      </c>
      <c r="I1405">
        <v>2109</v>
      </c>
      <c r="K1405" t="str">
        <f t="shared" si="22"/>
        <v>SELECT 'uf50-01.cnf','Roulette','Clause','Guided','Weighted',1,358,1,2109 UNION</v>
      </c>
    </row>
    <row r="1406" spans="1:11" x14ac:dyDescent="0.55000000000000004">
      <c r="A1406" t="s">
        <v>16</v>
      </c>
      <c r="B1406" t="s">
        <v>9</v>
      </c>
      <c r="C1406" t="s">
        <v>1</v>
      </c>
      <c r="D1406" t="s">
        <v>6</v>
      </c>
      <c r="E1406" t="s">
        <v>5</v>
      </c>
      <c r="F1406" t="b">
        <v>1</v>
      </c>
      <c r="G1406">
        <v>94</v>
      </c>
      <c r="H1406">
        <v>0</v>
      </c>
      <c r="I1406">
        <v>551</v>
      </c>
      <c r="K1406" t="str">
        <f t="shared" si="22"/>
        <v>SELECT 'uf50-01.cnf','Roulette','Clause','Guided','Amplified',1,94,0,551 UNION</v>
      </c>
    </row>
    <row r="1407" spans="1:11" x14ac:dyDescent="0.55000000000000004">
      <c r="A1407" t="s">
        <v>16</v>
      </c>
      <c r="B1407" t="s">
        <v>9</v>
      </c>
      <c r="C1407" t="s">
        <v>1</v>
      </c>
      <c r="D1407" t="s">
        <v>131</v>
      </c>
      <c r="E1407" t="s">
        <v>3</v>
      </c>
      <c r="F1407" t="b">
        <v>1</v>
      </c>
      <c r="G1407">
        <v>3110</v>
      </c>
      <c r="H1407">
        <v>14</v>
      </c>
      <c r="I1407">
        <v>16801</v>
      </c>
      <c r="K1407" t="str">
        <f t="shared" si="22"/>
        <v>SELECT 'uf50-01.cnf','Roulette','Clause','1Bit','MaxSat',1,3110,14,16801 UNION</v>
      </c>
    </row>
    <row r="1408" spans="1:11" x14ac:dyDescent="0.55000000000000004">
      <c r="A1408" t="s">
        <v>16</v>
      </c>
      <c r="B1408" t="s">
        <v>9</v>
      </c>
      <c r="C1408" t="s">
        <v>1</v>
      </c>
      <c r="D1408" t="s">
        <v>131</v>
      </c>
      <c r="E1408" t="s">
        <v>4</v>
      </c>
      <c r="F1408" t="b">
        <v>1</v>
      </c>
      <c r="G1408">
        <v>6170</v>
      </c>
      <c r="H1408">
        <v>25</v>
      </c>
      <c r="I1408">
        <v>31413</v>
      </c>
      <c r="K1408" t="str">
        <f t="shared" si="22"/>
        <v>SELECT 'uf50-01.cnf','Roulette','Clause','1Bit','Weighted',1,6170,25,31413 UNION</v>
      </c>
    </row>
    <row r="1409" spans="1:11" x14ac:dyDescent="0.55000000000000004">
      <c r="A1409" t="s">
        <v>16</v>
      </c>
      <c r="B1409" t="s">
        <v>9</v>
      </c>
      <c r="C1409" t="s">
        <v>1</v>
      </c>
      <c r="D1409" t="s">
        <v>131</v>
      </c>
      <c r="E1409" t="s">
        <v>5</v>
      </c>
      <c r="F1409" t="b">
        <v>1</v>
      </c>
      <c r="G1409">
        <v>307</v>
      </c>
      <c r="H1409">
        <v>1</v>
      </c>
      <c r="I1409">
        <v>1655</v>
      </c>
      <c r="K1409" t="str">
        <f t="shared" si="22"/>
        <v>SELECT 'uf50-01.cnf','Roulette','Clause','1Bit','Amplified',1,307,1,1655 UNION</v>
      </c>
    </row>
    <row r="1410" spans="1:11" x14ac:dyDescent="0.55000000000000004">
      <c r="A1410" t="s">
        <v>16</v>
      </c>
      <c r="B1410" t="s">
        <v>9</v>
      </c>
      <c r="C1410" t="s">
        <v>1</v>
      </c>
      <c r="D1410" t="s">
        <v>132</v>
      </c>
      <c r="E1410" t="s">
        <v>3</v>
      </c>
      <c r="F1410" t="b">
        <v>1</v>
      </c>
      <c r="G1410">
        <v>1734</v>
      </c>
      <c r="H1410">
        <v>6</v>
      </c>
      <c r="I1410">
        <v>8953</v>
      </c>
      <c r="K1410" t="str">
        <f t="shared" si="22"/>
        <v>SELECT 'uf50-01.cnf','Roulette','Clause','2Bit','MaxSat',1,1734,6,8953 UNION</v>
      </c>
    </row>
    <row r="1411" spans="1:11" x14ac:dyDescent="0.55000000000000004">
      <c r="A1411" t="s">
        <v>16</v>
      </c>
      <c r="B1411" t="s">
        <v>9</v>
      </c>
      <c r="C1411" t="s">
        <v>1</v>
      </c>
      <c r="D1411" t="s">
        <v>132</v>
      </c>
      <c r="E1411" t="s">
        <v>4</v>
      </c>
      <c r="F1411" t="b">
        <v>1</v>
      </c>
      <c r="G1411">
        <v>105</v>
      </c>
      <c r="H1411">
        <v>0</v>
      </c>
      <c r="I1411">
        <v>556</v>
      </c>
      <c r="K1411" t="str">
        <f t="shared" si="22"/>
        <v>SELECT 'uf50-01.cnf','Roulette','Clause','2Bit','Weighted',1,105,0,556 UNION</v>
      </c>
    </row>
    <row r="1412" spans="1:11" x14ac:dyDescent="0.55000000000000004">
      <c r="A1412" t="s">
        <v>16</v>
      </c>
      <c r="B1412" t="s">
        <v>9</v>
      </c>
      <c r="C1412" t="s">
        <v>1</v>
      </c>
      <c r="D1412" t="s">
        <v>132</v>
      </c>
      <c r="E1412" t="s">
        <v>5</v>
      </c>
      <c r="F1412" t="b">
        <v>1</v>
      </c>
      <c r="G1412">
        <v>960</v>
      </c>
      <c r="H1412">
        <v>3</v>
      </c>
      <c r="I1412">
        <v>4937</v>
      </c>
      <c r="K1412" t="str">
        <f t="shared" si="22"/>
        <v>SELECT 'uf50-01.cnf','Roulette','Clause','2Bit','Amplified',1,960,3,4937 UNION</v>
      </c>
    </row>
    <row r="1413" spans="1:11" x14ac:dyDescent="0.55000000000000004">
      <c r="A1413" t="s">
        <v>16</v>
      </c>
      <c r="B1413" t="s">
        <v>9</v>
      </c>
      <c r="C1413" t="s">
        <v>8</v>
      </c>
      <c r="D1413" t="s">
        <v>2</v>
      </c>
      <c r="E1413" t="s">
        <v>3</v>
      </c>
      <c r="F1413" t="b">
        <v>1</v>
      </c>
      <c r="G1413">
        <v>548</v>
      </c>
      <c r="H1413">
        <v>2</v>
      </c>
      <c r="I1413">
        <v>1412</v>
      </c>
      <c r="K1413" t="str">
        <f t="shared" si="22"/>
        <v>SELECT 'uf50-01.cnf','Roulette','Uniform','BitFlip','MaxSat',1,548,2,1412 UNION</v>
      </c>
    </row>
    <row r="1414" spans="1:11" x14ac:dyDescent="0.55000000000000004">
      <c r="A1414" t="s">
        <v>16</v>
      </c>
      <c r="B1414" t="s">
        <v>9</v>
      </c>
      <c r="C1414" t="s">
        <v>8</v>
      </c>
      <c r="D1414" t="s">
        <v>2</v>
      </c>
      <c r="E1414" t="s">
        <v>4</v>
      </c>
      <c r="F1414" t="b">
        <v>1</v>
      </c>
      <c r="G1414">
        <v>1168</v>
      </c>
      <c r="H1414">
        <v>5</v>
      </c>
      <c r="I1414">
        <v>2827</v>
      </c>
      <c r="K1414" t="str">
        <f t="shared" si="22"/>
        <v>SELECT 'uf50-01.cnf','Roulette','Uniform','BitFlip','Weighted',1,1168,5,2827 UNION</v>
      </c>
    </row>
    <row r="1415" spans="1:11" x14ac:dyDescent="0.55000000000000004">
      <c r="A1415" t="s">
        <v>16</v>
      </c>
      <c r="B1415" t="s">
        <v>9</v>
      </c>
      <c r="C1415" t="s">
        <v>8</v>
      </c>
      <c r="D1415" t="s">
        <v>2</v>
      </c>
      <c r="E1415" t="s">
        <v>5</v>
      </c>
      <c r="F1415" t="b">
        <v>1</v>
      </c>
      <c r="G1415">
        <v>184</v>
      </c>
      <c r="H1415">
        <v>0</v>
      </c>
      <c r="I1415">
        <v>431</v>
      </c>
      <c r="K1415" t="str">
        <f t="shared" si="22"/>
        <v>SELECT 'uf50-01.cnf','Roulette','Uniform','BitFlip','Amplified',1,184,0,431 UNION</v>
      </c>
    </row>
    <row r="1416" spans="1:11" x14ac:dyDescent="0.55000000000000004">
      <c r="A1416" t="s">
        <v>16</v>
      </c>
      <c r="B1416" t="s">
        <v>9</v>
      </c>
      <c r="C1416" t="s">
        <v>8</v>
      </c>
      <c r="D1416" t="s">
        <v>6</v>
      </c>
      <c r="E1416" t="s">
        <v>3</v>
      </c>
      <c r="F1416" t="b">
        <v>1</v>
      </c>
      <c r="G1416">
        <v>403</v>
      </c>
      <c r="H1416">
        <v>2</v>
      </c>
      <c r="I1416">
        <v>1768</v>
      </c>
      <c r="K1416" t="str">
        <f t="shared" si="22"/>
        <v>SELECT 'uf50-01.cnf','Roulette','Uniform','Guided','MaxSat',1,403,2,1768 UNION</v>
      </c>
    </row>
    <row r="1417" spans="1:11" x14ac:dyDescent="0.55000000000000004">
      <c r="A1417" t="s">
        <v>16</v>
      </c>
      <c r="B1417" t="s">
        <v>9</v>
      </c>
      <c r="C1417" t="s">
        <v>8</v>
      </c>
      <c r="D1417" t="s">
        <v>6</v>
      </c>
      <c r="E1417" t="s">
        <v>4</v>
      </c>
      <c r="F1417" t="b">
        <v>1</v>
      </c>
      <c r="G1417">
        <v>65</v>
      </c>
      <c r="H1417">
        <v>0</v>
      </c>
      <c r="I1417">
        <v>262</v>
      </c>
      <c r="K1417" t="str">
        <f t="shared" ref="K1417:K1480" si="23">CONCATENATE("SELECT '",A1417,"','",B1417,"','",C1417,"','",D1417,"','",E1417,"',",IF(F1417,1,0),",",G1417,",",H1417,",",I1417," UNION")</f>
        <v>SELECT 'uf50-01.cnf','Roulette','Uniform','Guided','Weighted',1,65,0,262 UNION</v>
      </c>
    </row>
    <row r="1418" spans="1:11" x14ac:dyDescent="0.55000000000000004">
      <c r="A1418" t="s">
        <v>16</v>
      </c>
      <c r="B1418" t="s">
        <v>9</v>
      </c>
      <c r="C1418" t="s">
        <v>8</v>
      </c>
      <c r="D1418" t="s">
        <v>6</v>
      </c>
      <c r="E1418" t="s">
        <v>5</v>
      </c>
      <c r="F1418" t="b">
        <v>1</v>
      </c>
      <c r="G1418">
        <v>95</v>
      </c>
      <c r="H1418">
        <v>0</v>
      </c>
      <c r="I1418">
        <v>396</v>
      </c>
      <c r="K1418" t="str">
        <f t="shared" si="23"/>
        <v>SELECT 'uf50-01.cnf','Roulette','Uniform','Guided','Amplified',1,95,0,396 UNION</v>
      </c>
    </row>
    <row r="1419" spans="1:11" x14ac:dyDescent="0.55000000000000004">
      <c r="A1419" t="s">
        <v>16</v>
      </c>
      <c r="B1419" t="s">
        <v>9</v>
      </c>
      <c r="C1419" t="s">
        <v>8</v>
      </c>
      <c r="D1419" t="s">
        <v>131</v>
      </c>
      <c r="E1419" t="s">
        <v>3</v>
      </c>
      <c r="F1419" t="b">
        <v>0</v>
      </c>
      <c r="G1419">
        <v>10000</v>
      </c>
      <c r="H1419">
        <v>54</v>
      </c>
      <c r="I1419">
        <v>23805</v>
      </c>
      <c r="K1419" t="str">
        <f t="shared" si="23"/>
        <v>SELECT 'uf50-01.cnf','Roulette','Uniform','1Bit','MaxSat',0,10000,54,23805 UNION</v>
      </c>
    </row>
    <row r="1420" spans="1:11" x14ac:dyDescent="0.55000000000000004">
      <c r="A1420" t="s">
        <v>16</v>
      </c>
      <c r="B1420" t="s">
        <v>9</v>
      </c>
      <c r="C1420" t="s">
        <v>8</v>
      </c>
      <c r="D1420" t="s">
        <v>131</v>
      </c>
      <c r="E1420" t="s">
        <v>4</v>
      </c>
      <c r="F1420" t="b">
        <v>1</v>
      </c>
      <c r="G1420">
        <v>8651</v>
      </c>
      <c r="H1420">
        <v>42</v>
      </c>
      <c r="I1420">
        <v>18495</v>
      </c>
      <c r="K1420" t="str">
        <f t="shared" si="23"/>
        <v>SELECT 'uf50-01.cnf','Roulette','Uniform','1Bit','Weighted',1,8651,42,18495 UNION</v>
      </c>
    </row>
    <row r="1421" spans="1:11" x14ac:dyDescent="0.55000000000000004">
      <c r="A1421" t="s">
        <v>16</v>
      </c>
      <c r="B1421" t="s">
        <v>9</v>
      </c>
      <c r="C1421" t="s">
        <v>8</v>
      </c>
      <c r="D1421" t="s">
        <v>131</v>
      </c>
      <c r="E1421" t="s">
        <v>5</v>
      </c>
      <c r="F1421" t="b">
        <v>0</v>
      </c>
      <c r="G1421">
        <v>10000</v>
      </c>
      <c r="H1421">
        <v>57</v>
      </c>
      <c r="I1421">
        <v>23240</v>
      </c>
      <c r="K1421" t="str">
        <f t="shared" si="23"/>
        <v>SELECT 'uf50-01.cnf','Roulette','Uniform','1Bit','Amplified',0,10000,57,23240 UNION</v>
      </c>
    </row>
    <row r="1422" spans="1:11" x14ac:dyDescent="0.55000000000000004">
      <c r="A1422" t="s">
        <v>16</v>
      </c>
      <c r="B1422" t="s">
        <v>9</v>
      </c>
      <c r="C1422" t="s">
        <v>8</v>
      </c>
      <c r="D1422" t="s">
        <v>132</v>
      </c>
      <c r="E1422" t="s">
        <v>3</v>
      </c>
      <c r="F1422" t="b">
        <v>1</v>
      </c>
      <c r="G1422">
        <v>1017</v>
      </c>
      <c r="H1422">
        <v>5</v>
      </c>
      <c r="I1422">
        <v>2535</v>
      </c>
      <c r="K1422" t="str">
        <f t="shared" si="23"/>
        <v>SELECT 'uf50-01.cnf','Roulette','Uniform','2Bit','MaxSat',1,1017,5,2535 UNION</v>
      </c>
    </row>
    <row r="1423" spans="1:11" x14ac:dyDescent="0.55000000000000004">
      <c r="A1423" t="s">
        <v>16</v>
      </c>
      <c r="B1423" t="s">
        <v>9</v>
      </c>
      <c r="C1423" t="s">
        <v>8</v>
      </c>
      <c r="D1423" t="s">
        <v>132</v>
      </c>
      <c r="E1423" t="s">
        <v>4</v>
      </c>
      <c r="F1423" t="b">
        <v>1</v>
      </c>
      <c r="G1423">
        <v>8441</v>
      </c>
      <c r="H1423">
        <v>32</v>
      </c>
      <c r="I1423">
        <v>18697</v>
      </c>
      <c r="K1423" t="str">
        <f t="shared" si="23"/>
        <v>SELECT 'uf50-01.cnf','Roulette','Uniform','2Bit','Weighted',1,8441,32,18697 UNION</v>
      </c>
    </row>
    <row r="1424" spans="1:11" x14ac:dyDescent="0.55000000000000004">
      <c r="A1424" t="s">
        <v>16</v>
      </c>
      <c r="B1424" t="s">
        <v>9</v>
      </c>
      <c r="C1424" t="s">
        <v>8</v>
      </c>
      <c r="D1424" t="s">
        <v>132</v>
      </c>
      <c r="E1424" t="s">
        <v>5</v>
      </c>
      <c r="F1424" t="b">
        <v>1</v>
      </c>
      <c r="G1424">
        <v>5182</v>
      </c>
      <c r="H1424">
        <v>26</v>
      </c>
      <c r="I1424">
        <v>11966</v>
      </c>
      <c r="K1424" t="str">
        <f t="shared" si="23"/>
        <v>SELECT 'uf50-01.cnf','Roulette','Uniform','2Bit','Amplified',1,5182,26,11966 UNION</v>
      </c>
    </row>
    <row r="1425" spans="1:11" x14ac:dyDescent="0.55000000000000004">
      <c r="A1425" t="s">
        <v>16</v>
      </c>
      <c r="B1425" t="s">
        <v>9</v>
      </c>
      <c r="C1425" t="s">
        <v>133</v>
      </c>
      <c r="D1425" t="s">
        <v>2</v>
      </c>
      <c r="E1425" t="s">
        <v>3</v>
      </c>
      <c r="F1425" t="b">
        <v>1</v>
      </c>
      <c r="G1425">
        <v>119</v>
      </c>
      <c r="H1425">
        <v>0</v>
      </c>
      <c r="I1425">
        <v>274</v>
      </c>
      <c r="K1425" t="str">
        <f t="shared" si="23"/>
        <v>SELECT 'uf50-01.cnf','Roulette','1Point','BitFlip','MaxSat',1,119,0,274 UNION</v>
      </c>
    </row>
    <row r="1426" spans="1:11" x14ac:dyDescent="0.55000000000000004">
      <c r="A1426" t="s">
        <v>16</v>
      </c>
      <c r="B1426" t="s">
        <v>9</v>
      </c>
      <c r="C1426" t="s">
        <v>133</v>
      </c>
      <c r="D1426" t="s">
        <v>2</v>
      </c>
      <c r="E1426" t="s">
        <v>4</v>
      </c>
      <c r="F1426" t="b">
        <v>1</v>
      </c>
      <c r="G1426">
        <v>1082</v>
      </c>
      <c r="H1426">
        <v>5</v>
      </c>
      <c r="I1426">
        <v>2291</v>
      </c>
      <c r="K1426" t="str">
        <f t="shared" si="23"/>
        <v>SELECT 'uf50-01.cnf','Roulette','1Point','BitFlip','Weighted',1,1082,5,2291 UNION</v>
      </c>
    </row>
    <row r="1427" spans="1:11" x14ac:dyDescent="0.55000000000000004">
      <c r="A1427" t="s">
        <v>16</v>
      </c>
      <c r="B1427" t="s">
        <v>9</v>
      </c>
      <c r="C1427" t="s">
        <v>133</v>
      </c>
      <c r="D1427" t="s">
        <v>2</v>
      </c>
      <c r="E1427" t="s">
        <v>5</v>
      </c>
      <c r="F1427" t="b">
        <v>1</v>
      </c>
      <c r="G1427">
        <v>1377</v>
      </c>
      <c r="H1427">
        <v>7</v>
      </c>
      <c r="I1427">
        <v>3183</v>
      </c>
      <c r="K1427" t="str">
        <f t="shared" si="23"/>
        <v>SELECT 'uf50-01.cnf','Roulette','1Point','BitFlip','Amplified',1,1377,7,3183 UNION</v>
      </c>
    </row>
    <row r="1428" spans="1:11" x14ac:dyDescent="0.55000000000000004">
      <c r="A1428" t="s">
        <v>16</v>
      </c>
      <c r="B1428" t="s">
        <v>9</v>
      </c>
      <c r="C1428" t="s">
        <v>133</v>
      </c>
      <c r="D1428" t="s">
        <v>6</v>
      </c>
      <c r="E1428" t="s">
        <v>3</v>
      </c>
      <c r="F1428" t="b">
        <v>1</v>
      </c>
      <c r="G1428">
        <v>179</v>
      </c>
      <c r="H1428">
        <v>1</v>
      </c>
      <c r="I1428">
        <v>698</v>
      </c>
      <c r="K1428" t="str">
        <f t="shared" si="23"/>
        <v>SELECT 'uf50-01.cnf','Roulette','1Point','Guided','MaxSat',1,179,1,698 UNION</v>
      </c>
    </row>
    <row r="1429" spans="1:11" x14ac:dyDescent="0.55000000000000004">
      <c r="A1429" t="s">
        <v>16</v>
      </c>
      <c r="B1429" t="s">
        <v>9</v>
      </c>
      <c r="C1429" t="s">
        <v>133</v>
      </c>
      <c r="D1429" t="s">
        <v>6</v>
      </c>
      <c r="E1429" t="s">
        <v>4</v>
      </c>
      <c r="F1429" t="b">
        <v>1</v>
      </c>
      <c r="G1429">
        <v>299</v>
      </c>
      <c r="H1429">
        <v>1</v>
      </c>
      <c r="I1429">
        <v>1090</v>
      </c>
      <c r="K1429" t="str">
        <f t="shared" si="23"/>
        <v>SELECT 'uf50-01.cnf','Roulette','1Point','Guided','Weighted',1,299,1,1090 UNION</v>
      </c>
    </row>
    <row r="1430" spans="1:11" x14ac:dyDescent="0.55000000000000004">
      <c r="A1430" t="s">
        <v>16</v>
      </c>
      <c r="B1430" t="s">
        <v>9</v>
      </c>
      <c r="C1430" t="s">
        <v>133</v>
      </c>
      <c r="D1430" t="s">
        <v>6</v>
      </c>
      <c r="E1430" t="s">
        <v>5</v>
      </c>
      <c r="F1430" t="b">
        <v>1</v>
      </c>
      <c r="G1430">
        <v>43</v>
      </c>
      <c r="H1430">
        <v>0</v>
      </c>
      <c r="I1430">
        <v>158</v>
      </c>
      <c r="K1430" t="str">
        <f t="shared" si="23"/>
        <v>SELECT 'uf50-01.cnf','Roulette','1Point','Guided','Amplified',1,43,0,158 UNION</v>
      </c>
    </row>
    <row r="1431" spans="1:11" x14ac:dyDescent="0.55000000000000004">
      <c r="A1431" t="s">
        <v>16</v>
      </c>
      <c r="B1431" t="s">
        <v>9</v>
      </c>
      <c r="C1431" t="s">
        <v>133</v>
      </c>
      <c r="D1431" t="s">
        <v>131</v>
      </c>
      <c r="E1431" t="s">
        <v>3</v>
      </c>
      <c r="F1431" t="b">
        <v>1</v>
      </c>
      <c r="G1431">
        <v>3318</v>
      </c>
      <c r="H1431">
        <v>16</v>
      </c>
      <c r="I1431">
        <v>7297</v>
      </c>
      <c r="K1431" t="str">
        <f t="shared" si="23"/>
        <v>SELECT 'uf50-01.cnf','Roulette','1Point','1Bit','MaxSat',1,3318,16,7297 UNION</v>
      </c>
    </row>
    <row r="1432" spans="1:11" x14ac:dyDescent="0.55000000000000004">
      <c r="A1432" t="s">
        <v>16</v>
      </c>
      <c r="B1432" t="s">
        <v>9</v>
      </c>
      <c r="C1432" t="s">
        <v>133</v>
      </c>
      <c r="D1432" t="s">
        <v>131</v>
      </c>
      <c r="E1432" t="s">
        <v>4</v>
      </c>
      <c r="F1432" t="b">
        <v>0</v>
      </c>
      <c r="G1432">
        <v>10000</v>
      </c>
      <c r="H1432">
        <v>44</v>
      </c>
      <c r="I1432">
        <v>21484</v>
      </c>
      <c r="K1432" t="str">
        <f t="shared" si="23"/>
        <v>SELECT 'uf50-01.cnf','Roulette','1Point','1Bit','Weighted',0,10000,44,21484 UNION</v>
      </c>
    </row>
    <row r="1433" spans="1:11" x14ac:dyDescent="0.55000000000000004">
      <c r="A1433" t="s">
        <v>16</v>
      </c>
      <c r="B1433" t="s">
        <v>9</v>
      </c>
      <c r="C1433" t="s">
        <v>133</v>
      </c>
      <c r="D1433" t="s">
        <v>131</v>
      </c>
      <c r="E1433" t="s">
        <v>5</v>
      </c>
      <c r="F1433" t="b">
        <v>0</v>
      </c>
      <c r="G1433">
        <v>10000</v>
      </c>
      <c r="H1433">
        <v>54</v>
      </c>
      <c r="I1433">
        <v>22416</v>
      </c>
      <c r="K1433" t="str">
        <f t="shared" si="23"/>
        <v>SELECT 'uf50-01.cnf','Roulette','1Point','1Bit','Amplified',0,10000,54,22416 UNION</v>
      </c>
    </row>
    <row r="1434" spans="1:11" x14ac:dyDescent="0.55000000000000004">
      <c r="A1434" t="s">
        <v>16</v>
      </c>
      <c r="B1434" t="s">
        <v>9</v>
      </c>
      <c r="C1434" t="s">
        <v>133</v>
      </c>
      <c r="D1434" t="s">
        <v>132</v>
      </c>
      <c r="E1434" t="s">
        <v>3</v>
      </c>
      <c r="F1434" t="b">
        <v>1</v>
      </c>
      <c r="G1434">
        <v>5464</v>
      </c>
      <c r="H1434">
        <v>28</v>
      </c>
      <c r="I1434">
        <v>12182</v>
      </c>
      <c r="K1434" t="str">
        <f t="shared" si="23"/>
        <v>SELECT 'uf50-01.cnf','Roulette','1Point','2Bit','MaxSat',1,5464,28,12182 UNION</v>
      </c>
    </row>
    <row r="1435" spans="1:11" x14ac:dyDescent="0.55000000000000004">
      <c r="A1435" t="s">
        <v>16</v>
      </c>
      <c r="B1435" t="s">
        <v>9</v>
      </c>
      <c r="C1435" t="s">
        <v>133</v>
      </c>
      <c r="D1435" t="s">
        <v>132</v>
      </c>
      <c r="E1435" t="s">
        <v>4</v>
      </c>
      <c r="F1435" t="b">
        <v>1</v>
      </c>
      <c r="G1435">
        <v>589</v>
      </c>
      <c r="H1435">
        <v>2</v>
      </c>
      <c r="I1435">
        <v>1241</v>
      </c>
      <c r="K1435" t="str">
        <f t="shared" si="23"/>
        <v>SELECT 'uf50-01.cnf','Roulette','1Point','2Bit','Weighted',1,589,2,1241 UNION</v>
      </c>
    </row>
    <row r="1436" spans="1:11" x14ac:dyDescent="0.55000000000000004">
      <c r="A1436" t="s">
        <v>16</v>
      </c>
      <c r="B1436" t="s">
        <v>9</v>
      </c>
      <c r="C1436" t="s">
        <v>133</v>
      </c>
      <c r="D1436" t="s">
        <v>132</v>
      </c>
      <c r="E1436" t="s">
        <v>5</v>
      </c>
      <c r="F1436" t="b">
        <v>1</v>
      </c>
      <c r="G1436">
        <v>3403</v>
      </c>
      <c r="H1436">
        <v>16</v>
      </c>
      <c r="I1436">
        <v>7671</v>
      </c>
      <c r="K1436" t="str">
        <f t="shared" si="23"/>
        <v>SELECT 'uf50-01.cnf','Roulette','1Point','2Bit','Amplified',1,3403,16,7671 UNION</v>
      </c>
    </row>
    <row r="1437" spans="1:11" x14ac:dyDescent="0.55000000000000004">
      <c r="A1437" t="s">
        <v>16</v>
      </c>
      <c r="B1437" t="s">
        <v>9</v>
      </c>
      <c r="C1437" t="s">
        <v>134</v>
      </c>
      <c r="D1437" t="s">
        <v>2</v>
      </c>
      <c r="E1437" t="s">
        <v>3</v>
      </c>
      <c r="F1437" t="b">
        <v>1</v>
      </c>
      <c r="G1437">
        <v>1880</v>
      </c>
      <c r="H1437">
        <v>9</v>
      </c>
      <c r="I1437">
        <v>4425</v>
      </c>
      <c r="K1437" t="str">
        <f t="shared" si="23"/>
        <v>SELECT 'uf50-01.cnf','Roulette','2Point','BitFlip','MaxSat',1,1880,9,4425 UNION</v>
      </c>
    </row>
    <row r="1438" spans="1:11" x14ac:dyDescent="0.55000000000000004">
      <c r="A1438" t="s">
        <v>16</v>
      </c>
      <c r="B1438" t="s">
        <v>9</v>
      </c>
      <c r="C1438" t="s">
        <v>134</v>
      </c>
      <c r="D1438" t="s">
        <v>2</v>
      </c>
      <c r="E1438" t="s">
        <v>4</v>
      </c>
      <c r="F1438" t="b">
        <v>1</v>
      </c>
      <c r="G1438">
        <v>5926</v>
      </c>
      <c r="H1438">
        <v>23</v>
      </c>
      <c r="I1438">
        <v>12937</v>
      </c>
      <c r="K1438" t="str">
        <f t="shared" si="23"/>
        <v>SELECT 'uf50-01.cnf','Roulette','2Point','BitFlip','Weighted',1,5926,23,12937 UNION</v>
      </c>
    </row>
    <row r="1439" spans="1:11" x14ac:dyDescent="0.55000000000000004">
      <c r="A1439" t="s">
        <v>16</v>
      </c>
      <c r="B1439" t="s">
        <v>9</v>
      </c>
      <c r="C1439" t="s">
        <v>134</v>
      </c>
      <c r="D1439" t="s">
        <v>2</v>
      </c>
      <c r="E1439" t="s">
        <v>5</v>
      </c>
      <c r="F1439" t="b">
        <v>1</v>
      </c>
      <c r="G1439">
        <v>1567</v>
      </c>
      <c r="H1439">
        <v>8</v>
      </c>
      <c r="I1439">
        <v>3892</v>
      </c>
      <c r="K1439" t="str">
        <f t="shared" si="23"/>
        <v>SELECT 'uf50-01.cnf','Roulette','2Point','BitFlip','Amplified',1,1567,8,3892 UNION</v>
      </c>
    </row>
    <row r="1440" spans="1:11" x14ac:dyDescent="0.55000000000000004">
      <c r="A1440" t="s">
        <v>16</v>
      </c>
      <c r="B1440" t="s">
        <v>9</v>
      </c>
      <c r="C1440" t="s">
        <v>134</v>
      </c>
      <c r="D1440" t="s">
        <v>6</v>
      </c>
      <c r="E1440" t="s">
        <v>3</v>
      </c>
      <c r="F1440" t="b">
        <v>1</v>
      </c>
      <c r="G1440">
        <v>354</v>
      </c>
      <c r="H1440">
        <v>2</v>
      </c>
      <c r="I1440">
        <v>1321</v>
      </c>
      <c r="K1440" t="str">
        <f t="shared" si="23"/>
        <v>SELECT 'uf50-01.cnf','Roulette','2Point','Guided','MaxSat',1,354,2,1321 UNION</v>
      </c>
    </row>
    <row r="1441" spans="1:11" x14ac:dyDescent="0.55000000000000004">
      <c r="A1441" t="s">
        <v>16</v>
      </c>
      <c r="B1441" t="s">
        <v>9</v>
      </c>
      <c r="C1441" t="s">
        <v>134</v>
      </c>
      <c r="D1441" t="s">
        <v>6</v>
      </c>
      <c r="E1441" t="s">
        <v>4</v>
      </c>
      <c r="F1441" t="b">
        <v>1</v>
      </c>
      <c r="G1441">
        <v>480</v>
      </c>
      <c r="H1441">
        <v>2</v>
      </c>
      <c r="I1441">
        <v>1728</v>
      </c>
      <c r="K1441" t="str">
        <f t="shared" si="23"/>
        <v>SELECT 'uf50-01.cnf','Roulette','2Point','Guided','Weighted',1,480,2,1728 UNION</v>
      </c>
    </row>
    <row r="1442" spans="1:11" x14ac:dyDescent="0.55000000000000004">
      <c r="A1442" t="s">
        <v>16</v>
      </c>
      <c r="B1442" t="s">
        <v>9</v>
      </c>
      <c r="C1442" t="s">
        <v>134</v>
      </c>
      <c r="D1442" t="s">
        <v>6</v>
      </c>
      <c r="E1442" t="s">
        <v>5</v>
      </c>
      <c r="F1442" t="b">
        <v>1</v>
      </c>
      <c r="G1442">
        <v>366</v>
      </c>
      <c r="H1442">
        <v>2</v>
      </c>
      <c r="I1442">
        <v>1429</v>
      </c>
      <c r="K1442" t="str">
        <f t="shared" si="23"/>
        <v>SELECT 'uf50-01.cnf','Roulette','2Point','Guided','Amplified',1,366,2,1429 UNION</v>
      </c>
    </row>
    <row r="1443" spans="1:11" x14ac:dyDescent="0.55000000000000004">
      <c r="A1443" t="s">
        <v>16</v>
      </c>
      <c r="B1443" t="s">
        <v>9</v>
      </c>
      <c r="C1443" t="s">
        <v>134</v>
      </c>
      <c r="D1443" t="s">
        <v>131</v>
      </c>
      <c r="E1443" t="s">
        <v>3</v>
      </c>
      <c r="F1443" t="b">
        <v>1</v>
      </c>
      <c r="G1443">
        <v>3724</v>
      </c>
      <c r="H1443">
        <v>20</v>
      </c>
      <c r="I1443">
        <v>8414</v>
      </c>
      <c r="K1443" t="str">
        <f t="shared" si="23"/>
        <v>SELECT 'uf50-01.cnf','Roulette','2Point','1Bit','MaxSat',1,3724,20,8414 UNION</v>
      </c>
    </row>
    <row r="1444" spans="1:11" x14ac:dyDescent="0.55000000000000004">
      <c r="A1444" t="s">
        <v>16</v>
      </c>
      <c r="B1444" t="s">
        <v>9</v>
      </c>
      <c r="C1444" t="s">
        <v>134</v>
      </c>
      <c r="D1444" t="s">
        <v>131</v>
      </c>
      <c r="E1444" t="s">
        <v>4</v>
      </c>
      <c r="F1444" t="b">
        <v>0</v>
      </c>
      <c r="G1444">
        <v>10000</v>
      </c>
      <c r="H1444">
        <v>45</v>
      </c>
      <c r="I1444">
        <v>21253</v>
      </c>
      <c r="K1444" t="str">
        <f t="shared" si="23"/>
        <v>SELECT 'uf50-01.cnf','Roulette','2Point','1Bit','Weighted',0,10000,45,21253 UNION</v>
      </c>
    </row>
    <row r="1445" spans="1:11" x14ac:dyDescent="0.55000000000000004">
      <c r="A1445" t="s">
        <v>16</v>
      </c>
      <c r="B1445" t="s">
        <v>9</v>
      </c>
      <c r="C1445" t="s">
        <v>134</v>
      </c>
      <c r="D1445" t="s">
        <v>131</v>
      </c>
      <c r="E1445" t="s">
        <v>5</v>
      </c>
      <c r="F1445" t="b">
        <v>1</v>
      </c>
      <c r="G1445">
        <v>1127</v>
      </c>
      <c r="H1445">
        <v>5</v>
      </c>
      <c r="I1445">
        <v>2554</v>
      </c>
      <c r="K1445" t="str">
        <f t="shared" si="23"/>
        <v>SELECT 'uf50-01.cnf','Roulette','2Point','1Bit','Amplified',1,1127,5,2554 UNION</v>
      </c>
    </row>
    <row r="1446" spans="1:11" x14ac:dyDescent="0.55000000000000004">
      <c r="A1446" t="s">
        <v>16</v>
      </c>
      <c r="B1446" t="s">
        <v>9</v>
      </c>
      <c r="C1446" t="s">
        <v>134</v>
      </c>
      <c r="D1446" t="s">
        <v>132</v>
      </c>
      <c r="E1446" t="s">
        <v>3</v>
      </c>
      <c r="F1446" t="b">
        <v>1</v>
      </c>
      <c r="G1446">
        <v>2562</v>
      </c>
      <c r="H1446">
        <v>11</v>
      </c>
      <c r="I1446">
        <v>5914</v>
      </c>
      <c r="K1446" t="str">
        <f t="shared" si="23"/>
        <v>SELECT 'uf50-01.cnf','Roulette','2Point','2Bit','MaxSat',1,2562,11,5914 UNION</v>
      </c>
    </row>
    <row r="1447" spans="1:11" x14ac:dyDescent="0.55000000000000004">
      <c r="A1447" t="s">
        <v>16</v>
      </c>
      <c r="B1447" t="s">
        <v>9</v>
      </c>
      <c r="C1447" t="s">
        <v>134</v>
      </c>
      <c r="D1447" t="s">
        <v>132</v>
      </c>
      <c r="E1447" t="s">
        <v>4</v>
      </c>
      <c r="F1447" t="b">
        <v>1</v>
      </c>
      <c r="G1447">
        <v>987</v>
      </c>
      <c r="H1447">
        <v>4</v>
      </c>
      <c r="I1447">
        <v>2102</v>
      </c>
      <c r="K1447" t="str">
        <f t="shared" si="23"/>
        <v>SELECT 'uf50-01.cnf','Roulette','2Point','2Bit','Weighted',1,987,4,2102 UNION</v>
      </c>
    </row>
    <row r="1448" spans="1:11" x14ac:dyDescent="0.55000000000000004">
      <c r="A1448" t="s">
        <v>16</v>
      </c>
      <c r="B1448" t="s">
        <v>9</v>
      </c>
      <c r="C1448" t="s">
        <v>134</v>
      </c>
      <c r="D1448" t="s">
        <v>132</v>
      </c>
      <c r="E1448" t="s">
        <v>5</v>
      </c>
      <c r="F1448" t="b">
        <v>1</v>
      </c>
      <c r="G1448">
        <v>1839</v>
      </c>
      <c r="H1448">
        <v>9</v>
      </c>
      <c r="I1448">
        <v>4306</v>
      </c>
      <c r="K1448" t="str">
        <f t="shared" si="23"/>
        <v>SELECT 'uf50-01.cnf','Roulette','2Point','2Bit','Amplified',1,1839,9,4306 UNION</v>
      </c>
    </row>
    <row r="1449" spans="1:11" x14ac:dyDescent="0.55000000000000004">
      <c r="A1449" t="s">
        <v>16</v>
      </c>
      <c r="B1449" t="s">
        <v>10</v>
      </c>
      <c r="C1449" t="s">
        <v>1</v>
      </c>
      <c r="D1449" t="s">
        <v>2</v>
      </c>
      <c r="E1449" t="s">
        <v>3</v>
      </c>
      <c r="F1449" t="b">
        <v>1</v>
      </c>
      <c r="G1449">
        <v>360</v>
      </c>
      <c r="H1449">
        <v>2</v>
      </c>
      <c r="I1449">
        <v>1766</v>
      </c>
      <c r="K1449" t="str">
        <f t="shared" si="23"/>
        <v>SELECT 'uf50-01.cnf','Rank','Clause','BitFlip','MaxSat',1,360,2,1766 UNION</v>
      </c>
    </row>
    <row r="1450" spans="1:11" x14ac:dyDescent="0.55000000000000004">
      <c r="A1450" t="s">
        <v>16</v>
      </c>
      <c r="B1450" t="s">
        <v>10</v>
      </c>
      <c r="C1450" t="s">
        <v>1</v>
      </c>
      <c r="D1450" t="s">
        <v>2</v>
      </c>
      <c r="E1450" t="s">
        <v>4</v>
      </c>
      <c r="F1450" t="b">
        <v>1</v>
      </c>
      <c r="G1450">
        <v>587</v>
      </c>
      <c r="H1450">
        <v>3</v>
      </c>
      <c r="I1450">
        <v>2820</v>
      </c>
      <c r="K1450" t="str">
        <f t="shared" si="23"/>
        <v>SELECT 'uf50-01.cnf','Rank','Clause','BitFlip','Weighted',1,587,3,2820 UNION</v>
      </c>
    </row>
    <row r="1451" spans="1:11" x14ac:dyDescent="0.55000000000000004">
      <c r="A1451" t="s">
        <v>16</v>
      </c>
      <c r="B1451" t="s">
        <v>10</v>
      </c>
      <c r="C1451" t="s">
        <v>1</v>
      </c>
      <c r="D1451" t="s">
        <v>2</v>
      </c>
      <c r="E1451" t="s">
        <v>5</v>
      </c>
      <c r="F1451" t="b">
        <v>1</v>
      </c>
      <c r="G1451">
        <v>954</v>
      </c>
      <c r="H1451">
        <v>6</v>
      </c>
      <c r="I1451">
        <v>4755</v>
      </c>
      <c r="K1451" t="str">
        <f t="shared" si="23"/>
        <v>SELECT 'uf50-01.cnf','Rank','Clause','BitFlip','Amplified',1,954,6,4755 UNION</v>
      </c>
    </row>
    <row r="1452" spans="1:11" x14ac:dyDescent="0.55000000000000004">
      <c r="A1452" t="s">
        <v>16</v>
      </c>
      <c r="B1452" t="s">
        <v>10</v>
      </c>
      <c r="C1452" t="s">
        <v>1</v>
      </c>
      <c r="D1452" t="s">
        <v>6</v>
      </c>
      <c r="E1452" t="s">
        <v>3</v>
      </c>
      <c r="F1452" t="b">
        <v>1</v>
      </c>
      <c r="G1452">
        <v>54</v>
      </c>
      <c r="H1452">
        <v>0</v>
      </c>
      <c r="I1452">
        <v>325</v>
      </c>
      <c r="K1452" t="str">
        <f t="shared" si="23"/>
        <v>SELECT 'uf50-01.cnf','Rank','Clause','Guided','MaxSat',1,54,0,325 UNION</v>
      </c>
    </row>
    <row r="1453" spans="1:11" x14ac:dyDescent="0.55000000000000004">
      <c r="A1453" t="s">
        <v>16</v>
      </c>
      <c r="B1453" t="s">
        <v>10</v>
      </c>
      <c r="C1453" t="s">
        <v>1</v>
      </c>
      <c r="D1453" t="s">
        <v>6</v>
      </c>
      <c r="E1453" t="s">
        <v>4</v>
      </c>
      <c r="F1453" t="b">
        <v>1</v>
      </c>
      <c r="G1453">
        <v>26</v>
      </c>
      <c r="H1453">
        <v>0</v>
      </c>
      <c r="I1453">
        <v>150</v>
      </c>
      <c r="K1453" t="str">
        <f t="shared" si="23"/>
        <v>SELECT 'uf50-01.cnf','Rank','Clause','Guided','Weighted',1,26,0,150 UNION</v>
      </c>
    </row>
    <row r="1454" spans="1:11" x14ac:dyDescent="0.55000000000000004">
      <c r="A1454" t="s">
        <v>16</v>
      </c>
      <c r="B1454" t="s">
        <v>10</v>
      </c>
      <c r="C1454" t="s">
        <v>1</v>
      </c>
      <c r="D1454" t="s">
        <v>6</v>
      </c>
      <c r="E1454" t="s">
        <v>5</v>
      </c>
      <c r="F1454" t="b">
        <v>1</v>
      </c>
      <c r="G1454">
        <v>276</v>
      </c>
      <c r="H1454">
        <v>2</v>
      </c>
      <c r="I1454">
        <v>1642</v>
      </c>
      <c r="K1454" t="str">
        <f t="shared" si="23"/>
        <v>SELECT 'uf50-01.cnf','Rank','Clause','Guided','Amplified',1,276,2,1642 UNION</v>
      </c>
    </row>
    <row r="1455" spans="1:11" x14ac:dyDescent="0.55000000000000004">
      <c r="A1455" t="s">
        <v>16</v>
      </c>
      <c r="B1455" t="s">
        <v>10</v>
      </c>
      <c r="C1455" t="s">
        <v>1</v>
      </c>
      <c r="D1455" t="s">
        <v>131</v>
      </c>
      <c r="E1455" t="s">
        <v>3</v>
      </c>
      <c r="F1455" t="b">
        <v>1</v>
      </c>
      <c r="G1455">
        <v>760</v>
      </c>
      <c r="H1455">
        <v>5</v>
      </c>
      <c r="I1455">
        <v>4111</v>
      </c>
      <c r="K1455" t="str">
        <f t="shared" si="23"/>
        <v>SELECT 'uf50-01.cnf','Rank','Clause','1Bit','MaxSat',1,760,5,4111 UNION</v>
      </c>
    </row>
    <row r="1456" spans="1:11" x14ac:dyDescent="0.55000000000000004">
      <c r="A1456" t="s">
        <v>16</v>
      </c>
      <c r="B1456" t="s">
        <v>10</v>
      </c>
      <c r="C1456" t="s">
        <v>1</v>
      </c>
      <c r="D1456" t="s">
        <v>131</v>
      </c>
      <c r="E1456" t="s">
        <v>4</v>
      </c>
      <c r="F1456" t="b">
        <v>1</v>
      </c>
      <c r="G1456">
        <v>1808</v>
      </c>
      <c r="H1456">
        <v>8</v>
      </c>
      <c r="I1456">
        <v>8758</v>
      </c>
      <c r="K1456" t="str">
        <f t="shared" si="23"/>
        <v>SELECT 'uf50-01.cnf','Rank','Clause','1Bit','Weighted',1,1808,8,8758 UNION</v>
      </c>
    </row>
    <row r="1457" spans="1:11" x14ac:dyDescent="0.55000000000000004">
      <c r="A1457" t="s">
        <v>16</v>
      </c>
      <c r="B1457" t="s">
        <v>10</v>
      </c>
      <c r="C1457" t="s">
        <v>1</v>
      </c>
      <c r="D1457" t="s">
        <v>131</v>
      </c>
      <c r="E1457" t="s">
        <v>5</v>
      </c>
      <c r="F1457" t="b">
        <v>1</v>
      </c>
      <c r="G1457">
        <v>1704</v>
      </c>
      <c r="H1457">
        <v>12</v>
      </c>
      <c r="I1457">
        <v>8375</v>
      </c>
      <c r="K1457" t="str">
        <f t="shared" si="23"/>
        <v>SELECT 'uf50-01.cnf','Rank','Clause','1Bit','Amplified',1,1704,12,8375 UNION</v>
      </c>
    </row>
    <row r="1458" spans="1:11" x14ac:dyDescent="0.55000000000000004">
      <c r="A1458" t="s">
        <v>16</v>
      </c>
      <c r="B1458" t="s">
        <v>10</v>
      </c>
      <c r="C1458" t="s">
        <v>1</v>
      </c>
      <c r="D1458" t="s">
        <v>132</v>
      </c>
      <c r="E1458" t="s">
        <v>3</v>
      </c>
      <c r="F1458" t="b">
        <v>1</v>
      </c>
      <c r="G1458">
        <v>90</v>
      </c>
      <c r="H1458">
        <v>0</v>
      </c>
      <c r="I1458">
        <v>458</v>
      </c>
      <c r="K1458" t="str">
        <f t="shared" si="23"/>
        <v>SELECT 'uf50-01.cnf','Rank','Clause','2Bit','MaxSat',1,90,0,458 UNION</v>
      </c>
    </row>
    <row r="1459" spans="1:11" x14ac:dyDescent="0.55000000000000004">
      <c r="A1459" t="s">
        <v>16</v>
      </c>
      <c r="B1459" t="s">
        <v>10</v>
      </c>
      <c r="C1459" t="s">
        <v>1</v>
      </c>
      <c r="D1459" t="s">
        <v>132</v>
      </c>
      <c r="E1459" t="s">
        <v>4</v>
      </c>
      <c r="F1459" t="b">
        <v>1</v>
      </c>
      <c r="G1459">
        <v>622</v>
      </c>
      <c r="H1459">
        <v>3</v>
      </c>
      <c r="I1459">
        <v>2929</v>
      </c>
      <c r="K1459" t="str">
        <f t="shared" si="23"/>
        <v>SELECT 'uf50-01.cnf','Rank','Clause','2Bit','Weighted',1,622,3,2929 UNION</v>
      </c>
    </row>
    <row r="1460" spans="1:11" x14ac:dyDescent="0.55000000000000004">
      <c r="A1460" t="s">
        <v>16</v>
      </c>
      <c r="B1460" t="s">
        <v>10</v>
      </c>
      <c r="C1460" t="s">
        <v>1</v>
      </c>
      <c r="D1460" t="s">
        <v>132</v>
      </c>
      <c r="E1460" t="s">
        <v>5</v>
      </c>
      <c r="F1460" t="b">
        <v>1</v>
      </c>
      <c r="G1460">
        <v>838</v>
      </c>
      <c r="H1460">
        <v>5</v>
      </c>
      <c r="I1460">
        <v>4113</v>
      </c>
      <c r="K1460" t="str">
        <f t="shared" si="23"/>
        <v>SELECT 'uf50-01.cnf','Rank','Clause','2Bit','Amplified',1,838,5,4113 UNION</v>
      </c>
    </row>
    <row r="1461" spans="1:11" x14ac:dyDescent="0.55000000000000004">
      <c r="A1461" t="s">
        <v>16</v>
      </c>
      <c r="B1461" t="s">
        <v>10</v>
      </c>
      <c r="C1461" t="s">
        <v>8</v>
      </c>
      <c r="D1461" t="s">
        <v>2</v>
      </c>
      <c r="E1461" t="s">
        <v>3</v>
      </c>
      <c r="F1461" t="b">
        <v>1</v>
      </c>
      <c r="G1461">
        <v>409</v>
      </c>
      <c r="H1461">
        <v>3</v>
      </c>
      <c r="I1461">
        <v>942</v>
      </c>
      <c r="K1461" t="str">
        <f t="shared" si="23"/>
        <v>SELECT 'uf50-01.cnf','Rank','Uniform','BitFlip','MaxSat',1,409,3,942 UNION</v>
      </c>
    </row>
    <row r="1462" spans="1:11" x14ac:dyDescent="0.55000000000000004">
      <c r="A1462" t="s">
        <v>16</v>
      </c>
      <c r="B1462" t="s">
        <v>10</v>
      </c>
      <c r="C1462" t="s">
        <v>8</v>
      </c>
      <c r="D1462" t="s">
        <v>2</v>
      </c>
      <c r="E1462" t="s">
        <v>4</v>
      </c>
      <c r="F1462" t="b">
        <v>1</v>
      </c>
      <c r="G1462">
        <v>2572</v>
      </c>
      <c r="H1462">
        <v>14</v>
      </c>
      <c r="I1462">
        <v>5537</v>
      </c>
      <c r="K1462" t="str">
        <f t="shared" si="23"/>
        <v>SELECT 'uf50-01.cnf','Rank','Uniform','BitFlip','Weighted',1,2572,14,5537 UNION</v>
      </c>
    </row>
    <row r="1463" spans="1:11" x14ac:dyDescent="0.55000000000000004">
      <c r="A1463" t="s">
        <v>16</v>
      </c>
      <c r="B1463" t="s">
        <v>10</v>
      </c>
      <c r="C1463" t="s">
        <v>8</v>
      </c>
      <c r="D1463" t="s">
        <v>2</v>
      </c>
      <c r="E1463" t="s">
        <v>5</v>
      </c>
      <c r="F1463" t="b">
        <v>1</v>
      </c>
      <c r="G1463">
        <v>1066</v>
      </c>
      <c r="H1463">
        <v>7</v>
      </c>
      <c r="I1463">
        <v>2478</v>
      </c>
      <c r="K1463" t="str">
        <f t="shared" si="23"/>
        <v>SELECT 'uf50-01.cnf','Rank','Uniform','BitFlip','Amplified',1,1066,7,2478 UNION</v>
      </c>
    </row>
    <row r="1464" spans="1:11" x14ac:dyDescent="0.55000000000000004">
      <c r="A1464" t="s">
        <v>16</v>
      </c>
      <c r="B1464" t="s">
        <v>10</v>
      </c>
      <c r="C1464" t="s">
        <v>8</v>
      </c>
      <c r="D1464" t="s">
        <v>6</v>
      </c>
      <c r="E1464" t="s">
        <v>3</v>
      </c>
      <c r="F1464" t="b">
        <v>1</v>
      </c>
      <c r="G1464">
        <v>389</v>
      </c>
      <c r="H1464">
        <v>3</v>
      </c>
      <c r="I1464">
        <v>1510</v>
      </c>
      <c r="K1464" t="str">
        <f t="shared" si="23"/>
        <v>SELECT 'uf50-01.cnf','Rank','Uniform','Guided','MaxSat',1,389,3,1510 UNION</v>
      </c>
    </row>
    <row r="1465" spans="1:11" x14ac:dyDescent="0.55000000000000004">
      <c r="A1465" t="s">
        <v>16</v>
      </c>
      <c r="B1465" t="s">
        <v>10</v>
      </c>
      <c r="C1465" t="s">
        <v>8</v>
      </c>
      <c r="D1465" t="s">
        <v>6</v>
      </c>
      <c r="E1465" t="s">
        <v>4</v>
      </c>
      <c r="F1465" t="b">
        <v>1</v>
      </c>
      <c r="G1465">
        <v>147</v>
      </c>
      <c r="H1465">
        <v>0</v>
      </c>
      <c r="I1465">
        <v>521</v>
      </c>
      <c r="K1465" t="str">
        <f t="shared" si="23"/>
        <v>SELECT 'uf50-01.cnf','Rank','Uniform','Guided','Weighted',1,147,0,521 UNION</v>
      </c>
    </row>
    <row r="1466" spans="1:11" x14ac:dyDescent="0.55000000000000004">
      <c r="A1466" t="s">
        <v>16</v>
      </c>
      <c r="B1466" t="s">
        <v>10</v>
      </c>
      <c r="C1466" t="s">
        <v>8</v>
      </c>
      <c r="D1466" t="s">
        <v>6</v>
      </c>
      <c r="E1466" t="s">
        <v>5</v>
      </c>
      <c r="F1466" t="b">
        <v>1</v>
      </c>
      <c r="G1466">
        <v>180</v>
      </c>
      <c r="H1466">
        <v>1</v>
      </c>
      <c r="I1466">
        <v>696</v>
      </c>
      <c r="K1466" t="str">
        <f t="shared" si="23"/>
        <v>SELECT 'uf50-01.cnf','Rank','Uniform','Guided','Amplified',1,180,1,696 UNION</v>
      </c>
    </row>
    <row r="1467" spans="1:11" x14ac:dyDescent="0.55000000000000004">
      <c r="A1467" t="s">
        <v>16</v>
      </c>
      <c r="B1467" t="s">
        <v>10</v>
      </c>
      <c r="C1467" t="s">
        <v>8</v>
      </c>
      <c r="D1467" t="s">
        <v>131</v>
      </c>
      <c r="E1467" t="s">
        <v>3</v>
      </c>
      <c r="F1467" t="b">
        <v>1</v>
      </c>
      <c r="G1467">
        <v>33</v>
      </c>
      <c r="H1467">
        <v>0</v>
      </c>
      <c r="I1467">
        <v>94</v>
      </c>
      <c r="K1467" t="str">
        <f t="shared" si="23"/>
        <v>SELECT 'uf50-01.cnf','Rank','Uniform','1Bit','MaxSat',1,33,0,94 UNION</v>
      </c>
    </row>
    <row r="1468" spans="1:11" x14ac:dyDescent="0.55000000000000004">
      <c r="A1468" t="s">
        <v>16</v>
      </c>
      <c r="B1468" t="s">
        <v>10</v>
      </c>
      <c r="C1468" t="s">
        <v>8</v>
      </c>
      <c r="D1468" t="s">
        <v>131</v>
      </c>
      <c r="E1468" t="s">
        <v>4</v>
      </c>
      <c r="F1468" t="b">
        <v>1</v>
      </c>
      <c r="G1468">
        <v>454</v>
      </c>
      <c r="H1468">
        <v>2</v>
      </c>
      <c r="I1468">
        <v>924</v>
      </c>
      <c r="K1468" t="str">
        <f t="shared" si="23"/>
        <v>SELECT 'uf50-01.cnf','Rank','Uniform','1Bit','Weighted',1,454,2,924 UNION</v>
      </c>
    </row>
    <row r="1469" spans="1:11" x14ac:dyDescent="0.55000000000000004">
      <c r="A1469" t="s">
        <v>16</v>
      </c>
      <c r="B1469" t="s">
        <v>10</v>
      </c>
      <c r="C1469" t="s">
        <v>8</v>
      </c>
      <c r="D1469" t="s">
        <v>131</v>
      </c>
      <c r="E1469" t="s">
        <v>5</v>
      </c>
      <c r="F1469" t="b">
        <v>1</v>
      </c>
      <c r="G1469">
        <v>72</v>
      </c>
      <c r="H1469">
        <v>0</v>
      </c>
      <c r="I1469">
        <v>165</v>
      </c>
      <c r="K1469" t="str">
        <f t="shared" si="23"/>
        <v>SELECT 'uf50-01.cnf','Rank','Uniform','1Bit','Amplified',1,72,0,165 UNION</v>
      </c>
    </row>
    <row r="1470" spans="1:11" x14ac:dyDescent="0.55000000000000004">
      <c r="A1470" t="s">
        <v>16</v>
      </c>
      <c r="B1470" t="s">
        <v>10</v>
      </c>
      <c r="C1470" t="s">
        <v>8</v>
      </c>
      <c r="D1470" t="s">
        <v>132</v>
      </c>
      <c r="E1470" t="s">
        <v>3</v>
      </c>
      <c r="F1470" t="b">
        <v>1</v>
      </c>
      <c r="G1470">
        <v>499</v>
      </c>
      <c r="H1470">
        <v>3</v>
      </c>
      <c r="I1470">
        <v>1132</v>
      </c>
      <c r="K1470" t="str">
        <f t="shared" si="23"/>
        <v>SELECT 'uf50-01.cnf','Rank','Uniform','2Bit','MaxSat',1,499,3,1132 UNION</v>
      </c>
    </row>
    <row r="1471" spans="1:11" x14ac:dyDescent="0.55000000000000004">
      <c r="A1471" t="s">
        <v>16</v>
      </c>
      <c r="B1471" t="s">
        <v>10</v>
      </c>
      <c r="C1471" t="s">
        <v>8</v>
      </c>
      <c r="D1471" t="s">
        <v>132</v>
      </c>
      <c r="E1471" t="s">
        <v>4</v>
      </c>
      <c r="F1471" t="b">
        <v>1</v>
      </c>
      <c r="G1471">
        <v>3213</v>
      </c>
      <c r="H1471">
        <v>20</v>
      </c>
      <c r="I1471">
        <v>6729</v>
      </c>
      <c r="K1471" t="str">
        <f t="shared" si="23"/>
        <v>SELECT 'uf50-01.cnf','Rank','Uniform','2Bit','Weighted',1,3213,20,6729 UNION</v>
      </c>
    </row>
    <row r="1472" spans="1:11" x14ac:dyDescent="0.55000000000000004">
      <c r="A1472" t="s">
        <v>16</v>
      </c>
      <c r="B1472" t="s">
        <v>10</v>
      </c>
      <c r="C1472" t="s">
        <v>8</v>
      </c>
      <c r="D1472" t="s">
        <v>132</v>
      </c>
      <c r="E1472" t="s">
        <v>5</v>
      </c>
      <c r="F1472" t="b">
        <v>1</v>
      </c>
      <c r="G1472">
        <v>1949</v>
      </c>
      <c r="H1472">
        <v>13</v>
      </c>
      <c r="I1472">
        <v>4459</v>
      </c>
      <c r="K1472" t="str">
        <f t="shared" si="23"/>
        <v>SELECT 'uf50-01.cnf','Rank','Uniform','2Bit','Amplified',1,1949,13,4459 UNION</v>
      </c>
    </row>
    <row r="1473" spans="1:11" x14ac:dyDescent="0.55000000000000004">
      <c r="A1473" t="s">
        <v>16</v>
      </c>
      <c r="B1473" t="s">
        <v>10</v>
      </c>
      <c r="C1473" t="s">
        <v>133</v>
      </c>
      <c r="D1473" t="s">
        <v>2</v>
      </c>
      <c r="E1473" t="s">
        <v>3</v>
      </c>
      <c r="F1473" t="b">
        <v>1</v>
      </c>
      <c r="G1473">
        <v>613</v>
      </c>
      <c r="H1473">
        <v>4</v>
      </c>
      <c r="I1473">
        <v>1419</v>
      </c>
      <c r="K1473" t="str">
        <f t="shared" si="23"/>
        <v>SELECT 'uf50-01.cnf','Rank','1Point','BitFlip','MaxSat',1,613,4,1419 UNION</v>
      </c>
    </row>
    <row r="1474" spans="1:11" x14ac:dyDescent="0.55000000000000004">
      <c r="A1474" t="s">
        <v>16</v>
      </c>
      <c r="B1474" t="s">
        <v>10</v>
      </c>
      <c r="C1474" t="s">
        <v>133</v>
      </c>
      <c r="D1474" t="s">
        <v>2</v>
      </c>
      <c r="E1474" t="s">
        <v>4</v>
      </c>
      <c r="F1474" t="b">
        <v>1</v>
      </c>
      <c r="G1474">
        <v>45</v>
      </c>
      <c r="H1474">
        <v>0</v>
      </c>
      <c r="I1474">
        <v>93</v>
      </c>
      <c r="K1474" t="str">
        <f t="shared" si="23"/>
        <v>SELECT 'uf50-01.cnf','Rank','1Point','BitFlip','Weighted',1,45,0,93 UNION</v>
      </c>
    </row>
    <row r="1475" spans="1:11" x14ac:dyDescent="0.55000000000000004">
      <c r="A1475" t="s">
        <v>16</v>
      </c>
      <c r="B1475" t="s">
        <v>10</v>
      </c>
      <c r="C1475" t="s">
        <v>133</v>
      </c>
      <c r="D1475" t="s">
        <v>2</v>
      </c>
      <c r="E1475" t="s">
        <v>5</v>
      </c>
      <c r="F1475" t="b">
        <v>1</v>
      </c>
      <c r="G1475">
        <v>223</v>
      </c>
      <c r="H1475">
        <v>1</v>
      </c>
      <c r="I1475">
        <v>508</v>
      </c>
      <c r="K1475" t="str">
        <f t="shared" si="23"/>
        <v>SELECT 'uf50-01.cnf','Rank','1Point','BitFlip','Amplified',1,223,1,508 UNION</v>
      </c>
    </row>
    <row r="1476" spans="1:11" x14ac:dyDescent="0.55000000000000004">
      <c r="A1476" t="s">
        <v>16</v>
      </c>
      <c r="B1476" t="s">
        <v>10</v>
      </c>
      <c r="C1476" t="s">
        <v>133</v>
      </c>
      <c r="D1476" t="s">
        <v>6</v>
      </c>
      <c r="E1476" t="s">
        <v>3</v>
      </c>
      <c r="F1476" t="b">
        <v>1</v>
      </c>
      <c r="G1476">
        <v>36</v>
      </c>
      <c r="H1476">
        <v>0</v>
      </c>
      <c r="I1476">
        <v>138</v>
      </c>
      <c r="K1476" t="str">
        <f t="shared" si="23"/>
        <v>SELECT 'uf50-01.cnf','Rank','1Point','Guided','MaxSat',1,36,0,138 UNION</v>
      </c>
    </row>
    <row r="1477" spans="1:11" x14ac:dyDescent="0.55000000000000004">
      <c r="A1477" t="s">
        <v>16</v>
      </c>
      <c r="B1477" t="s">
        <v>10</v>
      </c>
      <c r="C1477" t="s">
        <v>133</v>
      </c>
      <c r="D1477" t="s">
        <v>6</v>
      </c>
      <c r="E1477" t="s">
        <v>4</v>
      </c>
      <c r="F1477" t="b">
        <v>1</v>
      </c>
      <c r="G1477">
        <v>153</v>
      </c>
      <c r="H1477">
        <v>1</v>
      </c>
      <c r="I1477">
        <v>544</v>
      </c>
      <c r="K1477" t="str">
        <f t="shared" si="23"/>
        <v>SELECT 'uf50-01.cnf','Rank','1Point','Guided','Weighted',1,153,1,544 UNION</v>
      </c>
    </row>
    <row r="1478" spans="1:11" x14ac:dyDescent="0.55000000000000004">
      <c r="A1478" t="s">
        <v>16</v>
      </c>
      <c r="B1478" t="s">
        <v>10</v>
      </c>
      <c r="C1478" t="s">
        <v>133</v>
      </c>
      <c r="D1478" t="s">
        <v>6</v>
      </c>
      <c r="E1478" t="s">
        <v>5</v>
      </c>
      <c r="F1478" t="b">
        <v>1</v>
      </c>
      <c r="G1478">
        <v>39</v>
      </c>
      <c r="H1478">
        <v>0</v>
      </c>
      <c r="I1478">
        <v>152</v>
      </c>
      <c r="K1478" t="str">
        <f t="shared" si="23"/>
        <v>SELECT 'uf50-01.cnf','Rank','1Point','Guided','Amplified',1,39,0,152 UNION</v>
      </c>
    </row>
    <row r="1479" spans="1:11" x14ac:dyDescent="0.55000000000000004">
      <c r="A1479" t="s">
        <v>16</v>
      </c>
      <c r="B1479" t="s">
        <v>10</v>
      </c>
      <c r="C1479" t="s">
        <v>133</v>
      </c>
      <c r="D1479" t="s">
        <v>131</v>
      </c>
      <c r="E1479" t="s">
        <v>3</v>
      </c>
      <c r="F1479" t="b">
        <v>1</v>
      </c>
      <c r="G1479">
        <v>1343</v>
      </c>
      <c r="H1479">
        <v>8</v>
      </c>
      <c r="I1479">
        <v>2904</v>
      </c>
      <c r="K1479" t="str">
        <f t="shared" si="23"/>
        <v>SELECT 'uf50-01.cnf','Rank','1Point','1Bit','MaxSat',1,1343,8,2904 UNION</v>
      </c>
    </row>
    <row r="1480" spans="1:11" x14ac:dyDescent="0.55000000000000004">
      <c r="A1480" t="s">
        <v>16</v>
      </c>
      <c r="B1480" t="s">
        <v>10</v>
      </c>
      <c r="C1480" t="s">
        <v>133</v>
      </c>
      <c r="D1480" t="s">
        <v>131</v>
      </c>
      <c r="E1480" t="s">
        <v>4</v>
      </c>
      <c r="F1480" t="b">
        <v>1</v>
      </c>
      <c r="G1480">
        <v>4011</v>
      </c>
      <c r="H1480">
        <v>23</v>
      </c>
      <c r="I1480">
        <v>8153</v>
      </c>
      <c r="K1480" t="str">
        <f t="shared" si="23"/>
        <v>SELECT 'uf50-01.cnf','Rank','1Point','1Bit','Weighted',1,4011,23,8153 UNION</v>
      </c>
    </row>
    <row r="1481" spans="1:11" x14ac:dyDescent="0.55000000000000004">
      <c r="A1481" t="s">
        <v>16</v>
      </c>
      <c r="B1481" t="s">
        <v>10</v>
      </c>
      <c r="C1481" t="s">
        <v>133</v>
      </c>
      <c r="D1481" t="s">
        <v>131</v>
      </c>
      <c r="E1481" t="s">
        <v>5</v>
      </c>
      <c r="F1481" t="b">
        <v>1</v>
      </c>
      <c r="G1481">
        <v>3796</v>
      </c>
      <c r="H1481">
        <v>24</v>
      </c>
      <c r="I1481">
        <v>8461</v>
      </c>
      <c r="K1481" t="str">
        <f t="shared" ref="K1481:K1544" si="24">CONCATENATE("SELECT '",A1481,"','",B1481,"','",C1481,"','",D1481,"','",E1481,"',",IF(F1481,1,0),",",G1481,",",H1481,",",I1481," UNION")</f>
        <v>SELECT 'uf50-01.cnf','Rank','1Point','1Bit','Amplified',1,3796,24,8461 UNION</v>
      </c>
    </row>
    <row r="1482" spans="1:11" x14ac:dyDescent="0.55000000000000004">
      <c r="A1482" t="s">
        <v>16</v>
      </c>
      <c r="B1482" t="s">
        <v>10</v>
      </c>
      <c r="C1482" t="s">
        <v>133</v>
      </c>
      <c r="D1482" t="s">
        <v>132</v>
      </c>
      <c r="E1482" t="s">
        <v>3</v>
      </c>
      <c r="F1482" t="b">
        <v>1</v>
      </c>
      <c r="G1482">
        <v>867</v>
      </c>
      <c r="H1482">
        <v>5</v>
      </c>
      <c r="I1482">
        <v>1895</v>
      </c>
      <c r="K1482" t="str">
        <f t="shared" si="24"/>
        <v>SELECT 'uf50-01.cnf','Rank','1Point','2Bit','MaxSat',1,867,5,1895 UNION</v>
      </c>
    </row>
    <row r="1483" spans="1:11" x14ac:dyDescent="0.55000000000000004">
      <c r="A1483" t="s">
        <v>16</v>
      </c>
      <c r="B1483" t="s">
        <v>10</v>
      </c>
      <c r="C1483" t="s">
        <v>133</v>
      </c>
      <c r="D1483" t="s">
        <v>132</v>
      </c>
      <c r="E1483" t="s">
        <v>4</v>
      </c>
      <c r="F1483" t="b">
        <v>1</v>
      </c>
      <c r="G1483">
        <v>1981</v>
      </c>
      <c r="H1483">
        <v>10</v>
      </c>
      <c r="I1483">
        <v>3909</v>
      </c>
      <c r="K1483" t="str">
        <f t="shared" si="24"/>
        <v>SELECT 'uf50-01.cnf','Rank','1Point','2Bit','Weighted',1,1981,10,3909 UNION</v>
      </c>
    </row>
    <row r="1484" spans="1:11" x14ac:dyDescent="0.55000000000000004">
      <c r="A1484" t="s">
        <v>16</v>
      </c>
      <c r="B1484" t="s">
        <v>10</v>
      </c>
      <c r="C1484" t="s">
        <v>133</v>
      </c>
      <c r="D1484" t="s">
        <v>132</v>
      </c>
      <c r="E1484" t="s">
        <v>5</v>
      </c>
      <c r="F1484" t="b">
        <v>1</v>
      </c>
      <c r="G1484">
        <v>498</v>
      </c>
      <c r="H1484">
        <v>3</v>
      </c>
      <c r="I1484">
        <v>1087</v>
      </c>
      <c r="K1484" t="str">
        <f t="shared" si="24"/>
        <v>SELECT 'uf50-01.cnf','Rank','1Point','2Bit','Amplified',1,498,3,1087 UNION</v>
      </c>
    </row>
    <row r="1485" spans="1:11" x14ac:dyDescent="0.55000000000000004">
      <c r="A1485" t="s">
        <v>16</v>
      </c>
      <c r="B1485" t="s">
        <v>10</v>
      </c>
      <c r="C1485" t="s">
        <v>134</v>
      </c>
      <c r="D1485" t="s">
        <v>2</v>
      </c>
      <c r="E1485" t="s">
        <v>3</v>
      </c>
      <c r="F1485" t="b">
        <v>1</v>
      </c>
      <c r="G1485">
        <v>860</v>
      </c>
      <c r="H1485">
        <v>6</v>
      </c>
      <c r="I1485">
        <v>2139</v>
      </c>
      <c r="K1485" t="str">
        <f t="shared" si="24"/>
        <v>SELECT 'uf50-01.cnf','Rank','2Point','BitFlip','MaxSat',1,860,6,2139 UNION</v>
      </c>
    </row>
    <row r="1486" spans="1:11" x14ac:dyDescent="0.55000000000000004">
      <c r="A1486" t="s">
        <v>16</v>
      </c>
      <c r="B1486" t="s">
        <v>10</v>
      </c>
      <c r="C1486" t="s">
        <v>134</v>
      </c>
      <c r="D1486" t="s">
        <v>2</v>
      </c>
      <c r="E1486" t="s">
        <v>4</v>
      </c>
      <c r="F1486" t="b">
        <v>1</v>
      </c>
      <c r="G1486">
        <v>58</v>
      </c>
      <c r="H1486">
        <v>0</v>
      </c>
      <c r="I1486">
        <v>137</v>
      </c>
      <c r="K1486" t="str">
        <f t="shared" si="24"/>
        <v>SELECT 'uf50-01.cnf','Rank','2Point','BitFlip','Weighted',1,58,0,137 UNION</v>
      </c>
    </row>
    <row r="1487" spans="1:11" x14ac:dyDescent="0.55000000000000004">
      <c r="A1487" t="s">
        <v>16</v>
      </c>
      <c r="B1487" t="s">
        <v>10</v>
      </c>
      <c r="C1487" t="s">
        <v>134</v>
      </c>
      <c r="D1487" t="s">
        <v>2</v>
      </c>
      <c r="E1487" t="s">
        <v>5</v>
      </c>
      <c r="F1487" t="b">
        <v>1</v>
      </c>
      <c r="G1487">
        <v>2297</v>
      </c>
      <c r="H1487">
        <v>16</v>
      </c>
      <c r="I1487">
        <v>5255</v>
      </c>
      <c r="K1487" t="str">
        <f t="shared" si="24"/>
        <v>SELECT 'uf50-01.cnf','Rank','2Point','BitFlip','Amplified',1,2297,16,5255 UNION</v>
      </c>
    </row>
    <row r="1488" spans="1:11" x14ac:dyDescent="0.55000000000000004">
      <c r="A1488" t="s">
        <v>16</v>
      </c>
      <c r="B1488" t="s">
        <v>10</v>
      </c>
      <c r="C1488" t="s">
        <v>134</v>
      </c>
      <c r="D1488" t="s">
        <v>6</v>
      </c>
      <c r="E1488" t="s">
        <v>3</v>
      </c>
      <c r="F1488" t="b">
        <v>1</v>
      </c>
      <c r="G1488">
        <v>17</v>
      </c>
      <c r="H1488">
        <v>0</v>
      </c>
      <c r="I1488">
        <v>69</v>
      </c>
      <c r="K1488" t="str">
        <f t="shared" si="24"/>
        <v>SELECT 'uf50-01.cnf','Rank','2Point','Guided','MaxSat',1,17,0,69 UNION</v>
      </c>
    </row>
    <row r="1489" spans="1:11" x14ac:dyDescent="0.55000000000000004">
      <c r="A1489" t="s">
        <v>16</v>
      </c>
      <c r="B1489" t="s">
        <v>10</v>
      </c>
      <c r="C1489" t="s">
        <v>134</v>
      </c>
      <c r="D1489" t="s">
        <v>6</v>
      </c>
      <c r="E1489" t="s">
        <v>4</v>
      </c>
      <c r="F1489" t="b">
        <v>1</v>
      </c>
      <c r="G1489">
        <v>29</v>
      </c>
      <c r="H1489">
        <v>0</v>
      </c>
      <c r="I1489">
        <v>106</v>
      </c>
      <c r="K1489" t="str">
        <f t="shared" si="24"/>
        <v>SELECT 'uf50-01.cnf','Rank','2Point','Guided','Weighted',1,29,0,106 UNION</v>
      </c>
    </row>
    <row r="1490" spans="1:11" x14ac:dyDescent="0.55000000000000004">
      <c r="A1490" t="s">
        <v>16</v>
      </c>
      <c r="B1490" t="s">
        <v>10</v>
      </c>
      <c r="C1490" t="s">
        <v>134</v>
      </c>
      <c r="D1490" t="s">
        <v>6</v>
      </c>
      <c r="E1490" t="s">
        <v>5</v>
      </c>
      <c r="F1490" t="b">
        <v>1</v>
      </c>
      <c r="G1490">
        <v>22</v>
      </c>
      <c r="H1490">
        <v>0</v>
      </c>
      <c r="I1490">
        <v>99</v>
      </c>
      <c r="K1490" t="str">
        <f t="shared" si="24"/>
        <v>SELECT 'uf50-01.cnf','Rank','2Point','Guided','Amplified',1,22,0,99 UNION</v>
      </c>
    </row>
    <row r="1491" spans="1:11" x14ac:dyDescent="0.55000000000000004">
      <c r="A1491" t="s">
        <v>16</v>
      </c>
      <c r="B1491" t="s">
        <v>10</v>
      </c>
      <c r="C1491" t="s">
        <v>134</v>
      </c>
      <c r="D1491" t="s">
        <v>131</v>
      </c>
      <c r="E1491" t="s">
        <v>3</v>
      </c>
      <c r="F1491" t="b">
        <v>1</v>
      </c>
      <c r="G1491">
        <v>8146</v>
      </c>
      <c r="H1491">
        <v>56</v>
      </c>
      <c r="I1491">
        <v>19678</v>
      </c>
      <c r="K1491" t="str">
        <f t="shared" si="24"/>
        <v>SELECT 'uf50-01.cnf','Rank','2Point','1Bit','MaxSat',1,8146,56,19678 UNION</v>
      </c>
    </row>
    <row r="1492" spans="1:11" x14ac:dyDescent="0.55000000000000004">
      <c r="A1492" t="s">
        <v>16</v>
      </c>
      <c r="B1492" t="s">
        <v>10</v>
      </c>
      <c r="C1492" t="s">
        <v>134</v>
      </c>
      <c r="D1492" t="s">
        <v>131</v>
      </c>
      <c r="E1492" t="s">
        <v>4</v>
      </c>
      <c r="F1492" t="b">
        <v>1</v>
      </c>
      <c r="G1492">
        <v>3605</v>
      </c>
      <c r="H1492">
        <v>22</v>
      </c>
      <c r="I1492">
        <v>7325</v>
      </c>
      <c r="K1492" t="str">
        <f t="shared" si="24"/>
        <v>SELECT 'uf50-01.cnf','Rank','2Point','1Bit','Weighted',1,3605,22,7325 UNION</v>
      </c>
    </row>
    <row r="1493" spans="1:11" x14ac:dyDescent="0.55000000000000004">
      <c r="A1493" t="s">
        <v>16</v>
      </c>
      <c r="B1493" t="s">
        <v>10</v>
      </c>
      <c r="C1493" t="s">
        <v>134</v>
      </c>
      <c r="D1493" t="s">
        <v>131</v>
      </c>
      <c r="E1493" t="s">
        <v>5</v>
      </c>
      <c r="F1493" t="b">
        <v>1</v>
      </c>
      <c r="G1493">
        <v>3813</v>
      </c>
      <c r="H1493">
        <v>26</v>
      </c>
      <c r="I1493">
        <v>8359</v>
      </c>
      <c r="K1493" t="str">
        <f t="shared" si="24"/>
        <v>SELECT 'uf50-01.cnf','Rank','2Point','1Bit','Amplified',1,3813,26,8359 UNION</v>
      </c>
    </row>
    <row r="1494" spans="1:11" x14ac:dyDescent="0.55000000000000004">
      <c r="A1494" t="s">
        <v>16</v>
      </c>
      <c r="B1494" t="s">
        <v>10</v>
      </c>
      <c r="C1494" t="s">
        <v>134</v>
      </c>
      <c r="D1494" t="s">
        <v>132</v>
      </c>
      <c r="E1494" t="s">
        <v>3</v>
      </c>
      <c r="F1494" t="b">
        <v>1</v>
      </c>
      <c r="G1494">
        <v>353</v>
      </c>
      <c r="H1494">
        <v>2</v>
      </c>
      <c r="I1494">
        <v>856</v>
      </c>
      <c r="K1494" t="str">
        <f t="shared" si="24"/>
        <v>SELECT 'uf50-01.cnf','Rank','2Point','2Bit','MaxSat',1,353,2,856 UNION</v>
      </c>
    </row>
    <row r="1495" spans="1:11" x14ac:dyDescent="0.55000000000000004">
      <c r="A1495" t="s">
        <v>16</v>
      </c>
      <c r="B1495" t="s">
        <v>10</v>
      </c>
      <c r="C1495" t="s">
        <v>134</v>
      </c>
      <c r="D1495" t="s">
        <v>132</v>
      </c>
      <c r="E1495" t="s">
        <v>4</v>
      </c>
      <c r="F1495" t="b">
        <v>1</v>
      </c>
      <c r="G1495">
        <v>885</v>
      </c>
      <c r="H1495">
        <v>5</v>
      </c>
      <c r="I1495">
        <v>1904</v>
      </c>
      <c r="K1495" t="str">
        <f t="shared" si="24"/>
        <v>SELECT 'uf50-01.cnf','Rank','2Point','2Bit','Weighted',1,885,5,1904 UNION</v>
      </c>
    </row>
    <row r="1496" spans="1:11" x14ac:dyDescent="0.55000000000000004">
      <c r="A1496" t="s">
        <v>16</v>
      </c>
      <c r="B1496" t="s">
        <v>10</v>
      </c>
      <c r="C1496" t="s">
        <v>134</v>
      </c>
      <c r="D1496" t="s">
        <v>132</v>
      </c>
      <c r="E1496" t="s">
        <v>5</v>
      </c>
      <c r="F1496" t="b">
        <v>1</v>
      </c>
      <c r="G1496">
        <v>4079</v>
      </c>
      <c r="H1496">
        <v>28</v>
      </c>
      <c r="I1496">
        <v>12196</v>
      </c>
      <c r="K1496" t="str">
        <f t="shared" si="24"/>
        <v>SELECT 'uf50-01.cnf','Rank','2Point','2Bit','Amplified',1,4079,28,12196 UNION</v>
      </c>
    </row>
    <row r="1497" spans="1:11" x14ac:dyDescent="0.55000000000000004">
      <c r="A1497" t="s">
        <v>17</v>
      </c>
      <c r="B1497" t="s">
        <v>0</v>
      </c>
      <c r="C1497" t="s">
        <v>1</v>
      </c>
      <c r="D1497" t="s">
        <v>2</v>
      </c>
      <c r="E1497" t="s">
        <v>3</v>
      </c>
      <c r="F1497" t="b">
        <v>1</v>
      </c>
      <c r="G1497">
        <v>77</v>
      </c>
      <c r="H1497">
        <v>0</v>
      </c>
      <c r="I1497">
        <v>415</v>
      </c>
      <c r="K1497" t="str">
        <f t="shared" si="24"/>
        <v>SELECT 'uf50-010.cnf','Tournament','Clause','BitFlip','MaxSat',1,77,0,415 UNION</v>
      </c>
    </row>
    <row r="1498" spans="1:11" x14ac:dyDescent="0.55000000000000004">
      <c r="A1498" t="s">
        <v>17</v>
      </c>
      <c r="B1498" t="s">
        <v>0</v>
      </c>
      <c r="C1498" t="s">
        <v>1</v>
      </c>
      <c r="D1498" t="s">
        <v>2</v>
      </c>
      <c r="E1498" t="s">
        <v>4</v>
      </c>
      <c r="F1498" t="b">
        <v>1</v>
      </c>
      <c r="G1498">
        <v>374</v>
      </c>
      <c r="H1498">
        <v>1</v>
      </c>
      <c r="I1498">
        <v>1901</v>
      </c>
      <c r="K1498" t="str">
        <f t="shared" si="24"/>
        <v>SELECT 'uf50-010.cnf','Tournament','Clause','BitFlip','Weighted',1,374,1,1901 UNION</v>
      </c>
    </row>
    <row r="1499" spans="1:11" x14ac:dyDescent="0.55000000000000004">
      <c r="A1499" t="s">
        <v>17</v>
      </c>
      <c r="B1499" t="s">
        <v>0</v>
      </c>
      <c r="C1499" t="s">
        <v>1</v>
      </c>
      <c r="D1499" t="s">
        <v>2</v>
      </c>
      <c r="E1499" t="s">
        <v>5</v>
      </c>
      <c r="F1499" t="b">
        <v>1</v>
      </c>
      <c r="G1499">
        <v>77</v>
      </c>
      <c r="H1499">
        <v>0</v>
      </c>
      <c r="I1499">
        <v>372</v>
      </c>
      <c r="K1499" t="str">
        <f t="shared" si="24"/>
        <v>SELECT 'uf50-010.cnf','Tournament','Clause','BitFlip','Amplified',1,77,0,372 UNION</v>
      </c>
    </row>
    <row r="1500" spans="1:11" x14ac:dyDescent="0.55000000000000004">
      <c r="A1500" t="s">
        <v>17</v>
      </c>
      <c r="B1500" t="s">
        <v>0</v>
      </c>
      <c r="C1500" t="s">
        <v>1</v>
      </c>
      <c r="D1500" t="s">
        <v>6</v>
      </c>
      <c r="E1500" t="s">
        <v>3</v>
      </c>
      <c r="F1500" t="b">
        <v>1</v>
      </c>
      <c r="G1500">
        <v>159</v>
      </c>
      <c r="H1500">
        <v>1</v>
      </c>
      <c r="I1500">
        <v>984</v>
      </c>
      <c r="K1500" t="str">
        <f t="shared" si="24"/>
        <v>SELECT 'uf50-010.cnf','Tournament','Clause','Guided','MaxSat',1,159,1,984 UNION</v>
      </c>
    </row>
    <row r="1501" spans="1:11" x14ac:dyDescent="0.55000000000000004">
      <c r="A1501" t="s">
        <v>17</v>
      </c>
      <c r="B1501" t="s">
        <v>0</v>
      </c>
      <c r="C1501" t="s">
        <v>1</v>
      </c>
      <c r="D1501" t="s">
        <v>6</v>
      </c>
      <c r="E1501" t="s">
        <v>4</v>
      </c>
      <c r="F1501" t="b">
        <v>1</v>
      </c>
      <c r="G1501">
        <v>28</v>
      </c>
      <c r="H1501">
        <v>0</v>
      </c>
      <c r="I1501">
        <v>166</v>
      </c>
      <c r="K1501" t="str">
        <f t="shared" si="24"/>
        <v>SELECT 'uf50-010.cnf','Tournament','Clause','Guided','Weighted',1,28,0,166 UNION</v>
      </c>
    </row>
    <row r="1502" spans="1:11" x14ac:dyDescent="0.55000000000000004">
      <c r="A1502" t="s">
        <v>17</v>
      </c>
      <c r="B1502" t="s">
        <v>0</v>
      </c>
      <c r="C1502" t="s">
        <v>1</v>
      </c>
      <c r="D1502" t="s">
        <v>6</v>
      </c>
      <c r="E1502" t="s">
        <v>5</v>
      </c>
      <c r="F1502" t="b">
        <v>1</v>
      </c>
      <c r="G1502">
        <v>159</v>
      </c>
      <c r="H1502">
        <v>1</v>
      </c>
      <c r="I1502">
        <v>1085</v>
      </c>
      <c r="K1502" t="str">
        <f t="shared" si="24"/>
        <v>SELECT 'uf50-010.cnf','Tournament','Clause','Guided','Amplified',1,159,1,1085 UNION</v>
      </c>
    </row>
    <row r="1503" spans="1:11" x14ac:dyDescent="0.55000000000000004">
      <c r="A1503" t="s">
        <v>17</v>
      </c>
      <c r="B1503" t="s">
        <v>0</v>
      </c>
      <c r="C1503" t="s">
        <v>1</v>
      </c>
      <c r="D1503" t="s">
        <v>131</v>
      </c>
      <c r="E1503" t="s">
        <v>3</v>
      </c>
      <c r="F1503" t="b">
        <v>1</v>
      </c>
      <c r="G1503">
        <v>47</v>
      </c>
      <c r="H1503">
        <v>0</v>
      </c>
      <c r="I1503">
        <v>301</v>
      </c>
      <c r="K1503" t="str">
        <f t="shared" si="24"/>
        <v>SELECT 'uf50-010.cnf','Tournament','Clause','1Bit','MaxSat',1,47,0,301 UNION</v>
      </c>
    </row>
    <row r="1504" spans="1:11" x14ac:dyDescent="0.55000000000000004">
      <c r="A1504" t="s">
        <v>17</v>
      </c>
      <c r="B1504" t="s">
        <v>0</v>
      </c>
      <c r="C1504" t="s">
        <v>1</v>
      </c>
      <c r="D1504" t="s">
        <v>131</v>
      </c>
      <c r="E1504" t="s">
        <v>4</v>
      </c>
      <c r="F1504" t="b">
        <v>1</v>
      </c>
      <c r="G1504">
        <v>66</v>
      </c>
      <c r="H1504">
        <v>0</v>
      </c>
      <c r="I1504">
        <v>319</v>
      </c>
      <c r="K1504" t="str">
        <f t="shared" si="24"/>
        <v>SELECT 'uf50-010.cnf','Tournament','Clause','1Bit','Weighted',1,66,0,319 UNION</v>
      </c>
    </row>
    <row r="1505" spans="1:11" x14ac:dyDescent="0.55000000000000004">
      <c r="A1505" t="s">
        <v>17</v>
      </c>
      <c r="B1505" t="s">
        <v>0</v>
      </c>
      <c r="C1505" t="s">
        <v>1</v>
      </c>
      <c r="D1505" t="s">
        <v>131</v>
      </c>
      <c r="E1505" t="s">
        <v>5</v>
      </c>
      <c r="F1505" t="b">
        <v>1</v>
      </c>
      <c r="G1505">
        <v>47</v>
      </c>
      <c r="H1505">
        <v>0</v>
      </c>
      <c r="I1505">
        <v>276</v>
      </c>
      <c r="K1505" t="str">
        <f t="shared" si="24"/>
        <v>SELECT 'uf50-010.cnf','Tournament','Clause','1Bit','Amplified',1,47,0,276 UNION</v>
      </c>
    </row>
    <row r="1506" spans="1:11" x14ac:dyDescent="0.55000000000000004">
      <c r="A1506" t="s">
        <v>17</v>
      </c>
      <c r="B1506" t="s">
        <v>0</v>
      </c>
      <c r="C1506" t="s">
        <v>1</v>
      </c>
      <c r="D1506" t="s">
        <v>132</v>
      </c>
      <c r="E1506" t="s">
        <v>3</v>
      </c>
      <c r="F1506" t="b">
        <v>1</v>
      </c>
      <c r="G1506">
        <v>27</v>
      </c>
      <c r="H1506">
        <v>0</v>
      </c>
      <c r="I1506">
        <v>177</v>
      </c>
      <c r="K1506" t="str">
        <f t="shared" si="24"/>
        <v>SELECT 'uf50-010.cnf','Tournament','Clause','2Bit','MaxSat',1,27,0,177 UNION</v>
      </c>
    </row>
    <row r="1507" spans="1:11" x14ac:dyDescent="0.55000000000000004">
      <c r="A1507" t="s">
        <v>17</v>
      </c>
      <c r="B1507" t="s">
        <v>0</v>
      </c>
      <c r="C1507" t="s">
        <v>1</v>
      </c>
      <c r="D1507" t="s">
        <v>132</v>
      </c>
      <c r="E1507" t="s">
        <v>4</v>
      </c>
      <c r="F1507" t="b">
        <v>1</v>
      </c>
      <c r="G1507">
        <v>45</v>
      </c>
      <c r="H1507">
        <v>0</v>
      </c>
      <c r="I1507">
        <v>242</v>
      </c>
      <c r="K1507" t="str">
        <f t="shared" si="24"/>
        <v>SELECT 'uf50-010.cnf','Tournament','Clause','2Bit','Weighted',1,45,0,242 UNION</v>
      </c>
    </row>
    <row r="1508" spans="1:11" x14ac:dyDescent="0.55000000000000004">
      <c r="A1508" t="s">
        <v>17</v>
      </c>
      <c r="B1508" t="s">
        <v>0</v>
      </c>
      <c r="C1508" t="s">
        <v>1</v>
      </c>
      <c r="D1508" t="s">
        <v>132</v>
      </c>
      <c r="E1508" t="s">
        <v>5</v>
      </c>
      <c r="F1508" t="b">
        <v>1</v>
      </c>
      <c r="G1508">
        <v>27</v>
      </c>
      <c r="H1508">
        <v>0</v>
      </c>
      <c r="I1508">
        <v>157</v>
      </c>
      <c r="K1508" t="str">
        <f t="shared" si="24"/>
        <v>SELECT 'uf50-010.cnf','Tournament','Clause','2Bit','Amplified',1,27,0,157 UNION</v>
      </c>
    </row>
    <row r="1509" spans="1:11" x14ac:dyDescent="0.55000000000000004">
      <c r="A1509" t="s">
        <v>17</v>
      </c>
      <c r="B1509" t="s">
        <v>0</v>
      </c>
      <c r="C1509" t="s">
        <v>8</v>
      </c>
      <c r="D1509" t="s">
        <v>2</v>
      </c>
      <c r="E1509" t="s">
        <v>3</v>
      </c>
      <c r="F1509" t="b">
        <v>1</v>
      </c>
      <c r="G1509">
        <v>18</v>
      </c>
      <c r="H1509">
        <v>0</v>
      </c>
      <c r="I1509">
        <v>54</v>
      </c>
      <c r="K1509" t="str">
        <f t="shared" si="24"/>
        <v>SELECT 'uf50-010.cnf','Tournament','Uniform','BitFlip','MaxSat',1,18,0,54 UNION</v>
      </c>
    </row>
    <row r="1510" spans="1:11" x14ac:dyDescent="0.55000000000000004">
      <c r="A1510" t="s">
        <v>17</v>
      </c>
      <c r="B1510" t="s">
        <v>0</v>
      </c>
      <c r="C1510" t="s">
        <v>8</v>
      </c>
      <c r="D1510" t="s">
        <v>2</v>
      </c>
      <c r="E1510" t="s">
        <v>4</v>
      </c>
      <c r="F1510" t="b">
        <v>1</v>
      </c>
      <c r="G1510">
        <v>47</v>
      </c>
      <c r="H1510">
        <v>0</v>
      </c>
      <c r="I1510">
        <v>117</v>
      </c>
      <c r="K1510" t="str">
        <f t="shared" si="24"/>
        <v>SELECT 'uf50-010.cnf','Tournament','Uniform','BitFlip','Weighted',1,47,0,117 UNION</v>
      </c>
    </row>
    <row r="1511" spans="1:11" x14ac:dyDescent="0.55000000000000004">
      <c r="A1511" t="s">
        <v>17</v>
      </c>
      <c r="B1511" t="s">
        <v>0</v>
      </c>
      <c r="C1511" t="s">
        <v>8</v>
      </c>
      <c r="D1511" t="s">
        <v>2</v>
      </c>
      <c r="E1511" t="s">
        <v>5</v>
      </c>
      <c r="F1511" t="b">
        <v>1</v>
      </c>
      <c r="G1511">
        <v>18</v>
      </c>
      <c r="H1511">
        <v>0</v>
      </c>
      <c r="I1511">
        <v>47</v>
      </c>
      <c r="K1511" t="str">
        <f t="shared" si="24"/>
        <v>SELECT 'uf50-010.cnf','Tournament','Uniform','BitFlip','Amplified',1,18,0,47 UNION</v>
      </c>
    </row>
    <row r="1512" spans="1:11" x14ac:dyDescent="0.55000000000000004">
      <c r="A1512" t="s">
        <v>17</v>
      </c>
      <c r="B1512" t="s">
        <v>0</v>
      </c>
      <c r="C1512" t="s">
        <v>8</v>
      </c>
      <c r="D1512" t="s">
        <v>6</v>
      </c>
      <c r="E1512" t="s">
        <v>3</v>
      </c>
      <c r="F1512" t="b">
        <v>1</v>
      </c>
      <c r="G1512">
        <v>29</v>
      </c>
      <c r="H1512">
        <v>0</v>
      </c>
      <c r="I1512">
        <v>119</v>
      </c>
      <c r="K1512" t="str">
        <f t="shared" si="24"/>
        <v>SELECT 'uf50-010.cnf','Tournament','Uniform','Guided','MaxSat',1,29,0,119 UNION</v>
      </c>
    </row>
    <row r="1513" spans="1:11" x14ac:dyDescent="0.55000000000000004">
      <c r="A1513" t="s">
        <v>17</v>
      </c>
      <c r="B1513" t="s">
        <v>0</v>
      </c>
      <c r="C1513" t="s">
        <v>8</v>
      </c>
      <c r="D1513" t="s">
        <v>6</v>
      </c>
      <c r="E1513" t="s">
        <v>4</v>
      </c>
      <c r="F1513" t="b">
        <v>1</v>
      </c>
      <c r="G1513">
        <v>138</v>
      </c>
      <c r="H1513">
        <v>1</v>
      </c>
      <c r="I1513">
        <v>532</v>
      </c>
      <c r="K1513" t="str">
        <f t="shared" si="24"/>
        <v>SELECT 'uf50-010.cnf','Tournament','Uniform','Guided','Weighted',1,138,1,532 UNION</v>
      </c>
    </row>
    <row r="1514" spans="1:11" x14ac:dyDescent="0.55000000000000004">
      <c r="A1514" t="s">
        <v>17</v>
      </c>
      <c r="B1514" t="s">
        <v>0</v>
      </c>
      <c r="C1514" t="s">
        <v>8</v>
      </c>
      <c r="D1514" t="s">
        <v>6</v>
      </c>
      <c r="E1514" t="s">
        <v>5</v>
      </c>
      <c r="F1514" t="b">
        <v>1</v>
      </c>
      <c r="G1514">
        <v>29</v>
      </c>
      <c r="H1514">
        <v>0</v>
      </c>
      <c r="I1514">
        <v>120</v>
      </c>
      <c r="K1514" t="str">
        <f t="shared" si="24"/>
        <v>SELECT 'uf50-010.cnf','Tournament','Uniform','Guided','Amplified',1,29,0,120 UNION</v>
      </c>
    </row>
    <row r="1515" spans="1:11" x14ac:dyDescent="0.55000000000000004">
      <c r="A1515" t="s">
        <v>17</v>
      </c>
      <c r="B1515" t="s">
        <v>0</v>
      </c>
      <c r="C1515" t="s">
        <v>8</v>
      </c>
      <c r="D1515" t="s">
        <v>131</v>
      </c>
      <c r="E1515" t="s">
        <v>3</v>
      </c>
      <c r="F1515" t="b">
        <v>1</v>
      </c>
      <c r="G1515">
        <v>32</v>
      </c>
      <c r="H1515">
        <v>0</v>
      </c>
      <c r="I1515">
        <v>99</v>
      </c>
      <c r="K1515" t="str">
        <f t="shared" si="24"/>
        <v>SELECT 'uf50-010.cnf','Tournament','Uniform','1Bit','MaxSat',1,32,0,99 UNION</v>
      </c>
    </row>
    <row r="1516" spans="1:11" x14ac:dyDescent="0.55000000000000004">
      <c r="A1516" t="s">
        <v>17</v>
      </c>
      <c r="B1516" t="s">
        <v>0</v>
      </c>
      <c r="C1516" t="s">
        <v>8</v>
      </c>
      <c r="D1516" t="s">
        <v>131</v>
      </c>
      <c r="E1516" t="s">
        <v>4</v>
      </c>
      <c r="F1516" t="b">
        <v>1</v>
      </c>
      <c r="G1516">
        <v>4612</v>
      </c>
      <c r="H1516">
        <v>34</v>
      </c>
      <c r="I1516">
        <v>10241</v>
      </c>
      <c r="K1516" t="str">
        <f t="shared" si="24"/>
        <v>SELECT 'uf50-010.cnf','Tournament','Uniform','1Bit','Weighted',1,4612,34,10241 UNION</v>
      </c>
    </row>
    <row r="1517" spans="1:11" x14ac:dyDescent="0.55000000000000004">
      <c r="A1517" t="s">
        <v>17</v>
      </c>
      <c r="B1517" t="s">
        <v>0</v>
      </c>
      <c r="C1517" t="s">
        <v>8</v>
      </c>
      <c r="D1517" t="s">
        <v>131</v>
      </c>
      <c r="E1517" t="s">
        <v>5</v>
      </c>
      <c r="F1517" t="b">
        <v>1</v>
      </c>
      <c r="G1517">
        <v>32</v>
      </c>
      <c r="H1517">
        <v>0</v>
      </c>
      <c r="I1517">
        <v>146</v>
      </c>
      <c r="K1517" t="str">
        <f t="shared" si="24"/>
        <v>SELECT 'uf50-010.cnf','Tournament','Uniform','1Bit','Amplified',1,32,0,146 UNION</v>
      </c>
    </row>
    <row r="1518" spans="1:11" x14ac:dyDescent="0.55000000000000004">
      <c r="A1518" t="s">
        <v>17</v>
      </c>
      <c r="B1518" t="s">
        <v>0</v>
      </c>
      <c r="C1518" t="s">
        <v>8</v>
      </c>
      <c r="D1518" t="s">
        <v>132</v>
      </c>
      <c r="E1518" t="s">
        <v>3</v>
      </c>
      <c r="F1518" t="b">
        <v>1</v>
      </c>
      <c r="G1518">
        <v>51</v>
      </c>
      <c r="H1518">
        <v>0</v>
      </c>
      <c r="I1518">
        <v>146</v>
      </c>
      <c r="K1518" t="str">
        <f t="shared" si="24"/>
        <v>SELECT 'uf50-010.cnf','Tournament','Uniform','2Bit','MaxSat',1,51,0,146 UNION</v>
      </c>
    </row>
    <row r="1519" spans="1:11" x14ac:dyDescent="0.55000000000000004">
      <c r="A1519" t="s">
        <v>17</v>
      </c>
      <c r="B1519" t="s">
        <v>0</v>
      </c>
      <c r="C1519" t="s">
        <v>8</v>
      </c>
      <c r="D1519" t="s">
        <v>132</v>
      </c>
      <c r="E1519" t="s">
        <v>4</v>
      </c>
      <c r="F1519" t="b">
        <v>1</v>
      </c>
      <c r="G1519">
        <v>546</v>
      </c>
      <c r="H1519">
        <v>3</v>
      </c>
      <c r="I1519">
        <v>1285</v>
      </c>
      <c r="K1519" t="str">
        <f t="shared" si="24"/>
        <v>SELECT 'uf50-010.cnf','Tournament','Uniform','2Bit','Weighted',1,546,3,1285 UNION</v>
      </c>
    </row>
    <row r="1520" spans="1:11" x14ac:dyDescent="0.55000000000000004">
      <c r="A1520" t="s">
        <v>17</v>
      </c>
      <c r="B1520" t="s">
        <v>0</v>
      </c>
      <c r="C1520" t="s">
        <v>8</v>
      </c>
      <c r="D1520" t="s">
        <v>132</v>
      </c>
      <c r="E1520" t="s">
        <v>5</v>
      </c>
      <c r="F1520" t="b">
        <v>1</v>
      </c>
      <c r="G1520">
        <v>51</v>
      </c>
      <c r="H1520">
        <v>0</v>
      </c>
      <c r="I1520">
        <v>127</v>
      </c>
      <c r="K1520" t="str">
        <f t="shared" si="24"/>
        <v>SELECT 'uf50-010.cnf','Tournament','Uniform','2Bit','Amplified',1,51,0,127 UNION</v>
      </c>
    </row>
    <row r="1521" spans="1:11" x14ac:dyDescent="0.55000000000000004">
      <c r="A1521" t="s">
        <v>17</v>
      </c>
      <c r="B1521" t="s">
        <v>0</v>
      </c>
      <c r="C1521" t="s">
        <v>133</v>
      </c>
      <c r="D1521" t="s">
        <v>2</v>
      </c>
      <c r="E1521" t="s">
        <v>3</v>
      </c>
      <c r="F1521" t="b">
        <v>1</v>
      </c>
      <c r="G1521">
        <v>121</v>
      </c>
      <c r="H1521">
        <v>0</v>
      </c>
      <c r="I1521">
        <v>313</v>
      </c>
      <c r="K1521" t="str">
        <f t="shared" si="24"/>
        <v>SELECT 'uf50-010.cnf','Tournament','1Point','BitFlip','MaxSat',1,121,0,313 UNION</v>
      </c>
    </row>
    <row r="1522" spans="1:11" x14ac:dyDescent="0.55000000000000004">
      <c r="A1522" t="s">
        <v>17</v>
      </c>
      <c r="B1522" t="s">
        <v>0</v>
      </c>
      <c r="C1522" t="s">
        <v>133</v>
      </c>
      <c r="D1522" t="s">
        <v>2</v>
      </c>
      <c r="E1522" t="s">
        <v>4</v>
      </c>
      <c r="F1522" t="b">
        <v>1</v>
      </c>
      <c r="G1522">
        <v>34</v>
      </c>
      <c r="H1522">
        <v>0</v>
      </c>
      <c r="I1522">
        <v>85</v>
      </c>
      <c r="K1522" t="str">
        <f t="shared" si="24"/>
        <v>SELECT 'uf50-010.cnf','Tournament','1Point','BitFlip','Weighted',1,34,0,85 UNION</v>
      </c>
    </row>
    <row r="1523" spans="1:11" x14ac:dyDescent="0.55000000000000004">
      <c r="A1523" t="s">
        <v>17</v>
      </c>
      <c r="B1523" t="s">
        <v>0</v>
      </c>
      <c r="C1523" t="s">
        <v>133</v>
      </c>
      <c r="D1523" t="s">
        <v>2</v>
      </c>
      <c r="E1523" t="s">
        <v>5</v>
      </c>
      <c r="F1523" t="b">
        <v>1</v>
      </c>
      <c r="G1523">
        <v>121</v>
      </c>
      <c r="H1523">
        <v>0</v>
      </c>
      <c r="I1523">
        <v>301</v>
      </c>
      <c r="K1523" t="str">
        <f t="shared" si="24"/>
        <v>SELECT 'uf50-010.cnf','Tournament','1Point','BitFlip','Amplified',1,121,0,301 UNION</v>
      </c>
    </row>
    <row r="1524" spans="1:11" x14ac:dyDescent="0.55000000000000004">
      <c r="A1524" t="s">
        <v>17</v>
      </c>
      <c r="B1524" t="s">
        <v>0</v>
      </c>
      <c r="C1524" t="s">
        <v>133</v>
      </c>
      <c r="D1524" t="s">
        <v>6</v>
      </c>
      <c r="E1524" t="s">
        <v>3</v>
      </c>
      <c r="F1524" t="b">
        <v>1</v>
      </c>
      <c r="G1524">
        <v>90</v>
      </c>
      <c r="H1524">
        <v>0</v>
      </c>
      <c r="I1524">
        <v>316</v>
      </c>
      <c r="K1524" t="str">
        <f t="shared" si="24"/>
        <v>SELECT 'uf50-010.cnf','Tournament','1Point','Guided','MaxSat',1,90,0,316 UNION</v>
      </c>
    </row>
    <row r="1525" spans="1:11" x14ac:dyDescent="0.55000000000000004">
      <c r="A1525" t="s">
        <v>17</v>
      </c>
      <c r="B1525" t="s">
        <v>0</v>
      </c>
      <c r="C1525" t="s">
        <v>133</v>
      </c>
      <c r="D1525" t="s">
        <v>6</v>
      </c>
      <c r="E1525" t="s">
        <v>4</v>
      </c>
      <c r="F1525" t="b">
        <v>1</v>
      </c>
      <c r="G1525">
        <v>265</v>
      </c>
      <c r="H1525">
        <v>2</v>
      </c>
      <c r="I1525">
        <v>943</v>
      </c>
      <c r="K1525" t="str">
        <f t="shared" si="24"/>
        <v>SELECT 'uf50-010.cnf','Tournament','1Point','Guided','Weighted',1,265,2,943 UNION</v>
      </c>
    </row>
    <row r="1526" spans="1:11" x14ac:dyDescent="0.55000000000000004">
      <c r="A1526" t="s">
        <v>17</v>
      </c>
      <c r="B1526" t="s">
        <v>0</v>
      </c>
      <c r="C1526" t="s">
        <v>133</v>
      </c>
      <c r="D1526" t="s">
        <v>6</v>
      </c>
      <c r="E1526" t="s">
        <v>5</v>
      </c>
      <c r="F1526" t="b">
        <v>1</v>
      </c>
      <c r="G1526">
        <v>90</v>
      </c>
      <c r="H1526">
        <v>0</v>
      </c>
      <c r="I1526">
        <v>331</v>
      </c>
      <c r="K1526" t="str">
        <f t="shared" si="24"/>
        <v>SELECT 'uf50-010.cnf','Tournament','1Point','Guided','Amplified',1,90,0,331 UNION</v>
      </c>
    </row>
    <row r="1527" spans="1:11" x14ac:dyDescent="0.55000000000000004">
      <c r="A1527" t="s">
        <v>17</v>
      </c>
      <c r="B1527" t="s">
        <v>0</v>
      </c>
      <c r="C1527" t="s">
        <v>133</v>
      </c>
      <c r="D1527" t="s">
        <v>131</v>
      </c>
      <c r="E1527" t="s">
        <v>3</v>
      </c>
      <c r="F1527" t="b">
        <v>1</v>
      </c>
      <c r="G1527">
        <v>788</v>
      </c>
      <c r="H1527">
        <v>6</v>
      </c>
      <c r="I1527">
        <v>1755</v>
      </c>
      <c r="K1527" t="str">
        <f t="shared" si="24"/>
        <v>SELECT 'uf50-010.cnf','Tournament','1Point','1Bit','MaxSat',1,788,6,1755 UNION</v>
      </c>
    </row>
    <row r="1528" spans="1:11" x14ac:dyDescent="0.55000000000000004">
      <c r="A1528" t="s">
        <v>17</v>
      </c>
      <c r="B1528" t="s">
        <v>0</v>
      </c>
      <c r="C1528" t="s">
        <v>133</v>
      </c>
      <c r="D1528" t="s">
        <v>131</v>
      </c>
      <c r="E1528" t="s">
        <v>4</v>
      </c>
      <c r="F1528" t="b">
        <v>1</v>
      </c>
      <c r="G1528">
        <v>445</v>
      </c>
      <c r="H1528">
        <v>1</v>
      </c>
      <c r="I1528">
        <v>928</v>
      </c>
      <c r="K1528" t="str">
        <f t="shared" si="24"/>
        <v>SELECT 'uf50-010.cnf','Tournament','1Point','1Bit','Weighted',1,445,1,928 UNION</v>
      </c>
    </row>
    <row r="1529" spans="1:11" x14ac:dyDescent="0.55000000000000004">
      <c r="A1529" t="s">
        <v>17</v>
      </c>
      <c r="B1529" t="s">
        <v>0</v>
      </c>
      <c r="C1529" t="s">
        <v>133</v>
      </c>
      <c r="D1529" t="s">
        <v>131</v>
      </c>
      <c r="E1529" t="s">
        <v>5</v>
      </c>
      <c r="F1529" t="b">
        <v>1</v>
      </c>
      <c r="G1529">
        <v>788</v>
      </c>
      <c r="H1529">
        <v>6</v>
      </c>
      <c r="I1529">
        <v>1737</v>
      </c>
      <c r="K1529" t="str">
        <f t="shared" si="24"/>
        <v>SELECT 'uf50-010.cnf','Tournament','1Point','1Bit','Amplified',1,788,6,1737 UNION</v>
      </c>
    </row>
    <row r="1530" spans="1:11" x14ac:dyDescent="0.55000000000000004">
      <c r="A1530" t="s">
        <v>17</v>
      </c>
      <c r="B1530" t="s">
        <v>0</v>
      </c>
      <c r="C1530" t="s">
        <v>133</v>
      </c>
      <c r="D1530" t="s">
        <v>132</v>
      </c>
      <c r="E1530" t="s">
        <v>3</v>
      </c>
      <c r="F1530" t="b">
        <v>1</v>
      </c>
      <c r="G1530">
        <v>111</v>
      </c>
      <c r="H1530">
        <v>0</v>
      </c>
      <c r="I1530">
        <v>262</v>
      </c>
      <c r="K1530" t="str">
        <f t="shared" si="24"/>
        <v>SELECT 'uf50-010.cnf','Tournament','1Point','2Bit','MaxSat',1,111,0,262 UNION</v>
      </c>
    </row>
    <row r="1531" spans="1:11" x14ac:dyDescent="0.55000000000000004">
      <c r="A1531" t="s">
        <v>17</v>
      </c>
      <c r="B1531" t="s">
        <v>0</v>
      </c>
      <c r="C1531" t="s">
        <v>133</v>
      </c>
      <c r="D1531" t="s">
        <v>132</v>
      </c>
      <c r="E1531" t="s">
        <v>4</v>
      </c>
      <c r="F1531" t="b">
        <v>1</v>
      </c>
      <c r="G1531">
        <v>32</v>
      </c>
      <c r="H1531">
        <v>0</v>
      </c>
      <c r="I1531">
        <v>63</v>
      </c>
      <c r="K1531" t="str">
        <f t="shared" si="24"/>
        <v>SELECT 'uf50-010.cnf','Tournament','1Point','2Bit','Weighted',1,32,0,63 UNION</v>
      </c>
    </row>
    <row r="1532" spans="1:11" x14ac:dyDescent="0.55000000000000004">
      <c r="A1532" t="s">
        <v>17</v>
      </c>
      <c r="B1532" t="s">
        <v>0</v>
      </c>
      <c r="C1532" t="s">
        <v>133</v>
      </c>
      <c r="D1532" t="s">
        <v>132</v>
      </c>
      <c r="E1532" t="s">
        <v>5</v>
      </c>
      <c r="F1532" t="b">
        <v>1</v>
      </c>
      <c r="G1532">
        <v>111</v>
      </c>
      <c r="H1532">
        <v>0</v>
      </c>
      <c r="I1532">
        <v>241</v>
      </c>
      <c r="K1532" t="str">
        <f t="shared" si="24"/>
        <v>SELECT 'uf50-010.cnf','Tournament','1Point','2Bit','Amplified',1,111,0,241 UNION</v>
      </c>
    </row>
    <row r="1533" spans="1:11" x14ac:dyDescent="0.55000000000000004">
      <c r="A1533" t="s">
        <v>17</v>
      </c>
      <c r="B1533" t="s">
        <v>0</v>
      </c>
      <c r="C1533" t="s">
        <v>134</v>
      </c>
      <c r="D1533" t="s">
        <v>2</v>
      </c>
      <c r="E1533" t="s">
        <v>3</v>
      </c>
      <c r="F1533" t="b">
        <v>1</v>
      </c>
      <c r="G1533">
        <v>158</v>
      </c>
      <c r="H1533">
        <v>1</v>
      </c>
      <c r="I1533">
        <v>368</v>
      </c>
      <c r="K1533" t="str">
        <f t="shared" si="24"/>
        <v>SELECT 'uf50-010.cnf','Tournament','2Point','BitFlip','MaxSat',1,158,1,368 UNION</v>
      </c>
    </row>
    <row r="1534" spans="1:11" x14ac:dyDescent="0.55000000000000004">
      <c r="A1534" t="s">
        <v>17</v>
      </c>
      <c r="B1534" t="s">
        <v>0</v>
      </c>
      <c r="C1534" t="s">
        <v>134</v>
      </c>
      <c r="D1534" t="s">
        <v>2</v>
      </c>
      <c r="E1534" t="s">
        <v>4</v>
      </c>
      <c r="F1534" t="b">
        <v>1</v>
      </c>
      <c r="G1534">
        <v>504</v>
      </c>
      <c r="H1534">
        <v>2</v>
      </c>
      <c r="I1534">
        <v>1036</v>
      </c>
      <c r="K1534" t="str">
        <f t="shared" si="24"/>
        <v>SELECT 'uf50-010.cnf','Tournament','2Point','BitFlip','Weighted',1,504,2,1036 UNION</v>
      </c>
    </row>
    <row r="1535" spans="1:11" x14ac:dyDescent="0.55000000000000004">
      <c r="A1535" t="s">
        <v>17</v>
      </c>
      <c r="B1535" t="s">
        <v>0</v>
      </c>
      <c r="C1535" t="s">
        <v>134</v>
      </c>
      <c r="D1535" t="s">
        <v>2</v>
      </c>
      <c r="E1535" t="s">
        <v>5</v>
      </c>
      <c r="F1535" t="b">
        <v>1</v>
      </c>
      <c r="G1535">
        <v>158</v>
      </c>
      <c r="H1535">
        <v>1</v>
      </c>
      <c r="I1535">
        <v>377</v>
      </c>
      <c r="K1535" t="str">
        <f t="shared" si="24"/>
        <v>SELECT 'uf50-010.cnf','Tournament','2Point','BitFlip','Amplified',1,158,1,377 UNION</v>
      </c>
    </row>
    <row r="1536" spans="1:11" x14ac:dyDescent="0.55000000000000004">
      <c r="A1536" t="s">
        <v>17</v>
      </c>
      <c r="B1536" t="s">
        <v>0</v>
      </c>
      <c r="C1536" t="s">
        <v>134</v>
      </c>
      <c r="D1536" t="s">
        <v>6</v>
      </c>
      <c r="E1536" t="s">
        <v>3</v>
      </c>
      <c r="F1536" t="b">
        <v>1</v>
      </c>
      <c r="G1536">
        <v>18</v>
      </c>
      <c r="H1536">
        <v>0</v>
      </c>
      <c r="I1536">
        <v>65</v>
      </c>
      <c r="K1536" t="str">
        <f t="shared" si="24"/>
        <v>SELECT 'uf50-010.cnf','Tournament','2Point','Guided','MaxSat',1,18,0,65 UNION</v>
      </c>
    </row>
    <row r="1537" spans="1:11" x14ac:dyDescent="0.55000000000000004">
      <c r="A1537" t="s">
        <v>17</v>
      </c>
      <c r="B1537" t="s">
        <v>0</v>
      </c>
      <c r="C1537" t="s">
        <v>134</v>
      </c>
      <c r="D1537" t="s">
        <v>6</v>
      </c>
      <c r="E1537" t="s">
        <v>4</v>
      </c>
      <c r="F1537" t="b">
        <v>1</v>
      </c>
      <c r="G1537">
        <v>262</v>
      </c>
      <c r="H1537">
        <v>2</v>
      </c>
      <c r="I1537">
        <v>905</v>
      </c>
      <c r="K1537" t="str">
        <f t="shared" si="24"/>
        <v>SELECT 'uf50-010.cnf','Tournament','2Point','Guided','Weighted',1,262,2,905 UNION</v>
      </c>
    </row>
    <row r="1538" spans="1:11" x14ac:dyDescent="0.55000000000000004">
      <c r="A1538" t="s">
        <v>17</v>
      </c>
      <c r="B1538" t="s">
        <v>0</v>
      </c>
      <c r="C1538" t="s">
        <v>134</v>
      </c>
      <c r="D1538" t="s">
        <v>6</v>
      </c>
      <c r="E1538" t="s">
        <v>5</v>
      </c>
      <c r="F1538" t="b">
        <v>1</v>
      </c>
      <c r="G1538">
        <v>18</v>
      </c>
      <c r="H1538">
        <v>0</v>
      </c>
      <c r="I1538">
        <v>71</v>
      </c>
      <c r="K1538" t="str">
        <f t="shared" si="24"/>
        <v>SELECT 'uf50-010.cnf','Tournament','2Point','Guided','Amplified',1,18,0,71 UNION</v>
      </c>
    </row>
    <row r="1539" spans="1:11" x14ac:dyDescent="0.55000000000000004">
      <c r="A1539" t="s">
        <v>17</v>
      </c>
      <c r="B1539" t="s">
        <v>0</v>
      </c>
      <c r="C1539" t="s">
        <v>134</v>
      </c>
      <c r="D1539" t="s">
        <v>131</v>
      </c>
      <c r="E1539" t="s">
        <v>3</v>
      </c>
      <c r="F1539" t="b">
        <v>1</v>
      </c>
      <c r="G1539">
        <v>486</v>
      </c>
      <c r="H1539">
        <v>3</v>
      </c>
      <c r="I1539">
        <v>1237</v>
      </c>
      <c r="K1539" t="str">
        <f t="shared" si="24"/>
        <v>SELECT 'uf50-010.cnf','Tournament','2Point','1Bit','MaxSat',1,486,3,1237 UNION</v>
      </c>
    </row>
    <row r="1540" spans="1:11" x14ac:dyDescent="0.55000000000000004">
      <c r="A1540" t="s">
        <v>17</v>
      </c>
      <c r="B1540" t="s">
        <v>0</v>
      </c>
      <c r="C1540" t="s">
        <v>134</v>
      </c>
      <c r="D1540" t="s">
        <v>131</v>
      </c>
      <c r="E1540" t="s">
        <v>4</v>
      </c>
      <c r="F1540" t="b">
        <v>1</v>
      </c>
      <c r="G1540">
        <v>1955</v>
      </c>
      <c r="H1540">
        <v>11</v>
      </c>
      <c r="I1540">
        <v>3877</v>
      </c>
      <c r="K1540" t="str">
        <f t="shared" si="24"/>
        <v>SELECT 'uf50-010.cnf','Tournament','2Point','1Bit','Weighted',1,1955,11,3877 UNION</v>
      </c>
    </row>
    <row r="1541" spans="1:11" x14ac:dyDescent="0.55000000000000004">
      <c r="A1541" t="s">
        <v>17</v>
      </c>
      <c r="B1541" t="s">
        <v>0</v>
      </c>
      <c r="C1541" t="s">
        <v>134</v>
      </c>
      <c r="D1541" t="s">
        <v>131</v>
      </c>
      <c r="E1541" t="s">
        <v>5</v>
      </c>
      <c r="F1541" t="b">
        <v>1</v>
      </c>
      <c r="G1541">
        <v>486</v>
      </c>
      <c r="H1541">
        <v>3</v>
      </c>
      <c r="I1541">
        <v>1056</v>
      </c>
      <c r="K1541" t="str">
        <f t="shared" si="24"/>
        <v>SELECT 'uf50-010.cnf','Tournament','2Point','1Bit','Amplified',1,486,3,1056 UNION</v>
      </c>
    </row>
    <row r="1542" spans="1:11" x14ac:dyDescent="0.55000000000000004">
      <c r="A1542" t="s">
        <v>17</v>
      </c>
      <c r="B1542" t="s">
        <v>0</v>
      </c>
      <c r="C1542" t="s">
        <v>134</v>
      </c>
      <c r="D1542" t="s">
        <v>132</v>
      </c>
      <c r="E1542" t="s">
        <v>3</v>
      </c>
      <c r="F1542" t="b">
        <v>1</v>
      </c>
      <c r="G1542">
        <v>35</v>
      </c>
      <c r="H1542">
        <v>0</v>
      </c>
      <c r="I1542">
        <v>73</v>
      </c>
      <c r="K1542" t="str">
        <f t="shared" si="24"/>
        <v>SELECT 'uf50-010.cnf','Tournament','2Point','2Bit','MaxSat',1,35,0,73 UNION</v>
      </c>
    </row>
    <row r="1543" spans="1:11" x14ac:dyDescent="0.55000000000000004">
      <c r="A1543" t="s">
        <v>17</v>
      </c>
      <c r="B1543" t="s">
        <v>0</v>
      </c>
      <c r="C1543" t="s">
        <v>134</v>
      </c>
      <c r="D1543" t="s">
        <v>132</v>
      </c>
      <c r="E1543" t="s">
        <v>4</v>
      </c>
      <c r="F1543" t="b">
        <v>1</v>
      </c>
      <c r="G1543">
        <v>43</v>
      </c>
      <c r="H1543">
        <v>0</v>
      </c>
      <c r="I1543">
        <v>88</v>
      </c>
      <c r="K1543" t="str">
        <f t="shared" si="24"/>
        <v>SELECT 'uf50-010.cnf','Tournament','2Point','2Bit','Weighted',1,43,0,88 UNION</v>
      </c>
    </row>
    <row r="1544" spans="1:11" x14ac:dyDescent="0.55000000000000004">
      <c r="A1544" t="s">
        <v>17</v>
      </c>
      <c r="B1544" t="s">
        <v>0</v>
      </c>
      <c r="C1544" t="s">
        <v>134</v>
      </c>
      <c r="D1544" t="s">
        <v>132</v>
      </c>
      <c r="E1544" t="s">
        <v>5</v>
      </c>
      <c r="F1544" t="b">
        <v>1</v>
      </c>
      <c r="G1544">
        <v>35</v>
      </c>
      <c r="H1544">
        <v>0</v>
      </c>
      <c r="I1544">
        <v>77</v>
      </c>
      <c r="K1544" t="str">
        <f t="shared" si="24"/>
        <v>SELECT 'uf50-010.cnf','Tournament','2Point','2Bit','Amplified',1,35,0,77 UNION</v>
      </c>
    </row>
    <row r="1545" spans="1:11" x14ac:dyDescent="0.55000000000000004">
      <c r="A1545" t="s">
        <v>17</v>
      </c>
      <c r="B1545" t="s">
        <v>9</v>
      </c>
      <c r="C1545" t="s">
        <v>1</v>
      </c>
      <c r="D1545" t="s">
        <v>2</v>
      </c>
      <c r="E1545" t="s">
        <v>3</v>
      </c>
      <c r="F1545" t="b">
        <v>1</v>
      </c>
      <c r="G1545">
        <v>940</v>
      </c>
      <c r="H1545">
        <v>4</v>
      </c>
      <c r="I1545">
        <v>5141</v>
      </c>
      <c r="K1545" t="str">
        <f t="shared" ref="K1545:K1608" si="25">CONCATENATE("SELECT '",A1545,"','",B1545,"','",C1545,"','",D1545,"','",E1545,"',",IF(F1545,1,0),",",G1545,",",H1545,",",I1545," UNION")</f>
        <v>SELECT 'uf50-010.cnf','Roulette','Clause','BitFlip','MaxSat',1,940,4,5141 UNION</v>
      </c>
    </row>
    <row r="1546" spans="1:11" x14ac:dyDescent="0.55000000000000004">
      <c r="A1546" t="s">
        <v>17</v>
      </c>
      <c r="B1546" t="s">
        <v>9</v>
      </c>
      <c r="C1546" t="s">
        <v>1</v>
      </c>
      <c r="D1546" t="s">
        <v>2</v>
      </c>
      <c r="E1546" t="s">
        <v>4</v>
      </c>
      <c r="F1546" t="b">
        <v>1</v>
      </c>
      <c r="G1546">
        <v>1935</v>
      </c>
      <c r="H1546">
        <v>7</v>
      </c>
      <c r="I1546">
        <v>10014</v>
      </c>
      <c r="K1546" t="str">
        <f t="shared" si="25"/>
        <v>SELECT 'uf50-010.cnf','Roulette','Clause','BitFlip','Weighted',1,1935,7,10014 UNION</v>
      </c>
    </row>
    <row r="1547" spans="1:11" x14ac:dyDescent="0.55000000000000004">
      <c r="A1547" t="s">
        <v>17</v>
      </c>
      <c r="B1547" t="s">
        <v>9</v>
      </c>
      <c r="C1547" t="s">
        <v>1</v>
      </c>
      <c r="D1547" t="s">
        <v>2</v>
      </c>
      <c r="E1547" t="s">
        <v>5</v>
      </c>
      <c r="F1547" t="b">
        <v>1</v>
      </c>
      <c r="G1547">
        <v>2684</v>
      </c>
      <c r="H1547">
        <v>13</v>
      </c>
      <c r="I1547">
        <v>14601</v>
      </c>
      <c r="K1547" t="str">
        <f t="shared" si="25"/>
        <v>SELECT 'uf50-010.cnf','Roulette','Clause','BitFlip','Amplified',1,2684,13,14601 UNION</v>
      </c>
    </row>
    <row r="1548" spans="1:11" x14ac:dyDescent="0.55000000000000004">
      <c r="A1548" t="s">
        <v>17</v>
      </c>
      <c r="B1548" t="s">
        <v>9</v>
      </c>
      <c r="C1548" t="s">
        <v>1</v>
      </c>
      <c r="D1548" t="s">
        <v>6</v>
      </c>
      <c r="E1548" t="s">
        <v>3</v>
      </c>
      <c r="F1548" t="b">
        <v>1</v>
      </c>
      <c r="G1548">
        <v>890</v>
      </c>
      <c r="H1548">
        <v>4</v>
      </c>
      <c r="I1548">
        <v>5526</v>
      </c>
      <c r="K1548" t="str">
        <f t="shared" si="25"/>
        <v>SELECT 'uf50-010.cnf','Roulette','Clause','Guided','MaxSat',1,890,4,5526 UNION</v>
      </c>
    </row>
    <row r="1549" spans="1:11" x14ac:dyDescent="0.55000000000000004">
      <c r="A1549" t="s">
        <v>17</v>
      </c>
      <c r="B1549" t="s">
        <v>9</v>
      </c>
      <c r="C1549" t="s">
        <v>1</v>
      </c>
      <c r="D1549" t="s">
        <v>6</v>
      </c>
      <c r="E1549" t="s">
        <v>4</v>
      </c>
      <c r="F1549" t="b">
        <v>1</v>
      </c>
      <c r="G1549">
        <v>289</v>
      </c>
      <c r="H1549">
        <v>1</v>
      </c>
      <c r="I1549">
        <v>1730</v>
      </c>
      <c r="K1549" t="str">
        <f t="shared" si="25"/>
        <v>SELECT 'uf50-010.cnf','Roulette','Clause','Guided','Weighted',1,289,1,1730 UNION</v>
      </c>
    </row>
    <row r="1550" spans="1:11" x14ac:dyDescent="0.55000000000000004">
      <c r="A1550" t="s">
        <v>17</v>
      </c>
      <c r="B1550" t="s">
        <v>9</v>
      </c>
      <c r="C1550" t="s">
        <v>1</v>
      </c>
      <c r="D1550" t="s">
        <v>6</v>
      </c>
      <c r="E1550" t="s">
        <v>5</v>
      </c>
      <c r="F1550" t="b">
        <v>1</v>
      </c>
      <c r="G1550">
        <v>218</v>
      </c>
      <c r="H1550">
        <v>1</v>
      </c>
      <c r="I1550">
        <v>1351</v>
      </c>
      <c r="K1550" t="str">
        <f t="shared" si="25"/>
        <v>SELECT 'uf50-010.cnf','Roulette','Clause','Guided','Amplified',1,218,1,1351 UNION</v>
      </c>
    </row>
    <row r="1551" spans="1:11" x14ac:dyDescent="0.55000000000000004">
      <c r="A1551" t="s">
        <v>17</v>
      </c>
      <c r="B1551" t="s">
        <v>9</v>
      </c>
      <c r="C1551" t="s">
        <v>1</v>
      </c>
      <c r="D1551" t="s">
        <v>131</v>
      </c>
      <c r="E1551" t="s">
        <v>3</v>
      </c>
      <c r="F1551" t="b">
        <v>1</v>
      </c>
      <c r="G1551">
        <v>3049</v>
      </c>
      <c r="H1551">
        <v>16</v>
      </c>
      <c r="I1551">
        <v>16752</v>
      </c>
      <c r="K1551" t="str">
        <f t="shared" si="25"/>
        <v>SELECT 'uf50-010.cnf','Roulette','Clause','1Bit','MaxSat',1,3049,16,16752 UNION</v>
      </c>
    </row>
    <row r="1552" spans="1:11" x14ac:dyDescent="0.55000000000000004">
      <c r="A1552" t="s">
        <v>17</v>
      </c>
      <c r="B1552" t="s">
        <v>9</v>
      </c>
      <c r="C1552" t="s">
        <v>1</v>
      </c>
      <c r="D1552" t="s">
        <v>131</v>
      </c>
      <c r="E1552" t="s">
        <v>4</v>
      </c>
      <c r="F1552" t="b">
        <v>1</v>
      </c>
      <c r="G1552">
        <v>2904</v>
      </c>
      <c r="H1552">
        <v>10</v>
      </c>
      <c r="I1552">
        <v>14925</v>
      </c>
      <c r="K1552" t="str">
        <f t="shared" si="25"/>
        <v>SELECT 'uf50-010.cnf','Roulette','Clause','1Bit','Weighted',1,2904,10,14925 UNION</v>
      </c>
    </row>
    <row r="1553" spans="1:11" x14ac:dyDescent="0.55000000000000004">
      <c r="A1553" t="s">
        <v>17</v>
      </c>
      <c r="B1553" t="s">
        <v>9</v>
      </c>
      <c r="C1553" t="s">
        <v>1</v>
      </c>
      <c r="D1553" t="s">
        <v>131</v>
      </c>
      <c r="E1553" t="s">
        <v>5</v>
      </c>
      <c r="F1553" t="b">
        <v>1</v>
      </c>
      <c r="G1553">
        <v>2191</v>
      </c>
      <c r="H1553">
        <v>11</v>
      </c>
      <c r="I1553">
        <v>11599</v>
      </c>
      <c r="K1553" t="str">
        <f t="shared" si="25"/>
        <v>SELECT 'uf50-010.cnf','Roulette','Clause','1Bit','Amplified',1,2191,11,11599 UNION</v>
      </c>
    </row>
    <row r="1554" spans="1:11" x14ac:dyDescent="0.55000000000000004">
      <c r="A1554" t="s">
        <v>17</v>
      </c>
      <c r="B1554" t="s">
        <v>9</v>
      </c>
      <c r="C1554" t="s">
        <v>1</v>
      </c>
      <c r="D1554" t="s">
        <v>132</v>
      </c>
      <c r="E1554" t="s">
        <v>3</v>
      </c>
      <c r="F1554" t="b">
        <v>1</v>
      </c>
      <c r="G1554">
        <v>1093</v>
      </c>
      <c r="H1554">
        <v>4</v>
      </c>
      <c r="I1554">
        <v>5878</v>
      </c>
      <c r="K1554" t="str">
        <f t="shared" si="25"/>
        <v>SELECT 'uf50-010.cnf','Roulette','Clause','2Bit','MaxSat',1,1093,4,5878 UNION</v>
      </c>
    </row>
    <row r="1555" spans="1:11" x14ac:dyDescent="0.55000000000000004">
      <c r="A1555" t="s">
        <v>17</v>
      </c>
      <c r="B1555" t="s">
        <v>9</v>
      </c>
      <c r="C1555" t="s">
        <v>1</v>
      </c>
      <c r="D1555" t="s">
        <v>132</v>
      </c>
      <c r="E1555" t="s">
        <v>4</v>
      </c>
      <c r="F1555" t="b">
        <v>1</v>
      </c>
      <c r="G1555">
        <v>3152</v>
      </c>
      <c r="H1555">
        <v>11</v>
      </c>
      <c r="I1555">
        <v>17221</v>
      </c>
      <c r="K1555" t="str">
        <f t="shared" si="25"/>
        <v>SELECT 'uf50-010.cnf','Roulette','Clause','2Bit','Weighted',1,3152,11,17221 UNION</v>
      </c>
    </row>
    <row r="1556" spans="1:11" x14ac:dyDescent="0.55000000000000004">
      <c r="A1556" t="s">
        <v>17</v>
      </c>
      <c r="B1556" t="s">
        <v>9</v>
      </c>
      <c r="C1556" t="s">
        <v>1</v>
      </c>
      <c r="D1556" t="s">
        <v>132</v>
      </c>
      <c r="E1556" t="s">
        <v>5</v>
      </c>
      <c r="F1556" t="b">
        <v>1</v>
      </c>
      <c r="G1556">
        <v>2918</v>
      </c>
      <c r="H1556">
        <v>12</v>
      </c>
      <c r="I1556">
        <v>15748</v>
      </c>
      <c r="K1556" t="str">
        <f t="shared" si="25"/>
        <v>SELECT 'uf50-010.cnf','Roulette','Clause','2Bit','Amplified',1,2918,12,15748 UNION</v>
      </c>
    </row>
    <row r="1557" spans="1:11" x14ac:dyDescent="0.55000000000000004">
      <c r="A1557" t="s">
        <v>17</v>
      </c>
      <c r="B1557" t="s">
        <v>9</v>
      </c>
      <c r="C1557" t="s">
        <v>8</v>
      </c>
      <c r="D1557" t="s">
        <v>2</v>
      </c>
      <c r="E1557" t="s">
        <v>3</v>
      </c>
      <c r="F1557" t="b">
        <v>1</v>
      </c>
      <c r="G1557">
        <v>911</v>
      </c>
      <c r="H1557">
        <v>4</v>
      </c>
      <c r="I1557">
        <v>2225</v>
      </c>
      <c r="K1557" t="str">
        <f t="shared" si="25"/>
        <v>SELECT 'uf50-010.cnf','Roulette','Uniform','BitFlip','MaxSat',1,911,4,2225 UNION</v>
      </c>
    </row>
    <row r="1558" spans="1:11" x14ac:dyDescent="0.55000000000000004">
      <c r="A1558" t="s">
        <v>17</v>
      </c>
      <c r="B1558" t="s">
        <v>9</v>
      </c>
      <c r="C1558" t="s">
        <v>8</v>
      </c>
      <c r="D1558" t="s">
        <v>2</v>
      </c>
      <c r="E1558" t="s">
        <v>4</v>
      </c>
      <c r="F1558" t="b">
        <v>1</v>
      </c>
      <c r="G1558">
        <v>76</v>
      </c>
      <c r="H1558">
        <v>0</v>
      </c>
      <c r="I1558">
        <v>180</v>
      </c>
      <c r="K1558" t="str">
        <f t="shared" si="25"/>
        <v>SELECT 'uf50-010.cnf','Roulette','Uniform','BitFlip','Weighted',1,76,0,180 UNION</v>
      </c>
    </row>
    <row r="1559" spans="1:11" x14ac:dyDescent="0.55000000000000004">
      <c r="A1559" t="s">
        <v>17</v>
      </c>
      <c r="B1559" t="s">
        <v>9</v>
      </c>
      <c r="C1559" t="s">
        <v>8</v>
      </c>
      <c r="D1559" t="s">
        <v>2</v>
      </c>
      <c r="E1559" t="s">
        <v>5</v>
      </c>
      <c r="F1559" t="b">
        <v>1</v>
      </c>
      <c r="G1559">
        <v>1129</v>
      </c>
      <c r="H1559">
        <v>6</v>
      </c>
      <c r="I1559">
        <v>2817</v>
      </c>
      <c r="K1559" t="str">
        <f t="shared" si="25"/>
        <v>SELECT 'uf50-010.cnf','Roulette','Uniform','BitFlip','Amplified',1,1129,6,2817 UNION</v>
      </c>
    </row>
    <row r="1560" spans="1:11" x14ac:dyDescent="0.55000000000000004">
      <c r="A1560" t="s">
        <v>17</v>
      </c>
      <c r="B1560" t="s">
        <v>9</v>
      </c>
      <c r="C1560" t="s">
        <v>8</v>
      </c>
      <c r="D1560" t="s">
        <v>6</v>
      </c>
      <c r="E1560" t="s">
        <v>3</v>
      </c>
      <c r="F1560" t="b">
        <v>1</v>
      </c>
      <c r="G1560">
        <v>132</v>
      </c>
      <c r="H1560">
        <v>0</v>
      </c>
      <c r="I1560">
        <v>512</v>
      </c>
      <c r="K1560" t="str">
        <f t="shared" si="25"/>
        <v>SELECT 'uf50-010.cnf','Roulette','Uniform','Guided','MaxSat',1,132,0,512 UNION</v>
      </c>
    </row>
    <row r="1561" spans="1:11" x14ac:dyDescent="0.55000000000000004">
      <c r="A1561" t="s">
        <v>17</v>
      </c>
      <c r="B1561" t="s">
        <v>9</v>
      </c>
      <c r="C1561" t="s">
        <v>8</v>
      </c>
      <c r="D1561" t="s">
        <v>6</v>
      </c>
      <c r="E1561" t="s">
        <v>4</v>
      </c>
      <c r="F1561" t="b">
        <v>1</v>
      </c>
      <c r="G1561">
        <v>44</v>
      </c>
      <c r="H1561">
        <v>0</v>
      </c>
      <c r="I1561">
        <v>181</v>
      </c>
      <c r="K1561" t="str">
        <f t="shared" si="25"/>
        <v>SELECT 'uf50-010.cnf','Roulette','Uniform','Guided','Weighted',1,44,0,181 UNION</v>
      </c>
    </row>
    <row r="1562" spans="1:11" x14ac:dyDescent="0.55000000000000004">
      <c r="A1562" t="s">
        <v>17</v>
      </c>
      <c r="B1562" t="s">
        <v>9</v>
      </c>
      <c r="C1562" t="s">
        <v>8</v>
      </c>
      <c r="D1562" t="s">
        <v>6</v>
      </c>
      <c r="E1562" t="s">
        <v>5</v>
      </c>
      <c r="F1562" t="b">
        <v>1</v>
      </c>
      <c r="G1562">
        <v>62</v>
      </c>
      <c r="H1562">
        <v>0</v>
      </c>
      <c r="I1562">
        <v>245</v>
      </c>
      <c r="K1562" t="str">
        <f t="shared" si="25"/>
        <v>SELECT 'uf50-010.cnf','Roulette','Uniform','Guided','Amplified',1,62,0,245 UNION</v>
      </c>
    </row>
    <row r="1563" spans="1:11" x14ac:dyDescent="0.55000000000000004">
      <c r="A1563" t="s">
        <v>17</v>
      </c>
      <c r="B1563" t="s">
        <v>9</v>
      </c>
      <c r="C1563" t="s">
        <v>8</v>
      </c>
      <c r="D1563" t="s">
        <v>131</v>
      </c>
      <c r="E1563" t="s">
        <v>3</v>
      </c>
      <c r="F1563" t="b">
        <v>1</v>
      </c>
      <c r="G1563">
        <v>327</v>
      </c>
      <c r="H1563">
        <v>1</v>
      </c>
      <c r="I1563">
        <v>746</v>
      </c>
      <c r="K1563" t="str">
        <f t="shared" si="25"/>
        <v>SELECT 'uf50-010.cnf','Roulette','Uniform','1Bit','MaxSat',1,327,1,746 UNION</v>
      </c>
    </row>
    <row r="1564" spans="1:11" x14ac:dyDescent="0.55000000000000004">
      <c r="A1564" t="s">
        <v>17</v>
      </c>
      <c r="B1564" t="s">
        <v>9</v>
      </c>
      <c r="C1564" t="s">
        <v>8</v>
      </c>
      <c r="D1564" t="s">
        <v>131</v>
      </c>
      <c r="E1564" t="s">
        <v>4</v>
      </c>
      <c r="F1564" t="b">
        <v>1</v>
      </c>
      <c r="G1564">
        <v>453</v>
      </c>
      <c r="H1564">
        <v>1</v>
      </c>
      <c r="I1564">
        <v>1005</v>
      </c>
      <c r="K1564" t="str">
        <f t="shared" si="25"/>
        <v>SELECT 'uf50-010.cnf','Roulette','Uniform','1Bit','Weighted',1,453,1,1005 UNION</v>
      </c>
    </row>
    <row r="1565" spans="1:11" x14ac:dyDescent="0.55000000000000004">
      <c r="A1565" t="s">
        <v>17</v>
      </c>
      <c r="B1565" t="s">
        <v>9</v>
      </c>
      <c r="C1565" t="s">
        <v>8</v>
      </c>
      <c r="D1565" t="s">
        <v>131</v>
      </c>
      <c r="E1565" t="s">
        <v>5</v>
      </c>
      <c r="F1565" t="b">
        <v>1</v>
      </c>
      <c r="G1565">
        <v>472</v>
      </c>
      <c r="H1565">
        <v>2</v>
      </c>
      <c r="I1565">
        <v>1128</v>
      </c>
      <c r="K1565" t="str">
        <f t="shared" si="25"/>
        <v>SELECT 'uf50-010.cnf','Roulette','Uniform','1Bit','Amplified',1,472,2,1128 UNION</v>
      </c>
    </row>
    <row r="1566" spans="1:11" x14ac:dyDescent="0.55000000000000004">
      <c r="A1566" t="s">
        <v>17</v>
      </c>
      <c r="B1566" t="s">
        <v>9</v>
      </c>
      <c r="C1566" t="s">
        <v>8</v>
      </c>
      <c r="D1566" t="s">
        <v>132</v>
      </c>
      <c r="E1566" t="s">
        <v>3</v>
      </c>
      <c r="F1566" t="b">
        <v>1</v>
      </c>
      <c r="G1566">
        <v>763</v>
      </c>
      <c r="H1566">
        <v>3</v>
      </c>
      <c r="I1566">
        <v>1844</v>
      </c>
      <c r="K1566" t="str">
        <f t="shared" si="25"/>
        <v>SELECT 'uf50-010.cnf','Roulette','Uniform','2Bit','MaxSat',1,763,3,1844 UNION</v>
      </c>
    </row>
    <row r="1567" spans="1:11" x14ac:dyDescent="0.55000000000000004">
      <c r="A1567" t="s">
        <v>17</v>
      </c>
      <c r="B1567" t="s">
        <v>9</v>
      </c>
      <c r="C1567" t="s">
        <v>8</v>
      </c>
      <c r="D1567" t="s">
        <v>132</v>
      </c>
      <c r="E1567" t="s">
        <v>4</v>
      </c>
      <c r="F1567" t="b">
        <v>1</v>
      </c>
      <c r="G1567">
        <v>351</v>
      </c>
      <c r="H1567">
        <v>1</v>
      </c>
      <c r="I1567">
        <v>773</v>
      </c>
      <c r="K1567" t="str">
        <f t="shared" si="25"/>
        <v>SELECT 'uf50-010.cnf','Roulette','Uniform','2Bit','Weighted',1,351,1,773 UNION</v>
      </c>
    </row>
    <row r="1568" spans="1:11" x14ac:dyDescent="0.55000000000000004">
      <c r="A1568" t="s">
        <v>17</v>
      </c>
      <c r="B1568" t="s">
        <v>9</v>
      </c>
      <c r="C1568" t="s">
        <v>8</v>
      </c>
      <c r="D1568" t="s">
        <v>132</v>
      </c>
      <c r="E1568" t="s">
        <v>5</v>
      </c>
      <c r="F1568" t="b">
        <v>1</v>
      </c>
      <c r="G1568">
        <v>59</v>
      </c>
      <c r="H1568">
        <v>0</v>
      </c>
      <c r="I1568">
        <v>147</v>
      </c>
      <c r="K1568" t="str">
        <f t="shared" si="25"/>
        <v>SELECT 'uf50-010.cnf','Roulette','Uniform','2Bit','Amplified',1,59,0,147 UNION</v>
      </c>
    </row>
    <row r="1569" spans="1:11" x14ac:dyDescent="0.55000000000000004">
      <c r="A1569" t="s">
        <v>17</v>
      </c>
      <c r="B1569" t="s">
        <v>9</v>
      </c>
      <c r="C1569" t="s">
        <v>133</v>
      </c>
      <c r="D1569" t="s">
        <v>2</v>
      </c>
      <c r="E1569" t="s">
        <v>3</v>
      </c>
      <c r="F1569" t="b">
        <v>1</v>
      </c>
      <c r="G1569">
        <v>398</v>
      </c>
      <c r="H1569">
        <v>2</v>
      </c>
      <c r="I1569">
        <v>943</v>
      </c>
      <c r="K1569" t="str">
        <f t="shared" si="25"/>
        <v>SELECT 'uf50-010.cnf','Roulette','1Point','BitFlip','MaxSat',1,398,2,943 UNION</v>
      </c>
    </row>
    <row r="1570" spans="1:11" x14ac:dyDescent="0.55000000000000004">
      <c r="A1570" t="s">
        <v>17</v>
      </c>
      <c r="B1570" t="s">
        <v>9</v>
      </c>
      <c r="C1570" t="s">
        <v>133</v>
      </c>
      <c r="D1570" t="s">
        <v>2</v>
      </c>
      <c r="E1570" t="s">
        <v>4</v>
      </c>
      <c r="F1570" t="b">
        <v>1</v>
      </c>
      <c r="G1570">
        <v>1043</v>
      </c>
      <c r="H1570">
        <v>3</v>
      </c>
      <c r="I1570">
        <v>2301</v>
      </c>
      <c r="K1570" t="str">
        <f t="shared" si="25"/>
        <v>SELECT 'uf50-010.cnf','Roulette','1Point','BitFlip','Weighted',1,1043,3,2301 UNION</v>
      </c>
    </row>
    <row r="1571" spans="1:11" x14ac:dyDescent="0.55000000000000004">
      <c r="A1571" t="s">
        <v>17</v>
      </c>
      <c r="B1571" t="s">
        <v>9</v>
      </c>
      <c r="C1571" t="s">
        <v>133</v>
      </c>
      <c r="D1571" t="s">
        <v>2</v>
      </c>
      <c r="E1571" t="s">
        <v>5</v>
      </c>
      <c r="F1571" t="b">
        <v>1</v>
      </c>
      <c r="G1571">
        <v>2074</v>
      </c>
      <c r="H1571">
        <v>10</v>
      </c>
      <c r="I1571">
        <v>4940</v>
      </c>
      <c r="K1571" t="str">
        <f t="shared" si="25"/>
        <v>SELECT 'uf50-010.cnf','Roulette','1Point','BitFlip','Amplified',1,2074,10,4940 UNION</v>
      </c>
    </row>
    <row r="1572" spans="1:11" x14ac:dyDescent="0.55000000000000004">
      <c r="A1572" t="s">
        <v>17</v>
      </c>
      <c r="B1572" t="s">
        <v>9</v>
      </c>
      <c r="C1572" t="s">
        <v>133</v>
      </c>
      <c r="D1572" t="s">
        <v>6</v>
      </c>
      <c r="E1572" t="s">
        <v>3</v>
      </c>
      <c r="F1572" t="b">
        <v>1</v>
      </c>
      <c r="G1572">
        <v>337</v>
      </c>
      <c r="H1572">
        <v>2</v>
      </c>
      <c r="I1572">
        <v>1307</v>
      </c>
      <c r="K1572" t="str">
        <f t="shared" si="25"/>
        <v>SELECT 'uf50-010.cnf','Roulette','1Point','Guided','MaxSat',1,337,2,1307 UNION</v>
      </c>
    </row>
    <row r="1573" spans="1:11" x14ac:dyDescent="0.55000000000000004">
      <c r="A1573" t="s">
        <v>17</v>
      </c>
      <c r="B1573" t="s">
        <v>9</v>
      </c>
      <c r="C1573" t="s">
        <v>133</v>
      </c>
      <c r="D1573" t="s">
        <v>6</v>
      </c>
      <c r="E1573" t="s">
        <v>4</v>
      </c>
      <c r="F1573" t="b">
        <v>1</v>
      </c>
      <c r="G1573">
        <v>41</v>
      </c>
      <c r="H1573">
        <v>0</v>
      </c>
      <c r="I1573">
        <v>145</v>
      </c>
      <c r="K1573" t="str">
        <f t="shared" si="25"/>
        <v>SELECT 'uf50-010.cnf','Roulette','1Point','Guided','Weighted',1,41,0,145 UNION</v>
      </c>
    </row>
    <row r="1574" spans="1:11" x14ac:dyDescent="0.55000000000000004">
      <c r="A1574" t="s">
        <v>17</v>
      </c>
      <c r="B1574" t="s">
        <v>9</v>
      </c>
      <c r="C1574" t="s">
        <v>133</v>
      </c>
      <c r="D1574" t="s">
        <v>6</v>
      </c>
      <c r="E1574" t="s">
        <v>5</v>
      </c>
      <c r="F1574" t="b">
        <v>1</v>
      </c>
      <c r="G1574">
        <v>69</v>
      </c>
      <c r="H1574">
        <v>0</v>
      </c>
      <c r="I1574">
        <v>265</v>
      </c>
      <c r="K1574" t="str">
        <f t="shared" si="25"/>
        <v>SELECT 'uf50-010.cnf','Roulette','1Point','Guided','Amplified',1,69,0,265 UNION</v>
      </c>
    </row>
    <row r="1575" spans="1:11" x14ac:dyDescent="0.55000000000000004">
      <c r="A1575" t="s">
        <v>17</v>
      </c>
      <c r="B1575" t="s">
        <v>9</v>
      </c>
      <c r="C1575" t="s">
        <v>133</v>
      </c>
      <c r="D1575" t="s">
        <v>131</v>
      </c>
      <c r="E1575" t="s">
        <v>3</v>
      </c>
      <c r="F1575" t="b">
        <v>1</v>
      </c>
      <c r="G1575">
        <v>1854</v>
      </c>
      <c r="H1575">
        <v>8</v>
      </c>
      <c r="I1575">
        <v>4240</v>
      </c>
      <c r="K1575" t="str">
        <f t="shared" si="25"/>
        <v>SELECT 'uf50-010.cnf','Roulette','1Point','1Bit','MaxSat',1,1854,8,4240 UNION</v>
      </c>
    </row>
    <row r="1576" spans="1:11" x14ac:dyDescent="0.55000000000000004">
      <c r="A1576" t="s">
        <v>17</v>
      </c>
      <c r="B1576" t="s">
        <v>9</v>
      </c>
      <c r="C1576" t="s">
        <v>133</v>
      </c>
      <c r="D1576" t="s">
        <v>131</v>
      </c>
      <c r="E1576" t="s">
        <v>4</v>
      </c>
      <c r="F1576" t="b">
        <v>0</v>
      </c>
      <c r="G1576">
        <v>10000</v>
      </c>
      <c r="H1576">
        <v>46</v>
      </c>
      <c r="I1576">
        <v>21992</v>
      </c>
      <c r="K1576" t="str">
        <f t="shared" si="25"/>
        <v>SELECT 'uf50-010.cnf','Roulette','1Point','1Bit','Weighted',0,10000,46,21992 UNION</v>
      </c>
    </row>
    <row r="1577" spans="1:11" x14ac:dyDescent="0.55000000000000004">
      <c r="A1577" t="s">
        <v>17</v>
      </c>
      <c r="B1577" t="s">
        <v>9</v>
      </c>
      <c r="C1577" t="s">
        <v>133</v>
      </c>
      <c r="D1577" t="s">
        <v>131</v>
      </c>
      <c r="E1577" t="s">
        <v>5</v>
      </c>
      <c r="F1577" t="b">
        <v>1</v>
      </c>
      <c r="G1577">
        <v>929</v>
      </c>
      <c r="H1577">
        <v>4</v>
      </c>
      <c r="I1577">
        <v>2092</v>
      </c>
      <c r="K1577" t="str">
        <f t="shared" si="25"/>
        <v>SELECT 'uf50-010.cnf','Roulette','1Point','1Bit','Amplified',1,929,4,2092 UNION</v>
      </c>
    </row>
    <row r="1578" spans="1:11" x14ac:dyDescent="0.55000000000000004">
      <c r="A1578" t="s">
        <v>17</v>
      </c>
      <c r="B1578" t="s">
        <v>9</v>
      </c>
      <c r="C1578" t="s">
        <v>133</v>
      </c>
      <c r="D1578" t="s">
        <v>132</v>
      </c>
      <c r="E1578" t="s">
        <v>3</v>
      </c>
      <c r="F1578" t="b">
        <v>1</v>
      </c>
      <c r="G1578">
        <v>120</v>
      </c>
      <c r="H1578">
        <v>0</v>
      </c>
      <c r="I1578">
        <v>273</v>
      </c>
      <c r="K1578" t="str">
        <f t="shared" si="25"/>
        <v>SELECT 'uf50-010.cnf','Roulette','1Point','2Bit','MaxSat',1,120,0,273 UNION</v>
      </c>
    </row>
    <row r="1579" spans="1:11" x14ac:dyDescent="0.55000000000000004">
      <c r="A1579" t="s">
        <v>17</v>
      </c>
      <c r="B1579" t="s">
        <v>9</v>
      </c>
      <c r="C1579" t="s">
        <v>133</v>
      </c>
      <c r="D1579" t="s">
        <v>132</v>
      </c>
      <c r="E1579" t="s">
        <v>4</v>
      </c>
      <c r="F1579" t="b">
        <v>1</v>
      </c>
      <c r="G1579">
        <v>763</v>
      </c>
      <c r="H1579">
        <v>3</v>
      </c>
      <c r="I1579">
        <v>1661</v>
      </c>
      <c r="K1579" t="str">
        <f t="shared" si="25"/>
        <v>SELECT 'uf50-010.cnf','Roulette','1Point','2Bit','Weighted',1,763,3,1661 UNION</v>
      </c>
    </row>
    <row r="1580" spans="1:11" x14ac:dyDescent="0.55000000000000004">
      <c r="A1580" t="s">
        <v>17</v>
      </c>
      <c r="B1580" t="s">
        <v>9</v>
      </c>
      <c r="C1580" t="s">
        <v>133</v>
      </c>
      <c r="D1580" t="s">
        <v>132</v>
      </c>
      <c r="E1580" t="s">
        <v>5</v>
      </c>
      <c r="F1580" t="b">
        <v>1</v>
      </c>
      <c r="G1580">
        <v>108</v>
      </c>
      <c r="H1580">
        <v>0</v>
      </c>
      <c r="I1580">
        <v>243</v>
      </c>
      <c r="K1580" t="str">
        <f t="shared" si="25"/>
        <v>SELECT 'uf50-010.cnf','Roulette','1Point','2Bit','Amplified',1,108,0,243 UNION</v>
      </c>
    </row>
    <row r="1581" spans="1:11" x14ac:dyDescent="0.55000000000000004">
      <c r="A1581" t="s">
        <v>17</v>
      </c>
      <c r="B1581" t="s">
        <v>9</v>
      </c>
      <c r="C1581" t="s">
        <v>134</v>
      </c>
      <c r="D1581" t="s">
        <v>2</v>
      </c>
      <c r="E1581" t="s">
        <v>3</v>
      </c>
      <c r="F1581" t="b">
        <v>1</v>
      </c>
      <c r="G1581">
        <v>1094</v>
      </c>
      <c r="H1581">
        <v>6</v>
      </c>
      <c r="I1581">
        <v>2576</v>
      </c>
      <c r="K1581" t="str">
        <f t="shared" si="25"/>
        <v>SELECT 'uf50-010.cnf','Roulette','2Point','BitFlip','MaxSat',1,1094,6,2576 UNION</v>
      </c>
    </row>
    <row r="1582" spans="1:11" x14ac:dyDescent="0.55000000000000004">
      <c r="A1582" t="s">
        <v>17</v>
      </c>
      <c r="B1582" t="s">
        <v>9</v>
      </c>
      <c r="C1582" t="s">
        <v>134</v>
      </c>
      <c r="D1582" t="s">
        <v>2</v>
      </c>
      <c r="E1582" t="s">
        <v>4</v>
      </c>
      <c r="F1582" t="b">
        <v>1</v>
      </c>
      <c r="G1582">
        <v>1111</v>
      </c>
      <c r="H1582">
        <v>5</v>
      </c>
      <c r="I1582">
        <v>2478</v>
      </c>
      <c r="K1582" t="str">
        <f t="shared" si="25"/>
        <v>SELECT 'uf50-010.cnf','Roulette','2Point','BitFlip','Weighted',1,1111,5,2478 UNION</v>
      </c>
    </row>
    <row r="1583" spans="1:11" x14ac:dyDescent="0.55000000000000004">
      <c r="A1583" t="s">
        <v>17</v>
      </c>
      <c r="B1583" t="s">
        <v>9</v>
      </c>
      <c r="C1583" t="s">
        <v>134</v>
      </c>
      <c r="D1583" t="s">
        <v>2</v>
      </c>
      <c r="E1583" t="s">
        <v>5</v>
      </c>
      <c r="F1583" t="b">
        <v>1</v>
      </c>
      <c r="G1583">
        <v>1447</v>
      </c>
      <c r="H1583">
        <v>7</v>
      </c>
      <c r="I1583">
        <v>3501</v>
      </c>
      <c r="K1583" t="str">
        <f t="shared" si="25"/>
        <v>SELECT 'uf50-010.cnf','Roulette','2Point','BitFlip','Amplified',1,1447,7,3501 UNION</v>
      </c>
    </row>
    <row r="1584" spans="1:11" x14ac:dyDescent="0.55000000000000004">
      <c r="A1584" t="s">
        <v>17</v>
      </c>
      <c r="B1584" t="s">
        <v>9</v>
      </c>
      <c r="C1584" t="s">
        <v>134</v>
      </c>
      <c r="D1584" t="s">
        <v>6</v>
      </c>
      <c r="E1584" t="s">
        <v>3</v>
      </c>
      <c r="F1584" t="b">
        <v>1</v>
      </c>
      <c r="G1584">
        <v>40</v>
      </c>
      <c r="H1584">
        <v>0</v>
      </c>
      <c r="I1584">
        <v>155</v>
      </c>
      <c r="K1584" t="str">
        <f t="shared" si="25"/>
        <v>SELECT 'uf50-010.cnf','Roulette','2Point','Guided','MaxSat',1,40,0,155 UNION</v>
      </c>
    </row>
    <row r="1585" spans="1:11" x14ac:dyDescent="0.55000000000000004">
      <c r="A1585" t="s">
        <v>17</v>
      </c>
      <c r="B1585" t="s">
        <v>9</v>
      </c>
      <c r="C1585" t="s">
        <v>134</v>
      </c>
      <c r="D1585" t="s">
        <v>6</v>
      </c>
      <c r="E1585" t="s">
        <v>4</v>
      </c>
      <c r="F1585" t="b">
        <v>1</v>
      </c>
      <c r="G1585">
        <v>186</v>
      </c>
      <c r="H1585">
        <v>1</v>
      </c>
      <c r="I1585">
        <v>695</v>
      </c>
      <c r="K1585" t="str">
        <f t="shared" si="25"/>
        <v>SELECT 'uf50-010.cnf','Roulette','2Point','Guided','Weighted',1,186,1,695 UNION</v>
      </c>
    </row>
    <row r="1586" spans="1:11" x14ac:dyDescent="0.55000000000000004">
      <c r="A1586" t="s">
        <v>17</v>
      </c>
      <c r="B1586" t="s">
        <v>9</v>
      </c>
      <c r="C1586" t="s">
        <v>134</v>
      </c>
      <c r="D1586" t="s">
        <v>6</v>
      </c>
      <c r="E1586" t="s">
        <v>5</v>
      </c>
      <c r="F1586" t="b">
        <v>1</v>
      </c>
      <c r="G1586">
        <v>44</v>
      </c>
      <c r="H1586">
        <v>0</v>
      </c>
      <c r="I1586">
        <v>181</v>
      </c>
      <c r="K1586" t="str">
        <f t="shared" si="25"/>
        <v>SELECT 'uf50-010.cnf','Roulette','2Point','Guided','Amplified',1,44,0,181 UNION</v>
      </c>
    </row>
    <row r="1587" spans="1:11" x14ac:dyDescent="0.55000000000000004">
      <c r="A1587" t="s">
        <v>17</v>
      </c>
      <c r="B1587" t="s">
        <v>9</v>
      </c>
      <c r="C1587" t="s">
        <v>134</v>
      </c>
      <c r="D1587" t="s">
        <v>131</v>
      </c>
      <c r="E1587" t="s">
        <v>3</v>
      </c>
      <c r="F1587" t="b">
        <v>1</v>
      </c>
      <c r="G1587">
        <v>296</v>
      </c>
      <c r="H1587">
        <v>1</v>
      </c>
      <c r="I1587">
        <v>676</v>
      </c>
      <c r="K1587" t="str">
        <f t="shared" si="25"/>
        <v>SELECT 'uf50-010.cnf','Roulette','2Point','1Bit','MaxSat',1,296,1,676 UNION</v>
      </c>
    </row>
    <row r="1588" spans="1:11" x14ac:dyDescent="0.55000000000000004">
      <c r="A1588" t="s">
        <v>17</v>
      </c>
      <c r="B1588" t="s">
        <v>9</v>
      </c>
      <c r="C1588" t="s">
        <v>134</v>
      </c>
      <c r="D1588" t="s">
        <v>131</v>
      </c>
      <c r="E1588" t="s">
        <v>4</v>
      </c>
      <c r="F1588" t="b">
        <v>1</v>
      </c>
      <c r="G1588">
        <v>2492</v>
      </c>
      <c r="H1588">
        <v>10</v>
      </c>
      <c r="I1588">
        <v>5356</v>
      </c>
      <c r="K1588" t="str">
        <f t="shared" si="25"/>
        <v>SELECT 'uf50-010.cnf','Roulette','2Point','1Bit','Weighted',1,2492,10,5356 UNION</v>
      </c>
    </row>
    <row r="1589" spans="1:11" x14ac:dyDescent="0.55000000000000004">
      <c r="A1589" t="s">
        <v>17</v>
      </c>
      <c r="B1589" t="s">
        <v>9</v>
      </c>
      <c r="C1589" t="s">
        <v>134</v>
      </c>
      <c r="D1589" t="s">
        <v>131</v>
      </c>
      <c r="E1589" t="s">
        <v>5</v>
      </c>
      <c r="F1589" t="b">
        <v>1</v>
      </c>
      <c r="G1589">
        <v>387</v>
      </c>
      <c r="H1589">
        <v>1</v>
      </c>
      <c r="I1589">
        <v>904</v>
      </c>
      <c r="K1589" t="str">
        <f t="shared" si="25"/>
        <v>SELECT 'uf50-010.cnf','Roulette','2Point','1Bit','Amplified',1,387,1,904 UNION</v>
      </c>
    </row>
    <row r="1590" spans="1:11" x14ac:dyDescent="0.55000000000000004">
      <c r="A1590" t="s">
        <v>17</v>
      </c>
      <c r="B1590" t="s">
        <v>9</v>
      </c>
      <c r="C1590" t="s">
        <v>134</v>
      </c>
      <c r="D1590" t="s">
        <v>132</v>
      </c>
      <c r="E1590" t="s">
        <v>3</v>
      </c>
      <c r="F1590" t="b">
        <v>1</v>
      </c>
      <c r="G1590">
        <v>95</v>
      </c>
      <c r="H1590">
        <v>0</v>
      </c>
      <c r="I1590">
        <v>234</v>
      </c>
      <c r="K1590" t="str">
        <f t="shared" si="25"/>
        <v>SELECT 'uf50-010.cnf','Roulette','2Point','2Bit','MaxSat',1,95,0,234 UNION</v>
      </c>
    </row>
    <row r="1591" spans="1:11" x14ac:dyDescent="0.55000000000000004">
      <c r="A1591" t="s">
        <v>17</v>
      </c>
      <c r="B1591" t="s">
        <v>9</v>
      </c>
      <c r="C1591" t="s">
        <v>134</v>
      </c>
      <c r="D1591" t="s">
        <v>132</v>
      </c>
      <c r="E1591" t="s">
        <v>4</v>
      </c>
      <c r="F1591" t="b">
        <v>1</v>
      </c>
      <c r="G1591">
        <v>1256</v>
      </c>
      <c r="H1591">
        <v>6</v>
      </c>
      <c r="I1591">
        <v>2693</v>
      </c>
      <c r="K1591" t="str">
        <f t="shared" si="25"/>
        <v>SELECT 'uf50-010.cnf','Roulette','2Point','2Bit','Weighted',1,1256,6,2693 UNION</v>
      </c>
    </row>
    <row r="1592" spans="1:11" x14ac:dyDescent="0.55000000000000004">
      <c r="A1592" t="s">
        <v>17</v>
      </c>
      <c r="B1592" t="s">
        <v>9</v>
      </c>
      <c r="C1592" t="s">
        <v>134</v>
      </c>
      <c r="D1592" t="s">
        <v>132</v>
      </c>
      <c r="E1592" t="s">
        <v>5</v>
      </c>
      <c r="F1592" t="b">
        <v>1</v>
      </c>
      <c r="G1592">
        <v>94</v>
      </c>
      <c r="H1592">
        <v>0</v>
      </c>
      <c r="I1592">
        <v>225</v>
      </c>
      <c r="K1592" t="str">
        <f t="shared" si="25"/>
        <v>SELECT 'uf50-010.cnf','Roulette','2Point','2Bit','Amplified',1,94,0,225 UNION</v>
      </c>
    </row>
    <row r="1593" spans="1:11" x14ac:dyDescent="0.55000000000000004">
      <c r="A1593" t="s">
        <v>17</v>
      </c>
      <c r="B1593" t="s">
        <v>10</v>
      </c>
      <c r="C1593" t="s">
        <v>1</v>
      </c>
      <c r="D1593" t="s">
        <v>2</v>
      </c>
      <c r="E1593" t="s">
        <v>3</v>
      </c>
      <c r="F1593" t="b">
        <v>1</v>
      </c>
      <c r="G1593">
        <v>53</v>
      </c>
      <c r="H1593">
        <v>0</v>
      </c>
      <c r="I1593">
        <v>274</v>
      </c>
      <c r="K1593" t="str">
        <f t="shared" si="25"/>
        <v>SELECT 'uf50-010.cnf','Rank','Clause','BitFlip','MaxSat',1,53,0,274 UNION</v>
      </c>
    </row>
    <row r="1594" spans="1:11" x14ac:dyDescent="0.55000000000000004">
      <c r="A1594" t="s">
        <v>17</v>
      </c>
      <c r="B1594" t="s">
        <v>10</v>
      </c>
      <c r="C1594" t="s">
        <v>1</v>
      </c>
      <c r="D1594" t="s">
        <v>2</v>
      </c>
      <c r="E1594" t="s">
        <v>4</v>
      </c>
      <c r="F1594" t="b">
        <v>1</v>
      </c>
      <c r="G1594">
        <v>57</v>
      </c>
      <c r="H1594">
        <v>0</v>
      </c>
      <c r="I1594">
        <v>273</v>
      </c>
      <c r="K1594" t="str">
        <f t="shared" si="25"/>
        <v>SELECT 'uf50-010.cnf','Rank','Clause','BitFlip','Weighted',1,57,0,273 UNION</v>
      </c>
    </row>
    <row r="1595" spans="1:11" x14ac:dyDescent="0.55000000000000004">
      <c r="A1595" t="s">
        <v>17</v>
      </c>
      <c r="B1595" t="s">
        <v>10</v>
      </c>
      <c r="C1595" t="s">
        <v>1</v>
      </c>
      <c r="D1595" t="s">
        <v>2</v>
      </c>
      <c r="E1595" t="s">
        <v>5</v>
      </c>
      <c r="F1595" t="b">
        <v>1</v>
      </c>
      <c r="G1595">
        <v>38</v>
      </c>
      <c r="H1595">
        <v>0</v>
      </c>
      <c r="I1595">
        <v>197</v>
      </c>
      <c r="K1595" t="str">
        <f t="shared" si="25"/>
        <v>SELECT 'uf50-010.cnf','Rank','Clause','BitFlip','Amplified',1,38,0,197 UNION</v>
      </c>
    </row>
    <row r="1596" spans="1:11" x14ac:dyDescent="0.55000000000000004">
      <c r="A1596" t="s">
        <v>17</v>
      </c>
      <c r="B1596" t="s">
        <v>10</v>
      </c>
      <c r="C1596" t="s">
        <v>1</v>
      </c>
      <c r="D1596" t="s">
        <v>6</v>
      </c>
      <c r="E1596" t="s">
        <v>3</v>
      </c>
      <c r="F1596" t="b">
        <v>1</v>
      </c>
      <c r="G1596">
        <v>28</v>
      </c>
      <c r="H1596">
        <v>0</v>
      </c>
      <c r="I1596">
        <v>173</v>
      </c>
      <c r="K1596" t="str">
        <f t="shared" si="25"/>
        <v>SELECT 'uf50-010.cnf','Rank','Clause','Guided','MaxSat',1,28,0,173 UNION</v>
      </c>
    </row>
    <row r="1597" spans="1:11" x14ac:dyDescent="0.55000000000000004">
      <c r="A1597" t="s">
        <v>17</v>
      </c>
      <c r="B1597" t="s">
        <v>10</v>
      </c>
      <c r="C1597" t="s">
        <v>1</v>
      </c>
      <c r="D1597" t="s">
        <v>6</v>
      </c>
      <c r="E1597" t="s">
        <v>4</v>
      </c>
      <c r="F1597" t="b">
        <v>1</v>
      </c>
      <c r="G1597">
        <v>185</v>
      </c>
      <c r="H1597">
        <v>1</v>
      </c>
      <c r="I1597">
        <v>1023</v>
      </c>
      <c r="K1597" t="str">
        <f t="shared" si="25"/>
        <v>SELECT 'uf50-010.cnf','Rank','Clause','Guided','Weighted',1,185,1,1023 UNION</v>
      </c>
    </row>
    <row r="1598" spans="1:11" x14ac:dyDescent="0.55000000000000004">
      <c r="A1598" t="s">
        <v>17</v>
      </c>
      <c r="B1598" t="s">
        <v>10</v>
      </c>
      <c r="C1598" t="s">
        <v>1</v>
      </c>
      <c r="D1598" t="s">
        <v>6</v>
      </c>
      <c r="E1598" t="s">
        <v>5</v>
      </c>
      <c r="F1598" t="b">
        <v>1</v>
      </c>
      <c r="G1598">
        <v>23</v>
      </c>
      <c r="H1598">
        <v>0</v>
      </c>
      <c r="I1598">
        <v>129</v>
      </c>
      <c r="K1598" t="str">
        <f t="shared" si="25"/>
        <v>SELECT 'uf50-010.cnf','Rank','Clause','Guided','Amplified',1,23,0,129 UNION</v>
      </c>
    </row>
    <row r="1599" spans="1:11" x14ac:dyDescent="0.55000000000000004">
      <c r="A1599" t="s">
        <v>17</v>
      </c>
      <c r="B1599" t="s">
        <v>10</v>
      </c>
      <c r="C1599" t="s">
        <v>1</v>
      </c>
      <c r="D1599" t="s">
        <v>131</v>
      </c>
      <c r="E1599" t="s">
        <v>3</v>
      </c>
      <c r="F1599" t="b">
        <v>1</v>
      </c>
      <c r="G1599">
        <v>308</v>
      </c>
      <c r="H1599">
        <v>2</v>
      </c>
      <c r="I1599">
        <v>1479</v>
      </c>
      <c r="K1599" t="str">
        <f t="shared" si="25"/>
        <v>SELECT 'uf50-010.cnf','Rank','Clause','1Bit','MaxSat',1,308,2,1479 UNION</v>
      </c>
    </row>
    <row r="1600" spans="1:11" x14ac:dyDescent="0.55000000000000004">
      <c r="A1600" t="s">
        <v>17</v>
      </c>
      <c r="B1600" t="s">
        <v>10</v>
      </c>
      <c r="C1600" t="s">
        <v>1</v>
      </c>
      <c r="D1600" t="s">
        <v>131</v>
      </c>
      <c r="E1600" t="s">
        <v>4</v>
      </c>
      <c r="F1600" t="b">
        <v>1</v>
      </c>
      <c r="G1600">
        <v>496</v>
      </c>
      <c r="H1600">
        <v>3</v>
      </c>
      <c r="I1600">
        <v>2380</v>
      </c>
      <c r="K1600" t="str">
        <f t="shared" si="25"/>
        <v>SELECT 'uf50-010.cnf','Rank','Clause','1Bit','Weighted',1,496,3,2380 UNION</v>
      </c>
    </row>
    <row r="1601" spans="1:11" x14ac:dyDescent="0.55000000000000004">
      <c r="A1601" t="s">
        <v>17</v>
      </c>
      <c r="B1601" t="s">
        <v>10</v>
      </c>
      <c r="C1601" t="s">
        <v>1</v>
      </c>
      <c r="D1601" t="s">
        <v>131</v>
      </c>
      <c r="E1601" t="s">
        <v>5</v>
      </c>
      <c r="F1601" t="b">
        <v>1</v>
      </c>
      <c r="G1601">
        <v>47</v>
      </c>
      <c r="H1601">
        <v>0</v>
      </c>
      <c r="I1601">
        <v>236</v>
      </c>
      <c r="K1601" t="str">
        <f t="shared" si="25"/>
        <v>SELECT 'uf50-010.cnf','Rank','Clause','1Bit','Amplified',1,47,0,236 UNION</v>
      </c>
    </row>
    <row r="1602" spans="1:11" x14ac:dyDescent="0.55000000000000004">
      <c r="A1602" t="s">
        <v>17</v>
      </c>
      <c r="B1602" t="s">
        <v>10</v>
      </c>
      <c r="C1602" t="s">
        <v>1</v>
      </c>
      <c r="D1602" t="s">
        <v>132</v>
      </c>
      <c r="E1602" t="s">
        <v>3</v>
      </c>
      <c r="F1602" t="b">
        <v>1</v>
      </c>
      <c r="G1602">
        <v>72</v>
      </c>
      <c r="H1602">
        <v>0</v>
      </c>
      <c r="I1602">
        <v>344</v>
      </c>
      <c r="K1602" t="str">
        <f t="shared" si="25"/>
        <v>SELECT 'uf50-010.cnf','Rank','Clause','2Bit','MaxSat',1,72,0,344 UNION</v>
      </c>
    </row>
    <row r="1603" spans="1:11" x14ac:dyDescent="0.55000000000000004">
      <c r="A1603" t="s">
        <v>17</v>
      </c>
      <c r="B1603" t="s">
        <v>10</v>
      </c>
      <c r="C1603" t="s">
        <v>1</v>
      </c>
      <c r="D1603" t="s">
        <v>132</v>
      </c>
      <c r="E1603" t="s">
        <v>4</v>
      </c>
      <c r="F1603" t="b">
        <v>1</v>
      </c>
      <c r="G1603">
        <v>61</v>
      </c>
      <c r="H1603">
        <v>0</v>
      </c>
      <c r="I1603">
        <v>299</v>
      </c>
      <c r="K1603" t="str">
        <f t="shared" si="25"/>
        <v>SELECT 'uf50-010.cnf','Rank','Clause','2Bit','Weighted',1,61,0,299 UNION</v>
      </c>
    </row>
    <row r="1604" spans="1:11" x14ac:dyDescent="0.55000000000000004">
      <c r="A1604" t="s">
        <v>17</v>
      </c>
      <c r="B1604" t="s">
        <v>10</v>
      </c>
      <c r="C1604" t="s">
        <v>1</v>
      </c>
      <c r="D1604" t="s">
        <v>132</v>
      </c>
      <c r="E1604" t="s">
        <v>5</v>
      </c>
      <c r="F1604" t="b">
        <v>1</v>
      </c>
      <c r="G1604">
        <v>142</v>
      </c>
      <c r="H1604">
        <v>0</v>
      </c>
      <c r="I1604">
        <v>739</v>
      </c>
      <c r="K1604" t="str">
        <f t="shared" si="25"/>
        <v>SELECT 'uf50-010.cnf','Rank','Clause','2Bit','Amplified',1,142,0,739 UNION</v>
      </c>
    </row>
    <row r="1605" spans="1:11" x14ac:dyDescent="0.55000000000000004">
      <c r="A1605" t="s">
        <v>17</v>
      </c>
      <c r="B1605" t="s">
        <v>10</v>
      </c>
      <c r="C1605" t="s">
        <v>8</v>
      </c>
      <c r="D1605" t="s">
        <v>2</v>
      </c>
      <c r="E1605" t="s">
        <v>3</v>
      </c>
      <c r="F1605" t="b">
        <v>1</v>
      </c>
      <c r="G1605">
        <v>65</v>
      </c>
      <c r="H1605">
        <v>0</v>
      </c>
      <c r="I1605">
        <v>149</v>
      </c>
      <c r="K1605" t="str">
        <f t="shared" si="25"/>
        <v>SELECT 'uf50-010.cnf','Rank','Uniform','BitFlip','MaxSat',1,65,0,149 UNION</v>
      </c>
    </row>
    <row r="1606" spans="1:11" x14ac:dyDescent="0.55000000000000004">
      <c r="A1606" t="s">
        <v>17</v>
      </c>
      <c r="B1606" t="s">
        <v>10</v>
      </c>
      <c r="C1606" t="s">
        <v>8</v>
      </c>
      <c r="D1606" t="s">
        <v>2</v>
      </c>
      <c r="E1606" t="s">
        <v>4</v>
      </c>
      <c r="F1606" t="b">
        <v>1</v>
      </c>
      <c r="G1606">
        <v>46</v>
      </c>
      <c r="H1606">
        <v>0</v>
      </c>
      <c r="I1606">
        <v>102</v>
      </c>
      <c r="K1606" t="str">
        <f t="shared" si="25"/>
        <v>SELECT 'uf50-010.cnf','Rank','Uniform','BitFlip','Weighted',1,46,0,102 UNION</v>
      </c>
    </row>
    <row r="1607" spans="1:11" x14ac:dyDescent="0.55000000000000004">
      <c r="A1607" t="s">
        <v>17</v>
      </c>
      <c r="B1607" t="s">
        <v>10</v>
      </c>
      <c r="C1607" t="s">
        <v>8</v>
      </c>
      <c r="D1607" t="s">
        <v>2</v>
      </c>
      <c r="E1607" t="s">
        <v>5</v>
      </c>
      <c r="F1607" t="b">
        <v>1</v>
      </c>
      <c r="G1607">
        <v>130</v>
      </c>
      <c r="H1607">
        <v>0</v>
      </c>
      <c r="I1607">
        <v>302</v>
      </c>
      <c r="K1607" t="str">
        <f t="shared" si="25"/>
        <v>SELECT 'uf50-010.cnf','Rank','Uniform','BitFlip','Amplified',1,130,0,302 UNION</v>
      </c>
    </row>
    <row r="1608" spans="1:11" x14ac:dyDescent="0.55000000000000004">
      <c r="A1608" t="s">
        <v>17</v>
      </c>
      <c r="B1608" t="s">
        <v>10</v>
      </c>
      <c r="C1608" t="s">
        <v>8</v>
      </c>
      <c r="D1608" t="s">
        <v>6</v>
      </c>
      <c r="E1608" t="s">
        <v>3</v>
      </c>
      <c r="F1608" t="b">
        <v>1</v>
      </c>
      <c r="G1608">
        <v>22</v>
      </c>
      <c r="H1608">
        <v>0</v>
      </c>
      <c r="I1608">
        <v>81</v>
      </c>
      <c r="K1608" t="str">
        <f t="shared" si="25"/>
        <v>SELECT 'uf50-010.cnf','Rank','Uniform','Guided','MaxSat',1,22,0,81 UNION</v>
      </c>
    </row>
    <row r="1609" spans="1:11" x14ac:dyDescent="0.55000000000000004">
      <c r="A1609" t="s">
        <v>17</v>
      </c>
      <c r="B1609" t="s">
        <v>10</v>
      </c>
      <c r="C1609" t="s">
        <v>8</v>
      </c>
      <c r="D1609" t="s">
        <v>6</v>
      </c>
      <c r="E1609" t="s">
        <v>4</v>
      </c>
      <c r="F1609" t="b">
        <v>1</v>
      </c>
      <c r="G1609">
        <v>18</v>
      </c>
      <c r="H1609">
        <v>0</v>
      </c>
      <c r="I1609">
        <v>68</v>
      </c>
      <c r="K1609" t="str">
        <f t="shared" ref="K1609:K1672" si="26">CONCATENATE("SELECT '",A1609,"','",B1609,"','",C1609,"','",D1609,"','",E1609,"',",IF(F1609,1,0),",",G1609,",",H1609,",",I1609," UNION")</f>
        <v>SELECT 'uf50-010.cnf','Rank','Uniform','Guided','Weighted',1,18,0,68 UNION</v>
      </c>
    </row>
    <row r="1610" spans="1:11" x14ac:dyDescent="0.55000000000000004">
      <c r="A1610" t="s">
        <v>17</v>
      </c>
      <c r="B1610" t="s">
        <v>10</v>
      </c>
      <c r="C1610" t="s">
        <v>8</v>
      </c>
      <c r="D1610" t="s">
        <v>6</v>
      </c>
      <c r="E1610" t="s">
        <v>5</v>
      </c>
      <c r="F1610" t="b">
        <v>1</v>
      </c>
      <c r="G1610">
        <v>154</v>
      </c>
      <c r="H1610">
        <v>1</v>
      </c>
      <c r="I1610">
        <v>564</v>
      </c>
      <c r="K1610" t="str">
        <f t="shared" si="26"/>
        <v>SELECT 'uf50-010.cnf','Rank','Uniform','Guided','Amplified',1,154,1,564 UNION</v>
      </c>
    </row>
    <row r="1611" spans="1:11" x14ac:dyDescent="0.55000000000000004">
      <c r="A1611" t="s">
        <v>17</v>
      </c>
      <c r="B1611" t="s">
        <v>10</v>
      </c>
      <c r="C1611" t="s">
        <v>8</v>
      </c>
      <c r="D1611" t="s">
        <v>131</v>
      </c>
      <c r="E1611" t="s">
        <v>3</v>
      </c>
      <c r="F1611" t="b">
        <v>1</v>
      </c>
      <c r="G1611">
        <v>404</v>
      </c>
      <c r="H1611">
        <v>3</v>
      </c>
      <c r="I1611">
        <v>905</v>
      </c>
      <c r="K1611" t="str">
        <f t="shared" si="26"/>
        <v>SELECT 'uf50-010.cnf','Rank','Uniform','1Bit','MaxSat',1,404,3,905 UNION</v>
      </c>
    </row>
    <row r="1612" spans="1:11" x14ac:dyDescent="0.55000000000000004">
      <c r="A1612" t="s">
        <v>17</v>
      </c>
      <c r="B1612" t="s">
        <v>10</v>
      </c>
      <c r="C1612" t="s">
        <v>8</v>
      </c>
      <c r="D1612" t="s">
        <v>131</v>
      </c>
      <c r="E1612" t="s">
        <v>4</v>
      </c>
      <c r="F1612" t="b">
        <v>1</v>
      </c>
      <c r="G1612">
        <v>2247</v>
      </c>
      <c r="H1612">
        <v>13</v>
      </c>
      <c r="I1612">
        <v>4670</v>
      </c>
      <c r="K1612" t="str">
        <f t="shared" si="26"/>
        <v>SELECT 'uf50-010.cnf','Rank','Uniform','1Bit','Weighted',1,2247,13,4670 UNION</v>
      </c>
    </row>
    <row r="1613" spans="1:11" x14ac:dyDescent="0.55000000000000004">
      <c r="A1613" t="s">
        <v>17</v>
      </c>
      <c r="B1613" t="s">
        <v>10</v>
      </c>
      <c r="C1613" t="s">
        <v>8</v>
      </c>
      <c r="D1613" t="s">
        <v>131</v>
      </c>
      <c r="E1613" t="s">
        <v>5</v>
      </c>
      <c r="F1613" t="b">
        <v>1</v>
      </c>
      <c r="G1613">
        <v>529</v>
      </c>
      <c r="H1613">
        <v>4</v>
      </c>
      <c r="I1613">
        <v>1197</v>
      </c>
      <c r="K1613" t="str">
        <f t="shared" si="26"/>
        <v>SELECT 'uf50-010.cnf','Rank','Uniform','1Bit','Amplified',1,529,4,1197 UNION</v>
      </c>
    </row>
    <row r="1614" spans="1:11" x14ac:dyDescent="0.55000000000000004">
      <c r="A1614" t="s">
        <v>17</v>
      </c>
      <c r="B1614" t="s">
        <v>10</v>
      </c>
      <c r="C1614" t="s">
        <v>8</v>
      </c>
      <c r="D1614" t="s">
        <v>132</v>
      </c>
      <c r="E1614" t="s">
        <v>3</v>
      </c>
      <c r="F1614" t="b">
        <v>1</v>
      </c>
      <c r="G1614">
        <v>113</v>
      </c>
      <c r="H1614">
        <v>0</v>
      </c>
      <c r="I1614">
        <v>267</v>
      </c>
      <c r="K1614" t="str">
        <f t="shared" si="26"/>
        <v>SELECT 'uf50-010.cnf','Rank','Uniform','2Bit','MaxSat',1,113,0,267 UNION</v>
      </c>
    </row>
    <row r="1615" spans="1:11" x14ac:dyDescent="0.55000000000000004">
      <c r="A1615" t="s">
        <v>17</v>
      </c>
      <c r="B1615" t="s">
        <v>10</v>
      </c>
      <c r="C1615" t="s">
        <v>8</v>
      </c>
      <c r="D1615" t="s">
        <v>132</v>
      </c>
      <c r="E1615" t="s">
        <v>4</v>
      </c>
      <c r="F1615" t="b">
        <v>1</v>
      </c>
      <c r="G1615">
        <v>27</v>
      </c>
      <c r="H1615">
        <v>0</v>
      </c>
      <c r="I1615">
        <v>65</v>
      </c>
      <c r="K1615" t="str">
        <f t="shared" si="26"/>
        <v>SELECT 'uf50-010.cnf','Rank','Uniform','2Bit','Weighted',1,27,0,65 UNION</v>
      </c>
    </row>
    <row r="1616" spans="1:11" x14ac:dyDescent="0.55000000000000004">
      <c r="A1616" t="s">
        <v>17</v>
      </c>
      <c r="B1616" t="s">
        <v>10</v>
      </c>
      <c r="C1616" t="s">
        <v>8</v>
      </c>
      <c r="D1616" t="s">
        <v>132</v>
      </c>
      <c r="E1616" t="s">
        <v>5</v>
      </c>
      <c r="F1616" t="b">
        <v>1</v>
      </c>
      <c r="G1616">
        <v>407</v>
      </c>
      <c r="H1616">
        <v>2</v>
      </c>
      <c r="I1616">
        <v>942</v>
      </c>
      <c r="K1616" t="str">
        <f t="shared" si="26"/>
        <v>SELECT 'uf50-010.cnf','Rank','Uniform','2Bit','Amplified',1,407,2,942 UNION</v>
      </c>
    </row>
    <row r="1617" spans="1:11" x14ac:dyDescent="0.55000000000000004">
      <c r="A1617" t="s">
        <v>17</v>
      </c>
      <c r="B1617" t="s">
        <v>10</v>
      </c>
      <c r="C1617" t="s">
        <v>133</v>
      </c>
      <c r="D1617" t="s">
        <v>2</v>
      </c>
      <c r="E1617" t="s">
        <v>3</v>
      </c>
      <c r="F1617" t="b">
        <v>1</v>
      </c>
      <c r="G1617">
        <v>48</v>
      </c>
      <c r="H1617">
        <v>0</v>
      </c>
      <c r="I1617">
        <v>116</v>
      </c>
      <c r="K1617" t="str">
        <f t="shared" si="26"/>
        <v>SELECT 'uf50-010.cnf','Rank','1Point','BitFlip','MaxSat',1,48,0,116 UNION</v>
      </c>
    </row>
    <row r="1618" spans="1:11" x14ac:dyDescent="0.55000000000000004">
      <c r="A1618" t="s">
        <v>17</v>
      </c>
      <c r="B1618" t="s">
        <v>10</v>
      </c>
      <c r="C1618" t="s">
        <v>133</v>
      </c>
      <c r="D1618" t="s">
        <v>2</v>
      </c>
      <c r="E1618" t="s">
        <v>4</v>
      </c>
      <c r="F1618" t="b">
        <v>1</v>
      </c>
      <c r="G1618">
        <v>111</v>
      </c>
      <c r="H1618">
        <v>0</v>
      </c>
      <c r="I1618">
        <v>225</v>
      </c>
      <c r="K1618" t="str">
        <f t="shared" si="26"/>
        <v>SELECT 'uf50-010.cnf','Rank','1Point','BitFlip','Weighted',1,111,0,225 UNION</v>
      </c>
    </row>
    <row r="1619" spans="1:11" x14ac:dyDescent="0.55000000000000004">
      <c r="A1619" t="s">
        <v>17</v>
      </c>
      <c r="B1619" t="s">
        <v>10</v>
      </c>
      <c r="C1619" t="s">
        <v>133</v>
      </c>
      <c r="D1619" t="s">
        <v>2</v>
      </c>
      <c r="E1619" t="s">
        <v>5</v>
      </c>
      <c r="F1619" t="b">
        <v>1</v>
      </c>
      <c r="G1619">
        <v>43</v>
      </c>
      <c r="H1619">
        <v>0</v>
      </c>
      <c r="I1619">
        <v>97</v>
      </c>
      <c r="K1619" t="str">
        <f t="shared" si="26"/>
        <v>SELECT 'uf50-010.cnf','Rank','1Point','BitFlip','Amplified',1,43,0,97 UNION</v>
      </c>
    </row>
    <row r="1620" spans="1:11" x14ac:dyDescent="0.55000000000000004">
      <c r="A1620" t="s">
        <v>17</v>
      </c>
      <c r="B1620" t="s">
        <v>10</v>
      </c>
      <c r="C1620" t="s">
        <v>133</v>
      </c>
      <c r="D1620" t="s">
        <v>6</v>
      </c>
      <c r="E1620" t="s">
        <v>3</v>
      </c>
      <c r="F1620" t="b">
        <v>1</v>
      </c>
      <c r="G1620">
        <v>24</v>
      </c>
      <c r="H1620">
        <v>0</v>
      </c>
      <c r="I1620">
        <v>90</v>
      </c>
      <c r="K1620" t="str">
        <f t="shared" si="26"/>
        <v>SELECT 'uf50-010.cnf','Rank','1Point','Guided','MaxSat',1,24,0,90 UNION</v>
      </c>
    </row>
    <row r="1621" spans="1:11" x14ac:dyDescent="0.55000000000000004">
      <c r="A1621" t="s">
        <v>17</v>
      </c>
      <c r="B1621" t="s">
        <v>10</v>
      </c>
      <c r="C1621" t="s">
        <v>133</v>
      </c>
      <c r="D1621" t="s">
        <v>6</v>
      </c>
      <c r="E1621" t="s">
        <v>4</v>
      </c>
      <c r="F1621" t="b">
        <v>1</v>
      </c>
      <c r="G1621">
        <v>18</v>
      </c>
      <c r="H1621">
        <v>0</v>
      </c>
      <c r="I1621">
        <v>67</v>
      </c>
      <c r="K1621" t="str">
        <f t="shared" si="26"/>
        <v>SELECT 'uf50-010.cnf','Rank','1Point','Guided','Weighted',1,18,0,67 UNION</v>
      </c>
    </row>
    <row r="1622" spans="1:11" x14ac:dyDescent="0.55000000000000004">
      <c r="A1622" t="s">
        <v>17</v>
      </c>
      <c r="B1622" t="s">
        <v>10</v>
      </c>
      <c r="C1622" t="s">
        <v>133</v>
      </c>
      <c r="D1622" t="s">
        <v>6</v>
      </c>
      <c r="E1622" t="s">
        <v>5</v>
      </c>
      <c r="F1622" t="b">
        <v>1</v>
      </c>
      <c r="G1622">
        <v>19</v>
      </c>
      <c r="H1622">
        <v>0</v>
      </c>
      <c r="I1622">
        <v>84</v>
      </c>
      <c r="K1622" t="str">
        <f t="shared" si="26"/>
        <v>SELECT 'uf50-010.cnf','Rank','1Point','Guided','Amplified',1,19,0,84 UNION</v>
      </c>
    </row>
    <row r="1623" spans="1:11" x14ac:dyDescent="0.55000000000000004">
      <c r="A1623" t="s">
        <v>17</v>
      </c>
      <c r="B1623" t="s">
        <v>10</v>
      </c>
      <c r="C1623" t="s">
        <v>133</v>
      </c>
      <c r="D1623" t="s">
        <v>131</v>
      </c>
      <c r="E1623" t="s">
        <v>3</v>
      </c>
      <c r="F1623" t="b">
        <v>1</v>
      </c>
      <c r="G1623">
        <v>433</v>
      </c>
      <c r="H1623">
        <v>2</v>
      </c>
      <c r="I1623">
        <v>944</v>
      </c>
      <c r="K1623" t="str">
        <f t="shared" si="26"/>
        <v>SELECT 'uf50-010.cnf','Rank','1Point','1Bit','MaxSat',1,433,2,944 UNION</v>
      </c>
    </row>
    <row r="1624" spans="1:11" x14ac:dyDescent="0.55000000000000004">
      <c r="A1624" t="s">
        <v>17</v>
      </c>
      <c r="B1624" t="s">
        <v>10</v>
      </c>
      <c r="C1624" t="s">
        <v>133</v>
      </c>
      <c r="D1624" t="s">
        <v>131</v>
      </c>
      <c r="E1624" t="s">
        <v>4</v>
      </c>
      <c r="F1624" t="b">
        <v>1</v>
      </c>
      <c r="G1624">
        <v>1072</v>
      </c>
      <c r="H1624">
        <v>7</v>
      </c>
      <c r="I1624">
        <v>2135</v>
      </c>
      <c r="K1624" t="str">
        <f t="shared" si="26"/>
        <v>SELECT 'uf50-010.cnf','Rank','1Point','1Bit','Weighted',1,1072,7,2135 UNION</v>
      </c>
    </row>
    <row r="1625" spans="1:11" x14ac:dyDescent="0.55000000000000004">
      <c r="A1625" t="s">
        <v>17</v>
      </c>
      <c r="B1625" t="s">
        <v>10</v>
      </c>
      <c r="C1625" t="s">
        <v>133</v>
      </c>
      <c r="D1625" t="s">
        <v>131</v>
      </c>
      <c r="E1625" t="s">
        <v>5</v>
      </c>
      <c r="F1625" t="b">
        <v>1</v>
      </c>
      <c r="G1625">
        <v>296</v>
      </c>
      <c r="H1625">
        <v>2</v>
      </c>
      <c r="I1625">
        <v>649</v>
      </c>
      <c r="K1625" t="str">
        <f t="shared" si="26"/>
        <v>SELECT 'uf50-010.cnf','Rank','1Point','1Bit','Amplified',1,296,2,649 UNION</v>
      </c>
    </row>
    <row r="1626" spans="1:11" x14ac:dyDescent="0.55000000000000004">
      <c r="A1626" t="s">
        <v>17</v>
      </c>
      <c r="B1626" t="s">
        <v>10</v>
      </c>
      <c r="C1626" t="s">
        <v>133</v>
      </c>
      <c r="D1626" t="s">
        <v>132</v>
      </c>
      <c r="E1626" t="s">
        <v>3</v>
      </c>
      <c r="F1626" t="b">
        <v>1</v>
      </c>
      <c r="G1626">
        <v>35</v>
      </c>
      <c r="H1626">
        <v>0</v>
      </c>
      <c r="I1626">
        <v>77</v>
      </c>
      <c r="K1626" t="str">
        <f t="shared" si="26"/>
        <v>SELECT 'uf50-010.cnf','Rank','1Point','2Bit','MaxSat',1,35,0,77 UNION</v>
      </c>
    </row>
    <row r="1627" spans="1:11" x14ac:dyDescent="0.55000000000000004">
      <c r="A1627" t="s">
        <v>17</v>
      </c>
      <c r="B1627" t="s">
        <v>10</v>
      </c>
      <c r="C1627" t="s">
        <v>133</v>
      </c>
      <c r="D1627" t="s">
        <v>132</v>
      </c>
      <c r="E1627" t="s">
        <v>4</v>
      </c>
      <c r="F1627" t="b">
        <v>1</v>
      </c>
      <c r="G1627">
        <v>568</v>
      </c>
      <c r="H1627">
        <v>3</v>
      </c>
      <c r="I1627">
        <v>1156</v>
      </c>
      <c r="K1627" t="str">
        <f t="shared" si="26"/>
        <v>SELECT 'uf50-010.cnf','Rank','1Point','2Bit','Weighted',1,568,3,1156 UNION</v>
      </c>
    </row>
    <row r="1628" spans="1:11" x14ac:dyDescent="0.55000000000000004">
      <c r="A1628" t="s">
        <v>17</v>
      </c>
      <c r="B1628" t="s">
        <v>10</v>
      </c>
      <c r="C1628" t="s">
        <v>133</v>
      </c>
      <c r="D1628" t="s">
        <v>132</v>
      </c>
      <c r="E1628" t="s">
        <v>5</v>
      </c>
      <c r="F1628" t="b">
        <v>1</v>
      </c>
      <c r="G1628">
        <v>43</v>
      </c>
      <c r="H1628">
        <v>0</v>
      </c>
      <c r="I1628">
        <v>96</v>
      </c>
      <c r="K1628" t="str">
        <f t="shared" si="26"/>
        <v>SELECT 'uf50-010.cnf','Rank','1Point','2Bit','Amplified',1,43,0,96 UNION</v>
      </c>
    </row>
    <row r="1629" spans="1:11" x14ac:dyDescent="0.55000000000000004">
      <c r="A1629" t="s">
        <v>17</v>
      </c>
      <c r="B1629" t="s">
        <v>10</v>
      </c>
      <c r="C1629" t="s">
        <v>134</v>
      </c>
      <c r="D1629" t="s">
        <v>2</v>
      </c>
      <c r="E1629" t="s">
        <v>3</v>
      </c>
      <c r="F1629" t="b">
        <v>1</v>
      </c>
      <c r="G1629">
        <v>414</v>
      </c>
      <c r="H1629">
        <v>2</v>
      </c>
      <c r="I1629">
        <v>1028</v>
      </c>
      <c r="K1629" t="str">
        <f t="shared" si="26"/>
        <v>SELECT 'uf50-010.cnf','Rank','2Point','BitFlip','MaxSat',1,414,2,1028 UNION</v>
      </c>
    </row>
    <row r="1630" spans="1:11" x14ac:dyDescent="0.55000000000000004">
      <c r="A1630" t="s">
        <v>17</v>
      </c>
      <c r="B1630" t="s">
        <v>10</v>
      </c>
      <c r="C1630" t="s">
        <v>134</v>
      </c>
      <c r="D1630" t="s">
        <v>2</v>
      </c>
      <c r="E1630" t="s">
        <v>4</v>
      </c>
      <c r="F1630" t="b">
        <v>1</v>
      </c>
      <c r="G1630">
        <v>1447</v>
      </c>
      <c r="H1630">
        <v>7</v>
      </c>
      <c r="I1630">
        <v>3193</v>
      </c>
      <c r="K1630" t="str">
        <f t="shared" si="26"/>
        <v>SELECT 'uf50-010.cnf','Rank','2Point','BitFlip','Weighted',1,1447,7,3193 UNION</v>
      </c>
    </row>
    <row r="1631" spans="1:11" x14ac:dyDescent="0.55000000000000004">
      <c r="A1631" t="s">
        <v>17</v>
      </c>
      <c r="B1631" t="s">
        <v>10</v>
      </c>
      <c r="C1631" t="s">
        <v>134</v>
      </c>
      <c r="D1631" t="s">
        <v>2</v>
      </c>
      <c r="E1631" t="s">
        <v>5</v>
      </c>
      <c r="F1631" t="b">
        <v>1</v>
      </c>
      <c r="G1631">
        <v>42</v>
      </c>
      <c r="H1631">
        <v>0</v>
      </c>
      <c r="I1631">
        <v>93</v>
      </c>
      <c r="K1631" t="str">
        <f t="shared" si="26"/>
        <v>SELECT 'uf50-010.cnf','Rank','2Point','BitFlip','Amplified',1,42,0,93 UNION</v>
      </c>
    </row>
    <row r="1632" spans="1:11" x14ac:dyDescent="0.55000000000000004">
      <c r="A1632" t="s">
        <v>17</v>
      </c>
      <c r="B1632" t="s">
        <v>10</v>
      </c>
      <c r="C1632" t="s">
        <v>134</v>
      </c>
      <c r="D1632" t="s">
        <v>6</v>
      </c>
      <c r="E1632" t="s">
        <v>3</v>
      </c>
      <c r="F1632" t="b">
        <v>1</v>
      </c>
      <c r="G1632">
        <v>13</v>
      </c>
      <c r="H1632">
        <v>0</v>
      </c>
      <c r="I1632">
        <v>56</v>
      </c>
      <c r="K1632" t="str">
        <f t="shared" si="26"/>
        <v>SELECT 'uf50-010.cnf','Rank','2Point','Guided','MaxSat',1,13,0,56 UNION</v>
      </c>
    </row>
    <row r="1633" spans="1:11" x14ac:dyDescent="0.55000000000000004">
      <c r="A1633" t="s">
        <v>17</v>
      </c>
      <c r="B1633" t="s">
        <v>10</v>
      </c>
      <c r="C1633" t="s">
        <v>134</v>
      </c>
      <c r="D1633" t="s">
        <v>6</v>
      </c>
      <c r="E1633" t="s">
        <v>4</v>
      </c>
      <c r="F1633" t="b">
        <v>1</v>
      </c>
      <c r="G1633">
        <v>177</v>
      </c>
      <c r="H1633">
        <v>1</v>
      </c>
      <c r="I1633">
        <v>647</v>
      </c>
      <c r="K1633" t="str">
        <f t="shared" si="26"/>
        <v>SELECT 'uf50-010.cnf','Rank','2Point','Guided','Weighted',1,177,1,647 UNION</v>
      </c>
    </row>
    <row r="1634" spans="1:11" x14ac:dyDescent="0.55000000000000004">
      <c r="A1634" t="s">
        <v>17</v>
      </c>
      <c r="B1634" t="s">
        <v>10</v>
      </c>
      <c r="C1634" t="s">
        <v>134</v>
      </c>
      <c r="D1634" t="s">
        <v>6</v>
      </c>
      <c r="E1634" t="s">
        <v>5</v>
      </c>
      <c r="F1634" t="b">
        <v>1</v>
      </c>
      <c r="G1634">
        <v>16</v>
      </c>
      <c r="H1634">
        <v>0</v>
      </c>
      <c r="I1634">
        <v>62</v>
      </c>
      <c r="K1634" t="str">
        <f t="shared" si="26"/>
        <v>SELECT 'uf50-010.cnf','Rank','2Point','Guided','Amplified',1,16,0,62 UNION</v>
      </c>
    </row>
    <row r="1635" spans="1:11" x14ac:dyDescent="0.55000000000000004">
      <c r="A1635" t="s">
        <v>17</v>
      </c>
      <c r="B1635" t="s">
        <v>10</v>
      </c>
      <c r="C1635" t="s">
        <v>134</v>
      </c>
      <c r="D1635" t="s">
        <v>131</v>
      </c>
      <c r="E1635" t="s">
        <v>3</v>
      </c>
      <c r="F1635" t="b">
        <v>1</v>
      </c>
      <c r="G1635">
        <v>3402</v>
      </c>
      <c r="H1635">
        <v>23</v>
      </c>
      <c r="I1635">
        <v>7681</v>
      </c>
      <c r="K1635" t="str">
        <f t="shared" si="26"/>
        <v>SELECT 'uf50-010.cnf','Rank','2Point','1Bit','MaxSat',1,3402,23,7681 UNION</v>
      </c>
    </row>
    <row r="1636" spans="1:11" x14ac:dyDescent="0.55000000000000004">
      <c r="A1636" t="s">
        <v>17</v>
      </c>
      <c r="B1636" t="s">
        <v>10</v>
      </c>
      <c r="C1636" t="s">
        <v>134</v>
      </c>
      <c r="D1636" t="s">
        <v>131</v>
      </c>
      <c r="E1636" t="s">
        <v>4</v>
      </c>
      <c r="F1636" t="b">
        <v>1</v>
      </c>
      <c r="G1636">
        <v>148</v>
      </c>
      <c r="H1636">
        <v>1</v>
      </c>
      <c r="I1636">
        <v>285</v>
      </c>
      <c r="K1636" t="str">
        <f t="shared" si="26"/>
        <v>SELECT 'uf50-010.cnf','Rank','2Point','1Bit','Weighted',1,148,1,285 UNION</v>
      </c>
    </row>
    <row r="1637" spans="1:11" x14ac:dyDescent="0.55000000000000004">
      <c r="A1637" t="s">
        <v>17</v>
      </c>
      <c r="B1637" t="s">
        <v>10</v>
      </c>
      <c r="C1637" t="s">
        <v>134</v>
      </c>
      <c r="D1637" t="s">
        <v>131</v>
      </c>
      <c r="E1637" t="s">
        <v>5</v>
      </c>
      <c r="F1637" t="b">
        <v>1</v>
      </c>
      <c r="G1637">
        <v>5473</v>
      </c>
      <c r="H1637">
        <v>38</v>
      </c>
      <c r="I1637">
        <v>12126</v>
      </c>
      <c r="K1637" t="str">
        <f t="shared" si="26"/>
        <v>SELECT 'uf50-010.cnf','Rank','2Point','1Bit','Amplified',1,5473,38,12126 UNION</v>
      </c>
    </row>
    <row r="1638" spans="1:11" x14ac:dyDescent="0.55000000000000004">
      <c r="A1638" t="s">
        <v>17</v>
      </c>
      <c r="B1638" t="s">
        <v>10</v>
      </c>
      <c r="C1638" t="s">
        <v>134</v>
      </c>
      <c r="D1638" t="s">
        <v>132</v>
      </c>
      <c r="E1638" t="s">
        <v>3</v>
      </c>
      <c r="F1638" t="b">
        <v>1</v>
      </c>
      <c r="G1638">
        <v>41</v>
      </c>
      <c r="H1638">
        <v>0</v>
      </c>
      <c r="I1638">
        <v>99</v>
      </c>
      <c r="K1638" t="str">
        <f t="shared" si="26"/>
        <v>SELECT 'uf50-010.cnf','Rank','2Point','2Bit','MaxSat',1,41,0,99 UNION</v>
      </c>
    </row>
    <row r="1639" spans="1:11" x14ac:dyDescent="0.55000000000000004">
      <c r="A1639" t="s">
        <v>17</v>
      </c>
      <c r="B1639" t="s">
        <v>10</v>
      </c>
      <c r="C1639" t="s">
        <v>134</v>
      </c>
      <c r="D1639" t="s">
        <v>132</v>
      </c>
      <c r="E1639" t="s">
        <v>4</v>
      </c>
      <c r="F1639" t="b">
        <v>1</v>
      </c>
      <c r="G1639">
        <v>894</v>
      </c>
      <c r="H1639">
        <v>5</v>
      </c>
      <c r="I1639">
        <v>1864</v>
      </c>
      <c r="K1639" t="str">
        <f t="shared" si="26"/>
        <v>SELECT 'uf50-010.cnf','Rank','2Point','2Bit','Weighted',1,894,5,1864 UNION</v>
      </c>
    </row>
    <row r="1640" spans="1:11" x14ac:dyDescent="0.55000000000000004">
      <c r="A1640" t="s">
        <v>17</v>
      </c>
      <c r="B1640" t="s">
        <v>10</v>
      </c>
      <c r="C1640" t="s">
        <v>134</v>
      </c>
      <c r="D1640" t="s">
        <v>132</v>
      </c>
      <c r="E1640" t="s">
        <v>5</v>
      </c>
      <c r="F1640" t="b">
        <v>1</v>
      </c>
      <c r="G1640">
        <v>847</v>
      </c>
      <c r="H1640">
        <v>6</v>
      </c>
      <c r="I1640">
        <v>1850</v>
      </c>
      <c r="K1640" t="str">
        <f t="shared" si="26"/>
        <v>SELECT 'uf50-010.cnf','Rank','2Point','2Bit','Amplified',1,847,6,1850 UNION</v>
      </c>
    </row>
    <row r="1641" spans="1:11" x14ac:dyDescent="0.55000000000000004">
      <c r="A1641" t="s">
        <v>18</v>
      </c>
      <c r="B1641" t="s">
        <v>0</v>
      </c>
      <c r="C1641" t="s">
        <v>1</v>
      </c>
      <c r="D1641" t="s">
        <v>2</v>
      </c>
      <c r="E1641" t="s">
        <v>3</v>
      </c>
      <c r="F1641" t="b">
        <v>0</v>
      </c>
      <c r="G1641">
        <v>10000</v>
      </c>
      <c r="H1641">
        <v>76</v>
      </c>
      <c r="I1641">
        <v>47875</v>
      </c>
      <c r="K1641" t="str">
        <f t="shared" si="26"/>
        <v>SELECT 'uf50-0100.cnf','Tournament','Clause','BitFlip','MaxSat',0,10000,76,47875 UNION</v>
      </c>
    </row>
    <row r="1642" spans="1:11" x14ac:dyDescent="0.55000000000000004">
      <c r="A1642" t="s">
        <v>18</v>
      </c>
      <c r="B1642" t="s">
        <v>0</v>
      </c>
      <c r="C1642" t="s">
        <v>1</v>
      </c>
      <c r="D1642" t="s">
        <v>2</v>
      </c>
      <c r="E1642" t="s">
        <v>4</v>
      </c>
      <c r="F1642" t="b">
        <v>0</v>
      </c>
      <c r="G1642">
        <v>10000</v>
      </c>
      <c r="H1642">
        <v>64</v>
      </c>
      <c r="I1642">
        <v>46555</v>
      </c>
      <c r="K1642" t="str">
        <f t="shared" si="26"/>
        <v>SELECT 'uf50-0100.cnf','Tournament','Clause','BitFlip','Weighted',0,10000,64,46555 UNION</v>
      </c>
    </row>
    <row r="1643" spans="1:11" x14ac:dyDescent="0.55000000000000004">
      <c r="A1643" t="s">
        <v>18</v>
      </c>
      <c r="B1643" t="s">
        <v>0</v>
      </c>
      <c r="C1643" t="s">
        <v>1</v>
      </c>
      <c r="D1643" t="s">
        <v>2</v>
      </c>
      <c r="E1643" t="s">
        <v>5</v>
      </c>
      <c r="F1643" t="b">
        <v>0</v>
      </c>
      <c r="G1643">
        <v>10000</v>
      </c>
      <c r="H1643">
        <v>76</v>
      </c>
      <c r="I1643">
        <v>48140</v>
      </c>
      <c r="K1643" t="str">
        <f t="shared" si="26"/>
        <v>SELECT 'uf50-0100.cnf','Tournament','Clause','BitFlip','Amplified',0,10000,76,48140 UNION</v>
      </c>
    </row>
    <row r="1644" spans="1:11" x14ac:dyDescent="0.55000000000000004">
      <c r="A1644" t="s">
        <v>18</v>
      </c>
      <c r="B1644" t="s">
        <v>0</v>
      </c>
      <c r="C1644" t="s">
        <v>1</v>
      </c>
      <c r="D1644" t="s">
        <v>6</v>
      </c>
      <c r="E1644" t="s">
        <v>3</v>
      </c>
      <c r="F1644" t="b">
        <v>1</v>
      </c>
      <c r="G1644">
        <v>2625</v>
      </c>
      <c r="H1644">
        <v>19</v>
      </c>
      <c r="I1644">
        <v>14299</v>
      </c>
      <c r="K1644" t="str">
        <f t="shared" si="26"/>
        <v>SELECT 'uf50-0100.cnf','Tournament','Clause','Guided','MaxSat',1,2625,19,14299 UNION</v>
      </c>
    </row>
    <row r="1645" spans="1:11" x14ac:dyDescent="0.55000000000000004">
      <c r="A1645" t="s">
        <v>18</v>
      </c>
      <c r="B1645" t="s">
        <v>0</v>
      </c>
      <c r="C1645" t="s">
        <v>1</v>
      </c>
      <c r="D1645" t="s">
        <v>6</v>
      </c>
      <c r="E1645" t="s">
        <v>4</v>
      </c>
      <c r="F1645" t="b">
        <v>1</v>
      </c>
      <c r="G1645">
        <v>588</v>
      </c>
      <c r="H1645">
        <v>4</v>
      </c>
      <c r="I1645">
        <v>3070</v>
      </c>
      <c r="K1645" t="str">
        <f t="shared" si="26"/>
        <v>SELECT 'uf50-0100.cnf','Tournament','Clause','Guided','Weighted',1,588,4,3070 UNION</v>
      </c>
    </row>
    <row r="1646" spans="1:11" x14ac:dyDescent="0.55000000000000004">
      <c r="A1646" t="s">
        <v>18</v>
      </c>
      <c r="B1646" t="s">
        <v>0</v>
      </c>
      <c r="C1646" t="s">
        <v>1</v>
      </c>
      <c r="D1646" t="s">
        <v>6</v>
      </c>
      <c r="E1646" t="s">
        <v>5</v>
      </c>
      <c r="F1646" t="b">
        <v>1</v>
      </c>
      <c r="G1646">
        <v>2625</v>
      </c>
      <c r="H1646">
        <v>19</v>
      </c>
      <c r="I1646">
        <v>14852</v>
      </c>
      <c r="K1646" t="str">
        <f t="shared" si="26"/>
        <v>SELECT 'uf50-0100.cnf','Tournament','Clause','Guided','Amplified',1,2625,19,14852 UNION</v>
      </c>
    </row>
    <row r="1647" spans="1:11" x14ac:dyDescent="0.55000000000000004">
      <c r="A1647" t="s">
        <v>18</v>
      </c>
      <c r="B1647" t="s">
        <v>0</v>
      </c>
      <c r="C1647" t="s">
        <v>1</v>
      </c>
      <c r="D1647" t="s">
        <v>131</v>
      </c>
      <c r="E1647" t="s">
        <v>3</v>
      </c>
      <c r="F1647" t="b">
        <v>0</v>
      </c>
      <c r="G1647">
        <v>10000</v>
      </c>
      <c r="H1647">
        <v>73</v>
      </c>
      <c r="I1647">
        <v>47561</v>
      </c>
      <c r="K1647" t="str">
        <f t="shared" si="26"/>
        <v>SELECT 'uf50-0100.cnf','Tournament','Clause','1Bit','MaxSat',0,10000,73,47561 UNION</v>
      </c>
    </row>
    <row r="1648" spans="1:11" x14ac:dyDescent="0.55000000000000004">
      <c r="A1648" t="s">
        <v>18</v>
      </c>
      <c r="B1648" t="s">
        <v>0</v>
      </c>
      <c r="C1648" t="s">
        <v>1</v>
      </c>
      <c r="D1648" t="s">
        <v>131</v>
      </c>
      <c r="E1648" t="s">
        <v>4</v>
      </c>
      <c r="F1648" t="b">
        <v>0</v>
      </c>
      <c r="G1648">
        <v>10000</v>
      </c>
      <c r="H1648">
        <v>63</v>
      </c>
      <c r="I1648">
        <v>46375</v>
      </c>
      <c r="K1648" t="str">
        <f t="shared" si="26"/>
        <v>SELECT 'uf50-0100.cnf','Tournament','Clause','1Bit','Weighted',0,10000,63,46375 UNION</v>
      </c>
    </row>
    <row r="1649" spans="1:11" x14ac:dyDescent="0.55000000000000004">
      <c r="A1649" t="s">
        <v>18</v>
      </c>
      <c r="B1649" t="s">
        <v>0</v>
      </c>
      <c r="C1649" t="s">
        <v>1</v>
      </c>
      <c r="D1649" t="s">
        <v>131</v>
      </c>
      <c r="E1649" t="s">
        <v>5</v>
      </c>
      <c r="F1649" t="b">
        <v>0</v>
      </c>
      <c r="G1649">
        <v>10000</v>
      </c>
      <c r="H1649">
        <v>73</v>
      </c>
      <c r="I1649">
        <v>45217</v>
      </c>
      <c r="K1649" t="str">
        <f t="shared" si="26"/>
        <v>SELECT 'uf50-0100.cnf','Tournament','Clause','1Bit','Amplified',0,10000,73,45217 UNION</v>
      </c>
    </row>
    <row r="1650" spans="1:11" x14ac:dyDescent="0.55000000000000004">
      <c r="A1650" t="s">
        <v>18</v>
      </c>
      <c r="B1650" t="s">
        <v>0</v>
      </c>
      <c r="C1650" t="s">
        <v>1</v>
      </c>
      <c r="D1650" t="s">
        <v>132</v>
      </c>
      <c r="E1650" t="s">
        <v>3</v>
      </c>
      <c r="F1650" t="b">
        <v>0</v>
      </c>
      <c r="G1650">
        <v>10000</v>
      </c>
      <c r="H1650">
        <v>72</v>
      </c>
      <c r="I1650">
        <v>44170</v>
      </c>
      <c r="K1650" t="str">
        <f t="shared" si="26"/>
        <v>SELECT 'uf50-0100.cnf','Tournament','Clause','2Bit','MaxSat',0,10000,72,44170 UNION</v>
      </c>
    </row>
    <row r="1651" spans="1:11" x14ac:dyDescent="0.55000000000000004">
      <c r="A1651" t="s">
        <v>18</v>
      </c>
      <c r="B1651" t="s">
        <v>0</v>
      </c>
      <c r="C1651" t="s">
        <v>1</v>
      </c>
      <c r="D1651" t="s">
        <v>132</v>
      </c>
      <c r="E1651" t="s">
        <v>4</v>
      </c>
      <c r="F1651" t="b">
        <v>0</v>
      </c>
      <c r="G1651">
        <v>10000</v>
      </c>
      <c r="H1651">
        <v>64</v>
      </c>
      <c r="I1651">
        <v>43445</v>
      </c>
      <c r="K1651" t="str">
        <f t="shared" si="26"/>
        <v>SELECT 'uf50-0100.cnf','Tournament','Clause','2Bit','Weighted',0,10000,64,43445 UNION</v>
      </c>
    </row>
    <row r="1652" spans="1:11" x14ac:dyDescent="0.55000000000000004">
      <c r="A1652" t="s">
        <v>18</v>
      </c>
      <c r="B1652" t="s">
        <v>0</v>
      </c>
      <c r="C1652" t="s">
        <v>1</v>
      </c>
      <c r="D1652" t="s">
        <v>132</v>
      </c>
      <c r="E1652" t="s">
        <v>5</v>
      </c>
      <c r="F1652" t="b">
        <v>0</v>
      </c>
      <c r="G1652">
        <v>10000</v>
      </c>
      <c r="H1652">
        <v>72</v>
      </c>
      <c r="I1652">
        <v>45021</v>
      </c>
      <c r="K1652" t="str">
        <f t="shared" si="26"/>
        <v>SELECT 'uf50-0100.cnf','Tournament','Clause','2Bit','Amplified',0,10000,72,45021 UNION</v>
      </c>
    </row>
    <row r="1653" spans="1:11" x14ac:dyDescent="0.55000000000000004">
      <c r="A1653" t="s">
        <v>18</v>
      </c>
      <c r="B1653" t="s">
        <v>0</v>
      </c>
      <c r="C1653" t="s">
        <v>8</v>
      </c>
      <c r="D1653" t="s">
        <v>2</v>
      </c>
      <c r="E1653" t="s">
        <v>3</v>
      </c>
      <c r="F1653" t="b">
        <v>1</v>
      </c>
      <c r="G1653">
        <v>2611</v>
      </c>
      <c r="H1653">
        <v>19</v>
      </c>
      <c r="I1653">
        <v>5723</v>
      </c>
      <c r="K1653" t="str">
        <f t="shared" si="26"/>
        <v>SELECT 'uf50-0100.cnf','Tournament','Uniform','BitFlip','MaxSat',1,2611,19,5723 UNION</v>
      </c>
    </row>
    <row r="1654" spans="1:11" x14ac:dyDescent="0.55000000000000004">
      <c r="A1654" t="s">
        <v>18</v>
      </c>
      <c r="B1654" t="s">
        <v>0</v>
      </c>
      <c r="C1654" t="s">
        <v>8</v>
      </c>
      <c r="D1654" t="s">
        <v>2</v>
      </c>
      <c r="E1654" t="s">
        <v>4</v>
      </c>
      <c r="F1654" t="b">
        <v>1</v>
      </c>
      <c r="G1654">
        <v>2550</v>
      </c>
      <c r="H1654">
        <v>18</v>
      </c>
      <c r="I1654">
        <v>5092</v>
      </c>
      <c r="K1654" t="str">
        <f t="shared" si="26"/>
        <v>SELECT 'uf50-0100.cnf','Tournament','Uniform','BitFlip','Weighted',1,2550,18,5092 UNION</v>
      </c>
    </row>
    <row r="1655" spans="1:11" x14ac:dyDescent="0.55000000000000004">
      <c r="A1655" t="s">
        <v>18</v>
      </c>
      <c r="B1655" t="s">
        <v>0</v>
      </c>
      <c r="C1655" t="s">
        <v>8</v>
      </c>
      <c r="D1655" t="s">
        <v>2</v>
      </c>
      <c r="E1655" t="s">
        <v>5</v>
      </c>
      <c r="F1655" t="b">
        <v>1</v>
      </c>
      <c r="G1655">
        <v>2611</v>
      </c>
      <c r="H1655">
        <v>19</v>
      </c>
      <c r="I1655">
        <v>6104</v>
      </c>
      <c r="K1655" t="str">
        <f t="shared" si="26"/>
        <v>SELECT 'uf50-0100.cnf','Tournament','Uniform','BitFlip','Amplified',1,2611,19,6104 UNION</v>
      </c>
    </row>
    <row r="1656" spans="1:11" x14ac:dyDescent="0.55000000000000004">
      <c r="A1656" t="s">
        <v>18</v>
      </c>
      <c r="B1656" t="s">
        <v>0</v>
      </c>
      <c r="C1656" t="s">
        <v>8</v>
      </c>
      <c r="D1656" t="s">
        <v>6</v>
      </c>
      <c r="E1656" t="s">
        <v>3</v>
      </c>
      <c r="F1656" t="b">
        <v>1</v>
      </c>
      <c r="G1656">
        <v>62</v>
      </c>
      <c r="H1656">
        <v>0</v>
      </c>
      <c r="I1656">
        <v>230</v>
      </c>
      <c r="K1656" t="str">
        <f t="shared" si="26"/>
        <v>SELECT 'uf50-0100.cnf','Tournament','Uniform','Guided','MaxSat',1,62,0,230 UNION</v>
      </c>
    </row>
    <row r="1657" spans="1:11" x14ac:dyDescent="0.55000000000000004">
      <c r="A1657" t="s">
        <v>18</v>
      </c>
      <c r="B1657" t="s">
        <v>0</v>
      </c>
      <c r="C1657" t="s">
        <v>8</v>
      </c>
      <c r="D1657" t="s">
        <v>6</v>
      </c>
      <c r="E1657" t="s">
        <v>4</v>
      </c>
      <c r="F1657" t="b">
        <v>1</v>
      </c>
      <c r="G1657">
        <v>269</v>
      </c>
      <c r="H1657">
        <v>2</v>
      </c>
      <c r="I1657">
        <v>911</v>
      </c>
      <c r="K1657" t="str">
        <f t="shared" si="26"/>
        <v>SELECT 'uf50-0100.cnf','Tournament','Uniform','Guided','Weighted',1,269,2,911 UNION</v>
      </c>
    </row>
    <row r="1658" spans="1:11" x14ac:dyDescent="0.55000000000000004">
      <c r="A1658" t="s">
        <v>18</v>
      </c>
      <c r="B1658" t="s">
        <v>0</v>
      </c>
      <c r="C1658" t="s">
        <v>8</v>
      </c>
      <c r="D1658" t="s">
        <v>6</v>
      </c>
      <c r="E1658" t="s">
        <v>5</v>
      </c>
      <c r="F1658" t="b">
        <v>1</v>
      </c>
      <c r="G1658">
        <v>62</v>
      </c>
      <c r="H1658">
        <v>0</v>
      </c>
      <c r="I1658">
        <v>252</v>
      </c>
      <c r="K1658" t="str">
        <f t="shared" si="26"/>
        <v>SELECT 'uf50-0100.cnf','Tournament','Uniform','Guided','Amplified',1,62,0,252 UNION</v>
      </c>
    </row>
    <row r="1659" spans="1:11" x14ac:dyDescent="0.55000000000000004">
      <c r="A1659" t="s">
        <v>18</v>
      </c>
      <c r="B1659" t="s">
        <v>0</v>
      </c>
      <c r="C1659" t="s">
        <v>8</v>
      </c>
      <c r="D1659" t="s">
        <v>131</v>
      </c>
      <c r="E1659" t="s">
        <v>3</v>
      </c>
      <c r="F1659" t="b">
        <v>0</v>
      </c>
      <c r="G1659">
        <v>10000</v>
      </c>
      <c r="H1659">
        <v>82</v>
      </c>
      <c r="I1659">
        <v>21058</v>
      </c>
      <c r="K1659" t="str">
        <f t="shared" si="26"/>
        <v>SELECT 'uf50-0100.cnf','Tournament','Uniform','1Bit','MaxSat',0,10000,82,21058 UNION</v>
      </c>
    </row>
    <row r="1660" spans="1:11" x14ac:dyDescent="0.55000000000000004">
      <c r="A1660" t="s">
        <v>18</v>
      </c>
      <c r="B1660" t="s">
        <v>0</v>
      </c>
      <c r="C1660" t="s">
        <v>8</v>
      </c>
      <c r="D1660" t="s">
        <v>131</v>
      </c>
      <c r="E1660" t="s">
        <v>4</v>
      </c>
      <c r="F1660" t="b">
        <v>0</v>
      </c>
      <c r="G1660">
        <v>10000</v>
      </c>
      <c r="H1660">
        <v>75</v>
      </c>
      <c r="I1660">
        <v>19961</v>
      </c>
      <c r="K1660" t="str">
        <f t="shared" si="26"/>
        <v>SELECT 'uf50-0100.cnf','Tournament','Uniform','1Bit','Weighted',0,10000,75,19961 UNION</v>
      </c>
    </row>
    <row r="1661" spans="1:11" x14ac:dyDescent="0.55000000000000004">
      <c r="A1661" t="s">
        <v>18</v>
      </c>
      <c r="B1661" t="s">
        <v>0</v>
      </c>
      <c r="C1661" t="s">
        <v>8</v>
      </c>
      <c r="D1661" t="s">
        <v>131</v>
      </c>
      <c r="E1661" t="s">
        <v>5</v>
      </c>
      <c r="F1661" t="b">
        <v>0</v>
      </c>
      <c r="G1661">
        <v>10000</v>
      </c>
      <c r="H1661">
        <v>82</v>
      </c>
      <c r="I1661">
        <v>21072</v>
      </c>
      <c r="K1661" t="str">
        <f t="shared" si="26"/>
        <v>SELECT 'uf50-0100.cnf','Tournament','Uniform','1Bit','Amplified',0,10000,82,21072 UNION</v>
      </c>
    </row>
    <row r="1662" spans="1:11" x14ac:dyDescent="0.55000000000000004">
      <c r="A1662" t="s">
        <v>18</v>
      </c>
      <c r="B1662" t="s">
        <v>0</v>
      </c>
      <c r="C1662" t="s">
        <v>8</v>
      </c>
      <c r="D1662" t="s">
        <v>132</v>
      </c>
      <c r="E1662" t="s">
        <v>3</v>
      </c>
      <c r="F1662" t="b">
        <v>0</v>
      </c>
      <c r="G1662">
        <v>10000</v>
      </c>
      <c r="H1662">
        <v>73</v>
      </c>
      <c r="I1662">
        <v>21042</v>
      </c>
      <c r="K1662" t="str">
        <f t="shared" si="26"/>
        <v>SELECT 'uf50-0100.cnf','Tournament','Uniform','2Bit','MaxSat',0,10000,73,21042 UNION</v>
      </c>
    </row>
    <row r="1663" spans="1:11" x14ac:dyDescent="0.55000000000000004">
      <c r="A1663" t="s">
        <v>18</v>
      </c>
      <c r="B1663" t="s">
        <v>0</v>
      </c>
      <c r="C1663" t="s">
        <v>8</v>
      </c>
      <c r="D1663" t="s">
        <v>132</v>
      </c>
      <c r="E1663" t="s">
        <v>4</v>
      </c>
      <c r="F1663" t="b">
        <v>0</v>
      </c>
      <c r="G1663">
        <v>10000</v>
      </c>
      <c r="H1663">
        <v>68</v>
      </c>
      <c r="I1663">
        <v>19446</v>
      </c>
      <c r="K1663" t="str">
        <f t="shared" si="26"/>
        <v>SELECT 'uf50-0100.cnf','Tournament','Uniform','2Bit','Weighted',0,10000,68,19446 UNION</v>
      </c>
    </row>
    <row r="1664" spans="1:11" x14ac:dyDescent="0.55000000000000004">
      <c r="A1664" t="s">
        <v>18</v>
      </c>
      <c r="B1664" t="s">
        <v>0</v>
      </c>
      <c r="C1664" t="s">
        <v>8</v>
      </c>
      <c r="D1664" t="s">
        <v>132</v>
      </c>
      <c r="E1664" t="s">
        <v>5</v>
      </c>
      <c r="F1664" t="b">
        <v>0</v>
      </c>
      <c r="G1664">
        <v>10000</v>
      </c>
      <c r="H1664">
        <v>73</v>
      </c>
      <c r="I1664">
        <v>21395</v>
      </c>
      <c r="K1664" t="str">
        <f t="shared" si="26"/>
        <v>SELECT 'uf50-0100.cnf','Tournament','Uniform','2Bit','Amplified',0,10000,73,21395 UNION</v>
      </c>
    </row>
    <row r="1665" spans="1:11" x14ac:dyDescent="0.55000000000000004">
      <c r="A1665" t="s">
        <v>18</v>
      </c>
      <c r="B1665" t="s">
        <v>0</v>
      </c>
      <c r="C1665" t="s">
        <v>133</v>
      </c>
      <c r="D1665" t="s">
        <v>2</v>
      </c>
      <c r="E1665" t="s">
        <v>3</v>
      </c>
      <c r="F1665" t="b">
        <v>1</v>
      </c>
      <c r="G1665">
        <v>9352</v>
      </c>
      <c r="H1665">
        <v>63</v>
      </c>
      <c r="I1665">
        <v>19394</v>
      </c>
      <c r="K1665" t="str">
        <f t="shared" si="26"/>
        <v>SELECT 'uf50-0100.cnf','Tournament','1Point','BitFlip','MaxSat',1,9352,63,19394 UNION</v>
      </c>
    </row>
    <row r="1666" spans="1:11" x14ac:dyDescent="0.55000000000000004">
      <c r="A1666" t="s">
        <v>18</v>
      </c>
      <c r="B1666" t="s">
        <v>0</v>
      </c>
      <c r="C1666" t="s">
        <v>133</v>
      </c>
      <c r="D1666" t="s">
        <v>2</v>
      </c>
      <c r="E1666" t="s">
        <v>4</v>
      </c>
      <c r="F1666" t="b">
        <v>0</v>
      </c>
      <c r="G1666">
        <v>10000</v>
      </c>
      <c r="H1666">
        <v>57</v>
      </c>
      <c r="I1666">
        <v>19151</v>
      </c>
      <c r="K1666" t="str">
        <f t="shared" si="26"/>
        <v>SELECT 'uf50-0100.cnf','Tournament','1Point','BitFlip','Weighted',0,10000,57,19151 UNION</v>
      </c>
    </row>
    <row r="1667" spans="1:11" x14ac:dyDescent="0.55000000000000004">
      <c r="A1667" t="s">
        <v>18</v>
      </c>
      <c r="B1667" t="s">
        <v>0</v>
      </c>
      <c r="C1667" t="s">
        <v>133</v>
      </c>
      <c r="D1667" t="s">
        <v>2</v>
      </c>
      <c r="E1667" t="s">
        <v>5</v>
      </c>
      <c r="F1667" t="b">
        <v>1</v>
      </c>
      <c r="G1667">
        <v>9352</v>
      </c>
      <c r="H1667">
        <v>63</v>
      </c>
      <c r="I1667">
        <v>19997</v>
      </c>
      <c r="K1667" t="str">
        <f t="shared" si="26"/>
        <v>SELECT 'uf50-0100.cnf','Tournament','1Point','BitFlip','Amplified',1,9352,63,19997 UNION</v>
      </c>
    </row>
    <row r="1668" spans="1:11" x14ac:dyDescent="0.55000000000000004">
      <c r="A1668" t="s">
        <v>18</v>
      </c>
      <c r="B1668" t="s">
        <v>0</v>
      </c>
      <c r="C1668" t="s">
        <v>133</v>
      </c>
      <c r="D1668" t="s">
        <v>6</v>
      </c>
      <c r="E1668" t="s">
        <v>3</v>
      </c>
      <c r="F1668" t="b">
        <v>1</v>
      </c>
      <c r="G1668">
        <v>1559</v>
      </c>
      <c r="H1668">
        <v>11</v>
      </c>
      <c r="I1668">
        <v>5317</v>
      </c>
      <c r="K1668" t="str">
        <f t="shared" si="26"/>
        <v>SELECT 'uf50-0100.cnf','Tournament','1Point','Guided','MaxSat',1,1559,11,5317 UNION</v>
      </c>
    </row>
    <row r="1669" spans="1:11" x14ac:dyDescent="0.55000000000000004">
      <c r="A1669" t="s">
        <v>18</v>
      </c>
      <c r="B1669" t="s">
        <v>0</v>
      </c>
      <c r="C1669" t="s">
        <v>133</v>
      </c>
      <c r="D1669" t="s">
        <v>6</v>
      </c>
      <c r="E1669" t="s">
        <v>4</v>
      </c>
      <c r="F1669" t="b">
        <v>1</v>
      </c>
      <c r="G1669">
        <v>713</v>
      </c>
      <c r="H1669">
        <v>5</v>
      </c>
      <c r="I1669">
        <v>2464</v>
      </c>
      <c r="K1669" t="str">
        <f t="shared" si="26"/>
        <v>SELECT 'uf50-0100.cnf','Tournament','1Point','Guided','Weighted',1,713,5,2464 UNION</v>
      </c>
    </row>
    <row r="1670" spans="1:11" x14ac:dyDescent="0.55000000000000004">
      <c r="A1670" t="s">
        <v>18</v>
      </c>
      <c r="B1670" t="s">
        <v>0</v>
      </c>
      <c r="C1670" t="s">
        <v>133</v>
      </c>
      <c r="D1670" t="s">
        <v>6</v>
      </c>
      <c r="E1670" t="s">
        <v>5</v>
      </c>
      <c r="F1670" t="b">
        <v>1</v>
      </c>
      <c r="G1670">
        <v>1559</v>
      </c>
      <c r="H1670">
        <v>11</v>
      </c>
      <c r="I1670">
        <v>5282</v>
      </c>
      <c r="K1670" t="str">
        <f t="shared" si="26"/>
        <v>SELECT 'uf50-0100.cnf','Tournament','1Point','Guided','Amplified',1,1559,11,5282 UNION</v>
      </c>
    </row>
    <row r="1671" spans="1:11" x14ac:dyDescent="0.55000000000000004">
      <c r="A1671" t="s">
        <v>18</v>
      </c>
      <c r="B1671" t="s">
        <v>0</v>
      </c>
      <c r="C1671" t="s">
        <v>133</v>
      </c>
      <c r="D1671" t="s">
        <v>131</v>
      </c>
      <c r="E1671" t="s">
        <v>3</v>
      </c>
      <c r="F1671" t="b">
        <v>0</v>
      </c>
      <c r="G1671">
        <v>10000</v>
      </c>
      <c r="H1671">
        <v>74</v>
      </c>
      <c r="I1671">
        <v>20017</v>
      </c>
      <c r="K1671" t="str">
        <f t="shared" si="26"/>
        <v>SELECT 'uf50-0100.cnf','Tournament','1Point','1Bit','MaxSat',0,10000,74,20017 UNION</v>
      </c>
    </row>
    <row r="1672" spans="1:11" x14ac:dyDescent="0.55000000000000004">
      <c r="A1672" t="s">
        <v>18</v>
      </c>
      <c r="B1672" t="s">
        <v>0</v>
      </c>
      <c r="C1672" t="s">
        <v>133</v>
      </c>
      <c r="D1672" t="s">
        <v>131</v>
      </c>
      <c r="E1672" t="s">
        <v>4</v>
      </c>
      <c r="F1672" t="b">
        <v>0</v>
      </c>
      <c r="G1672">
        <v>10000</v>
      </c>
      <c r="H1672">
        <v>64</v>
      </c>
      <c r="I1672">
        <v>18871</v>
      </c>
      <c r="K1672" t="str">
        <f t="shared" si="26"/>
        <v>SELECT 'uf50-0100.cnf','Tournament','1Point','1Bit','Weighted',0,10000,64,18871 UNION</v>
      </c>
    </row>
    <row r="1673" spans="1:11" x14ac:dyDescent="0.55000000000000004">
      <c r="A1673" t="s">
        <v>18</v>
      </c>
      <c r="B1673" t="s">
        <v>0</v>
      </c>
      <c r="C1673" t="s">
        <v>133</v>
      </c>
      <c r="D1673" t="s">
        <v>131</v>
      </c>
      <c r="E1673" t="s">
        <v>5</v>
      </c>
      <c r="F1673" t="b">
        <v>0</v>
      </c>
      <c r="G1673">
        <v>10000</v>
      </c>
      <c r="H1673">
        <v>74</v>
      </c>
      <c r="I1673">
        <v>20468</v>
      </c>
      <c r="K1673" t="str">
        <f t="shared" ref="K1673:K1736" si="27">CONCATENATE("SELECT '",A1673,"','",B1673,"','",C1673,"','",D1673,"','",E1673,"',",IF(F1673,1,0),",",G1673,",",H1673,",",I1673," UNION")</f>
        <v>SELECT 'uf50-0100.cnf','Tournament','1Point','1Bit','Amplified',0,10000,74,20468 UNION</v>
      </c>
    </row>
    <row r="1674" spans="1:11" x14ac:dyDescent="0.55000000000000004">
      <c r="A1674" t="s">
        <v>18</v>
      </c>
      <c r="B1674" t="s">
        <v>0</v>
      </c>
      <c r="C1674" t="s">
        <v>133</v>
      </c>
      <c r="D1674" t="s">
        <v>132</v>
      </c>
      <c r="E1674" t="s">
        <v>3</v>
      </c>
      <c r="F1674" t="b">
        <v>0</v>
      </c>
      <c r="G1674">
        <v>10000</v>
      </c>
      <c r="H1674">
        <v>65</v>
      </c>
      <c r="I1674">
        <v>19996</v>
      </c>
      <c r="K1674" t="str">
        <f t="shared" si="27"/>
        <v>SELECT 'uf50-0100.cnf','Tournament','1Point','2Bit','MaxSat',0,10000,65,19996 UNION</v>
      </c>
    </row>
    <row r="1675" spans="1:11" x14ac:dyDescent="0.55000000000000004">
      <c r="A1675" t="s">
        <v>18</v>
      </c>
      <c r="B1675" t="s">
        <v>0</v>
      </c>
      <c r="C1675" t="s">
        <v>133</v>
      </c>
      <c r="D1675" t="s">
        <v>132</v>
      </c>
      <c r="E1675" t="s">
        <v>4</v>
      </c>
      <c r="F1675" t="b">
        <v>0</v>
      </c>
      <c r="G1675">
        <v>10000</v>
      </c>
      <c r="H1675">
        <v>59</v>
      </c>
      <c r="I1675">
        <v>18549</v>
      </c>
      <c r="K1675" t="str">
        <f t="shared" si="27"/>
        <v>SELECT 'uf50-0100.cnf','Tournament','1Point','2Bit','Weighted',0,10000,59,18549 UNION</v>
      </c>
    </row>
    <row r="1676" spans="1:11" x14ac:dyDescent="0.55000000000000004">
      <c r="A1676" t="s">
        <v>18</v>
      </c>
      <c r="B1676" t="s">
        <v>0</v>
      </c>
      <c r="C1676" t="s">
        <v>133</v>
      </c>
      <c r="D1676" t="s">
        <v>132</v>
      </c>
      <c r="E1676" t="s">
        <v>5</v>
      </c>
      <c r="F1676" t="b">
        <v>0</v>
      </c>
      <c r="G1676">
        <v>10000</v>
      </c>
      <c r="H1676">
        <v>65</v>
      </c>
      <c r="I1676">
        <v>20679</v>
      </c>
      <c r="K1676" t="str">
        <f t="shared" si="27"/>
        <v>SELECT 'uf50-0100.cnf','Tournament','1Point','2Bit','Amplified',0,10000,65,20679 UNION</v>
      </c>
    </row>
    <row r="1677" spans="1:11" x14ac:dyDescent="0.55000000000000004">
      <c r="A1677" t="s">
        <v>18</v>
      </c>
      <c r="B1677" t="s">
        <v>0</v>
      </c>
      <c r="C1677" t="s">
        <v>134</v>
      </c>
      <c r="D1677" t="s">
        <v>2</v>
      </c>
      <c r="E1677" t="s">
        <v>3</v>
      </c>
      <c r="F1677" t="b">
        <v>1</v>
      </c>
      <c r="G1677">
        <v>5263</v>
      </c>
      <c r="H1677">
        <v>34</v>
      </c>
      <c r="I1677">
        <v>10797</v>
      </c>
      <c r="K1677" t="str">
        <f t="shared" si="27"/>
        <v>SELECT 'uf50-0100.cnf','Tournament','2Point','BitFlip','MaxSat',1,5263,34,10797 UNION</v>
      </c>
    </row>
    <row r="1678" spans="1:11" x14ac:dyDescent="0.55000000000000004">
      <c r="A1678" t="s">
        <v>18</v>
      </c>
      <c r="B1678" t="s">
        <v>0</v>
      </c>
      <c r="C1678" t="s">
        <v>134</v>
      </c>
      <c r="D1678" t="s">
        <v>2</v>
      </c>
      <c r="E1678" t="s">
        <v>4</v>
      </c>
      <c r="F1678" t="b">
        <v>1</v>
      </c>
      <c r="G1678">
        <v>3466</v>
      </c>
      <c r="H1678">
        <v>21</v>
      </c>
      <c r="I1678">
        <v>6666</v>
      </c>
      <c r="K1678" t="str">
        <f t="shared" si="27"/>
        <v>SELECT 'uf50-0100.cnf','Tournament','2Point','BitFlip','Weighted',1,3466,21,6666 UNION</v>
      </c>
    </row>
    <row r="1679" spans="1:11" x14ac:dyDescent="0.55000000000000004">
      <c r="A1679" t="s">
        <v>18</v>
      </c>
      <c r="B1679" t="s">
        <v>0</v>
      </c>
      <c r="C1679" t="s">
        <v>134</v>
      </c>
      <c r="D1679" t="s">
        <v>2</v>
      </c>
      <c r="E1679" t="s">
        <v>5</v>
      </c>
      <c r="F1679" t="b">
        <v>1</v>
      </c>
      <c r="G1679">
        <v>5263</v>
      </c>
      <c r="H1679">
        <v>34</v>
      </c>
      <c r="I1679">
        <v>10871</v>
      </c>
      <c r="K1679" t="str">
        <f t="shared" si="27"/>
        <v>SELECT 'uf50-0100.cnf','Tournament','2Point','BitFlip','Amplified',1,5263,34,10871 UNION</v>
      </c>
    </row>
    <row r="1680" spans="1:11" x14ac:dyDescent="0.55000000000000004">
      <c r="A1680" t="s">
        <v>18</v>
      </c>
      <c r="B1680" t="s">
        <v>0</v>
      </c>
      <c r="C1680" t="s">
        <v>134</v>
      </c>
      <c r="D1680" t="s">
        <v>6</v>
      </c>
      <c r="E1680" t="s">
        <v>3</v>
      </c>
      <c r="F1680" t="b">
        <v>1</v>
      </c>
      <c r="G1680">
        <v>297</v>
      </c>
      <c r="H1680">
        <v>2</v>
      </c>
      <c r="I1680">
        <v>976</v>
      </c>
      <c r="K1680" t="str">
        <f t="shared" si="27"/>
        <v>SELECT 'uf50-0100.cnf','Tournament','2Point','Guided','MaxSat',1,297,2,976 UNION</v>
      </c>
    </row>
    <row r="1681" spans="1:11" x14ac:dyDescent="0.55000000000000004">
      <c r="A1681" t="s">
        <v>18</v>
      </c>
      <c r="B1681" t="s">
        <v>0</v>
      </c>
      <c r="C1681" t="s">
        <v>134</v>
      </c>
      <c r="D1681" t="s">
        <v>6</v>
      </c>
      <c r="E1681" t="s">
        <v>4</v>
      </c>
      <c r="F1681" t="b">
        <v>1</v>
      </c>
      <c r="G1681">
        <v>1074</v>
      </c>
      <c r="H1681">
        <v>8</v>
      </c>
      <c r="I1681">
        <v>3461</v>
      </c>
      <c r="K1681" t="str">
        <f t="shared" si="27"/>
        <v>SELECT 'uf50-0100.cnf','Tournament','2Point','Guided','Weighted',1,1074,8,3461 UNION</v>
      </c>
    </row>
    <row r="1682" spans="1:11" x14ac:dyDescent="0.55000000000000004">
      <c r="A1682" t="s">
        <v>18</v>
      </c>
      <c r="B1682" t="s">
        <v>0</v>
      </c>
      <c r="C1682" t="s">
        <v>134</v>
      </c>
      <c r="D1682" t="s">
        <v>6</v>
      </c>
      <c r="E1682" t="s">
        <v>5</v>
      </c>
      <c r="F1682" t="b">
        <v>1</v>
      </c>
      <c r="G1682">
        <v>297</v>
      </c>
      <c r="H1682">
        <v>2</v>
      </c>
      <c r="I1682">
        <v>1097</v>
      </c>
      <c r="K1682" t="str">
        <f t="shared" si="27"/>
        <v>SELECT 'uf50-0100.cnf','Tournament','2Point','Guided','Amplified',1,297,2,1097 UNION</v>
      </c>
    </row>
    <row r="1683" spans="1:11" x14ac:dyDescent="0.55000000000000004">
      <c r="A1683" t="s">
        <v>18</v>
      </c>
      <c r="B1683" t="s">
        <v>0</v>
      </c>
      <c r="C1683" t="s">
        <v>134</v>
      </c>
      <c r="D1683" t="s">
        <v>131</v>
      </c>
      <c r="E1683" t="s">
        <v>3</v>
      </c>
      <c r="F1683" t="b">
        <v>1</v>
      </c>
      <c r="G1683">
        <v>6988</v>
      </c>
      <c r="H1683">
        <v>50</v>
      </c>
      <c r="I1683">
        <v>14033</v>
      </c>
      <c r="K1683" t="str">
        <f t="shared" si="27"/>
        <v>SELECT 'uf50-0100.cnf','Tournament','2Point','1Bit','MaxSat',1,6988,50,14033 UNION</v>
      </c>
    </row>
    <row r="1684" spans="1:11" x14ac:dyDescent="0.55000000000000004">
      <c r="A1684" t="s">
        <v>18</v>
      </c>
      <c r="B1684" t="s">
        <v>0</v>
      </c>
      <c r="C1684" t="s">
        <v>134</v>
      </c>
      <c r="D1684" t="s">
        <v>131</v>
      </c>
      <c r="E1684" t="s">
        <v>4</v>
      </c>
      <c r="F1684" t="b">
        <v>0</v>
      </c>
      <c r="G1684">
        <v>10000</v>
      </c>
      <c r="H1684">
        <v>66</v>
      </c>
      <c r="I1684">
        <v>19222</v>
      </c>
      <c r="K1684" t="str">
        <f t="shared" si="27"/>
        <v>SELECT 'uf50-0100.cnf','Tournament','2Point','1Bit','Weighted',0,10000,66,19222 UNION</v>
      </c>
    </row>
    <row r="1685" spans="1:11" x14ac:dyDescent="0.55000000000000004">
      <c r="A1685" t="s">
        <v>18</v>
      </c>
      <c r="B1685" t="s">
        <v>0</v>
      </c>
      <c r="C1685" t="s">
        <v>134</v>
      </c>
      <c r="D1685" t="s">
        <v>131</v>
      </c>
      <c r="E1685" t="s">
        <v>5</v>
      </c>
      <c r="F1685" t="b">
        <v>1</v>
      </c>
      <c r="G1685">
        <v>6988</v>
      </c>
      <c r="H1685">
        <v>50</v>
      </c>
      <c r="I1685">
        <v>13962</v>
      </c>
      <c r="K1685" t="str">
        <f t="shared" si="27"/>
        <v>SELECT 'uf50-0100.cnf','Tournament','2Point','1Bit','Amplified',1,6988,50,13962 UNION</v>
      </c>
    </row>
    <row r="1686" spans="1:11" x14ac:dyDescent="0.55000000000000004">
      <c r="A1686" t="s">
        <v>18</v>
      </c>
      <c r="B1686" t="s">
        <v>0</v>
      </c>
      <c r="C1686" t="s">
        <v>134</v>
      </c>
      <c r="D1686" t="s">
        <v>132</v>
      </c>
      <c r="E1686" t="s">
        <v>3</v>
      </c>
      <c r="F1686" t="b">
        <v>0</v>
      </c>
      <c r="G1686">
        <v>10000</v>
      </c>
      <c r="H1686">
        <v>72</v>
      </c>
      <c r="I1686">
        <v>20043</v>
      </c>
      <c r="K1686" t="str">
        <f t="shared" si="27"/>
        <v>SELECT 'uf50-0100.cnf','Tournament','2Point','2Bit','MaxSat',0,10000,72,20043 UNION</v>
      </c>
    </row>
    <row r="1687" spans="1:11" x14ac:dyDescent="0.55000000000000004">
      <c r="A1687" t="s">
        <v>18</v>
      </c>
      <c r="B1687" t="s">
        <v>0</v>
      </c>
      <c r="C1687" t="s">
        <v>134</v>
      </c>
      <c r="D1687" t="s">
        <v>132</v>
      </c>
      <c r="E1687" t="s">
        <v>4</v>
      </c>
      <c r="F1687" t="b">
        <v>0</v>
      </c>
      <c r="G1687">
        <v>10000</v>
      </c>
      <c r="H1687">
        <v>62</v>
      </c>
      <c r="I1687">
        <v>19215</v>
      </c>
      <c r="K1687" t="str">
        <f t="shared" si="27"/>
        <v>SELECT 'uf50-0100.cnf','Tournament','2Point','2Bit','Weighted',0,10000,62,19215 UNION</v>
      </c>
    </row>
    <row r="1688" spans="1:11" x14ac:dyDescent="0.55000000000000004">
      <c r="A1688" t="s">
        <v>18</v>
      </c>
      <c r="B1688" t="s">
        <v>0</v>
      </c>
      <c r="C1688" t="s">
        <v>134</v>
      </c>
      <c r="D1688" t="s">
        <v>132</v>
      </c>
      <c r="E1688" t="s">
        <v>5</v>
      </c>
      <c r="F1688" t="b">
        <v>0</v>
      </c>
      <c r="G1688">
        <v>10000</v>
      </c>
      <c r="H1688">
        <v>72</v>
      </c>
      <c r="I1688">
        <v>20045</v>
      </c>
      <c r="K1688" t="str">
        <f t="shared" si="27"/>
        <v>SELECT 'uf50-0100.cnf','Tournament','2Point','2Bit','Amplified',0,10000,72,20045 UNION</v>
      </c>
    </row>
    <row r="1689" spans="1:11" x14ac:dyDescent="0.55000000000000004">
      <c r="A1689" t="s">
        <v>18</v>
      </c>
      <c r="B1689" t="s">
        <v>9</v>
      </c>
      <c r="C1689" t="s">
        <v>1</v>
      </c>
      <c r="D1689" t="s">
        <v>2</v>
      </c>
      <c r="E1689" t="s">
        <v>3</v>
      </c>
      <c r="F1689" t="b">
        <v>0</v>
      </c>
      <c r="G1689">
        <v>10000</v>
      </c>
      <c r="H1689">
        <v>46</v>
      </c>
      <c r="I1689">
        <v>49643</v>
      </c>
      <c r="K1689" t="str">
        <f t="shared" si="27"/>
        <v>SELECT 'uf50-0100.cnf','Roulette','Clause','BitFlip','MaxSat',0,10000,46,49643 UNION</v>
      </c>
    </row>
    <row r="1690" spans="1:11" x14ac:dyDescent="0.55000000000000004">
      <c r="A1690" t="s">
        <v>18</v>
      </c>
      <c r="B1690" t="s">
        <v>9</v>
      </c>
      <c r="C1690" t="s">
        <v>1</v>
      </c>
      <c r="D1690" t="s">
        <v>2</v>
      </c>
      <c r="E1690" t="s">
        <v>4</v>
      </c>
      <c r="F1690" t="b">
        <v>0</v>
      </c>
      <c r="G1690">
        <v>10000</v>
      </c>
      <c r="H1690">
        <v>38</v>
      </c>
      <c r="I1690">
        <v>48454</v>
      </c>
      <c r="K1690" t="str">
        <f t="shared" si="27"/>
        <v>SELECT 'uf50-0100.cnf','Roulette','Clause','BitFlip','Weighted',0,10000,38,48454 UNION</v>
      </c>
    </row>
    <row r="1691" spans="1:11" x14ac:dyDescent="0.55000000000000004">
      <c r="A1691" t="s">
        <v>18</v>
      </c>
      <c r="B1691" t="s">
        <v>9</v>
      </c>
      <c r="C1691" t="s">
        <v>1</v>
      </c>
      <c r="D1691" t="s">
        <v>2</v>
      </c>
      <c r="E1691" t="s">
        <v>5</v>
      </c>
      <c r="F1691" t="b">
        <v>0</v>
      </c>
      <c r="G1691">
        <v>10000</v>
      </c>
      <c r="H1691">
        <v>46</v>
      </c>
      <c r="I1691">
        <v>49752</v>
      </c>
      <c r="K1691" t="str">
        <f t="shared" si="27"/>
        <v>SELECT 'uf50-0100.cnf','Roulette','Clause','BitFlip','Amplified',0,10000,46,49752 UNION</v>
      </c>
    </row>
    <row r="1692" spans="1:11" x14ac:dyDescent="0.55000000000000004">
      <c r="A1692" t="s">
        <v>18</v>
      </c>
      <c r="B1692" t="s">
        <v>9</v>
      </c>
      <c r="C1692" t="s">
        <v>1</v>
      </c>
      <c r="D1692" t="s">
        <v>6</v>
      </c>
      <c r="E1692" t="s">
        <v>3</v>
      </c>
      <c r="F1692" t="b">
        <v>1</v>
      </c>
      <c r="G1692">
        <v>377</v>
      </c>
      <c r="H1692">
        <v>1</v>
      </c>
      <c r="I1692">
        <v>2118</v>
      </c>
      <c r="K1692" t="str">
        <f t="shared" si="27"/>
        <v>SELECT 'uf50-0100.cnf','Roulette','Clause','Guided','MaxSat',1,377,1,2118 UNION</v>
      </c>
    </row>
    <row r="1693" spans="1:11" x14ac:dyDescent="0.55000000000000004">
      <c r="A1693" t="s">
        <v>18</v>
      </c>
      <c r="B1693" t="s">
        <v>9</v>
      </c>
      <c r="C1693" t="s">
        <v>1</v>
      </c>
      <c r="D1693" t="s">
        <v>6</v>
      </c>
      <c r="E1693" t="s">
        <v>4</v>
      </c>
      <c r="F1693" t="b">
        <v>1</v>
      </c>
      <c r="G1693">
        <v>584</v>
      </c>
      <c r="H1693">
        <v>2</v>
      </c>
      <c r="I1693">
        <v>3386</v>
      </c>
      <c r="K1693" t="str">
        <f t="shared" si="27"/>
        <v>SELECT 'uf50-0100.cnf','Roulette','Clause','Guided','Weighted',1,584,2,3386 UNION</v>
      </c>
    </row>
    <row r="1694" spans="1:11" x14ac:dyDescent="0.55000000000000004">
      <c r="A1694" t="s">
        <v>18</v>
      </c>
      <c r="B1694" t="s">
        <v>9</v>
      </c>
      <c r="C1694" t="s">
        <v>1</v>
      </c>
      <c r="D1694" t="s">
        <v>6</v>
      </c>
      <c r="E1694" t="s">
        <v>5</v>
      </c>
      <c r="F1694" t="b">
        <v>1</v>
      </c>
      <c r="G1694">
        <v>9194</v>
      </c>
      <c r="H1694">
        <v>49</v>
      </c>
      <c r="I1694">
        <v>52304</v>
      </c>
      <c r="K1694" t="str">
        <f t="shared" si="27"/>
        <v>SELECT 'uf50-0100.cnf','Roulette','Clause','Guided','Amplified',1,9194,49,52304 UNION</v>
      </c>
    </row>
    <row r="1695" spans="1:11" x14ac:dyDescent="0.55000000000000004">
      <c r="A1695" t="s">
        <v>18</v>
      </c>
      <c r="B1695" t="s">
        <v>9</v>
      </c>
      <c r="C1695" t="s">
        <v>1</v>
      </c>
      <c r="D1695" t="s">
        <v>131</v>
      </c>
      <c r="E1695" t="s">
        <v>3</v>
      </c>
      <c r="F1695" t="b">
        <v>0</v>
      </c>
      <c r="G1695">
        <v>10000</v>
      </c>
      <c r="H1695">
        <v>44</v>
      </c>
      <c r="I1695">
        <v>47954</v>
      </c>
      <c r="K1695" t="str">
        <f t="shared" si="27"/>
        <v>SELECT 'uf50-0100.cnf','Roulette','Clause','1Bit','MaxSat',0,10000,44,47954 UNION</v>
      </c>
    </row>
    <row r="1696" spans="1:11" x14ac:dyDescent="0.55000000000000004">
      <c r="A1696" t="s">
        <v>18</v>
      </c>
      <c r="B1696" t="s">
        <v>9</v>
      </c>
      <c r="C1696" t="s">
        <v>1</v>
      </c>
      <c r="D1696" t="s">
        <v>131</v>
      </c>
      <c r="E1696" t="s">
        <v>4</v>
      </c>
      <c r="F1696" t="b">
        <v>0</v>
      </c>
      <c r="G1696">
        <v>10000</v>
      </c>
      <c r="H1696">
        <v>39</v>
      </c>
      <c r="I1696">
        <v>42797</v>
      </c>
      <c r="K1696" t="str">
        <f t="shared" si="27"/>
        <v>SELECT 'uf50-0100.cnf','Roulette','Clause','1Bit','Weighted',0,10000,39,42797 UNION</v>
      </c>
    </row>
    <row r="1697" spans="1:11" x14ac:dyDescent="0.55000000000000004">
      <c r="A1697" t="s">
        <v>18</v>
      </c>
      <c r="B1697" t="s">
        <v>9</v>
      </c>
      <c r="C1697" t="s">
        <v>1</v>
      </c>
      <c r="D1697" t="s">
        <v>131</v>
      </c>
      <c r="E1697" t="s">
        <v>5</v>
      </c>
      <c r="F1697" t="b">
        <v>0</v>
      </c>
      <c r="G1697">
        <v>10000</v>
      </c>
      <c r="H1697">
        <v>46</v>
      </c>
      <c r="I1697">
        <v>44069</v>
      </c>
      <c r="K1697" t="str">
        <f t="shared" si="27"/>
        <v>SELECT 'uf50-0100.cnf','Roulette','Clause','1Bit','Amplified',0,10000,46,44069 UNION</v>
      </c>
    </row>
    <row r="1698" spans="1:11" x14ac:dyDescent="0.55000000000000004">
      <c r="A1698" t="s">
        <v>18</v>
      </c>
      <c r="B1698" t="s">
        <v>9</v>
      </c>
      <c r="C1698" t="s">
        <v>1</v>
      </c>
      <c r="D1698" t="s">
        <v>132</v>
      </c>
      <c r="E1698" t="s">
        <v>3</v>
      </c>
      <c r="F1698" t="b">
        <v>0</v>
      </c>
      <c r="G1698">
        <v>10000</v>
      </c>
      <c r="H1698">
        <v>43</v>
      </c>
      <c r="I1698">
        <v>43839</v>
      </c>
      <c r="K1698" t="str">
        <f t="shared" si="27"/>
        <v>SELECT 'uf50-0100.cnf','Roulette','Clause','2Bit','MaxSat',0,10000,43,43839 UNION</v>
      </c>
    </row>
    <row r="1699" spans="1:11" x14ac:dyDescent="0.55000000000000004">
      <c r="A1699" t="s">
        <v>18</v>
      </c>
      <c r="B1699" t="s">
        <v>9</v>
      </c>
      <c r="C1699" t="s">
        <v>1</v>
      </c>
      <c r="D1699" t="s">
        <v>132</v>
      </c>
      <c r="E1699" t="s">
        <v>4</v>
      </c>
      <c r="F1699" t="b">
        <v>0</v>
      </c>
      <c r="G1699">
        <v>10000</v>
      </c>
      <c r="H1699">
        <v>35</v>
      </c>
      <c r="I1699">
        <v>42697</v>
      </c>
      <c r="K1699" t="str">
        <f t="shared" si="27"/>
        <v>SELECT 'uf50-0100.cnf','Roulette','Clause','2Bit','Weighted',0,10000,35,42697 UNION</v>
      </c>
    </row>
    <row r="1700" spans="1:11" x14ac:dyDescent="0.55000000000000004">
      <c r="A1700" t="s">
        <v>18</v>
      </c>
      <c r="B1700" t="s">
        <v>9</v>
      </c>
      <c r="C1700" t="s">
        <v>1</v>
      </c>
      <c r="D1700" t="s">
        <v>132</v>
      </c>
      <c r="E1700" t="s">
        <v>5</v>
      </c>
      <c r="F1700" t="b">
        <v>0</v>
      </c>
      <c r="G1700">
        <v>10000</v>
      </c>
      <c r="H1700">
        <v>47</v>
      </c>
      <c r="I1700">
        <v>44374</v>
      </c>
      <c r="K1700" t="str">
        <f t="shared" si="27"/>
        <v>SELECT 'uf50-0100.cnf','Roulette','Clause','2Bit','Amplified',0,10000,47,44374 UNION</v>
      </c>
    </row>
    <row r="1701" spans="1:11" x14ac:dyDescent="0.55000000000000004">
      <c r="A1701" t="s">
        <v>18</v>
      </c>
      <c r="B1701" t="s">
        <v>9</v>
      </c>
      <c r="C1701" t="s">
        <v>8</v>
      </c>
      <c r="D1701" t="s">
        <v>2</v>
      </c>
      <c r="E1701" t="s">
        <v>3</v>
      </c>
      <c r="F1701" t="b">
        <v>1</v>
      </c>
      <c r="G1701">
        <v>921</v>
      </c>
      <c r="H1701">
        <v>5</v>
      </c>
      <c r="I1701">
        <v>1909</v>
      </c>
      <c r="K1701" t="str">
        <f t="shared" si="27"/>
        <v>SELECT 'uf50-0100.cnf','Roulette','Uniform','BitFlip','MaxSat',1,921,5,1909 UNION</v>
      </c>
    </row>
    <row r="1702" spans="1:11" x14ac:dyDescent="0.55000000000000004">
      <c r="A1702" t="s">
        <v>18</v>
      </c>
      <c r="B1702" t="s">
        <v>9</v>
      </c>
      <c r="C1702" t="s">
        <v>8</v>
      </c>
      <c r="D1702" t="s">
        <v>2</v>
      </c>
      <c r="E1702" t="s">
        <v>4</v>
      </c>
      <c r="F1702" t="b">
        <v>0</v>
      </c>
      <c r="G1702">
        <v>10000</v>
      </c>
      <c r="H1702">
        <v>42</v>
      </c>
      <c r="I1702">
        <v>19340</v>
      </c>
      <c r="K1702" t="str">
        <f t="shared" si="27"/>
        <v>SELECT 'uf50-0100.cnf','Roulette','Uniform','BitFlip','Weighted',0,10000,42,19340 UNION</v>
      </c>
    </row>
    <row r="1703" spans="1:11" x14ac:dyDescent="0.55000000000000004">
      <c r="A1703" t="s">
        <v>18</v>
      </c>
      <c r="B1703" t="s">
        <v>9</v>
      </c>
      <c r="C1703" t="s">
        <v>8</v>
      </c>
      <c r="D1703" t="s">
        <v>2</v>
      </c>
      <c r="E1703" t="s">
        <v>5</v>
      </c>
      <c r="F1703" t="b">
        <v>0</v>
      </c>
      <c r="G1703">
        <v>10000</v>
      </c>
      <c r="H1703">
        <v>56</v>
      </c>
      <c r="I1703">
        <v>21177</v>
      </c>
      <c r="K1703" t="str">
        <f t="shared" si="27"/>
        <v>SELECT 'uf50-0100.cnf','Roulette','Uniform','BitFlip','Amplified',0,10000,56,21177 UNION</v>
      </c>
    </row>
    <row r="1704" spans="1:11" x14ac:dyDescent="0.55000000000000004">
      <c r="A1704" t="s">
        <v>18</v>
      </c>
      <c r="B1704" t="s">
        <v>9</v>
      </c>
      <c r="C1704" t="s">
        <v>8</v>
      </c>
      <c r="D1704" t="s">
        <v>6</v>
      </c>
      <c r="E1704" t="s">
        <v>3</v>
      </c>
      <c r="F1704" t="b">
        <v>1</v>
      </c>
      <c r="G1704">
        <v>74</v>
      </c>
      <c r="H1704">
        <v>0</v>
      </c>
      <c r="I1704">
        <v>296</v>
      </c>
      <c r="K1704" t="str">
        <f t="shared" si="27"/>
        <v>SELECT 'uf50-0100.cnf','Roulette','Uniform','Guided','MaxSat',1,74,0,296 UNION</v>
      </c>
    </row>
    <row r="1705" spans="1:11" x14ac:dyDescent="0.55000000000000004">
      <c r="A1705" t="s">
        <v>18</v>
      </c>
      <c r="B1705" t="s">
        <v>9</v>
      </c>
      <c r="C1705" t="s">
        <v>8</v>
      </c>
      <c r="D1705" t="s">
        <v>6</v>
      </c>
      <c r="E1705" t="s">
        <v>4</v>
      </c>
      <c r="F1705" t="b">
        <v>1</v>
      </c>
      <c r="G1705">
        <v>1671</v>
      </c>
      <c r="H1705">
        <v>9</v>
      </c>
      <c r="I1705">
        <v>5454</v>
      </c>
      <c r="K1705" t="str">
        <f t="shared" si="27"/>
        <v>SELECT 'uf50-0100.cnf','Roulette','Uniform','Guided','Weighted',1,1671,9,5454 UNION</v>
      </c>
    </row>
    <row r="1706" spans="1:11" x14ac:dyDescent="0.55000000000000004">
      <c r="A1706" t="s">
        <v>18</v>
      </c>
      <c r="B1706" t="s">
        <v>9</v>
      </c>
      <c r="C1706" t="s">
        <v>8</v>
      </c>
      <c r="D1706" t="s">
        <v>6</v>
      </c>
      <c r="E1706" t="s">
        <v>5</v>
      </c>
      <c r="F1706" t="b">
        <v>1</v>
      </c>
      <c r="G1706">
        <v>8431</v>
      </c>
      <c r="H1706">
        <v>53</v>
      </c>
      <c r="I1706">
        <v>27813</v>
      </c>
      <c r="K1706" t="str">
        <f t="shared" si="27"/>
        <v>SELECT 'uf50-0100.cnf','Roulette','Uniform','Guided','Amplified',1,8431,53,27813 UNION</v>
      </c>
    </row>
    <row r="1707" spans="1:11" x14ac:dyDescent="0.55000000000000004">
      <c r="A1707" t="s">
        <v>18</v>
      </c>
      <c r="B1707" t="s">
        <v>9</v>
      </c>
      <c r="C1707" t="s">
        <v>8</v>
      </c>
      <c r="D1707" t="s">
        <v>131</v>
      </c>
      <c r="E1707" t="s">
        <v>3</v>
      </c>
      <c r="F1707" t="b">
        <v>0</v>
      </c>
      <c r="G1707">
        <v>10000</v>
      </c>
      <c r="H1707">
        <v>52</v>
      </c>
      <c r="I1707">
        <v>19814</v>
      </c>
      <c r="K1707" t="str">
        <f t="shared" si="27"/>
        <v>SELECT 'uf50-0100.cnf','Roulette','Uniform','1Bit','MaxSat',0,10000,52,19814 UNION</v>
      </c>
    </row>
    <row r="1708" spans="1:11" x14ac:dyDescent="0.55000000000000004">
      <c r="A1708" t="s">
        <v>18</v>
      </c>
      <c r="B1708" t="s">
        <v>9</v>
      </c>
      <c r="C1708" t="s">
        <v>8</v>
      </c>
      <c r="D1708" t="s">
        <v>131</v>
      </c>
      <c r="E1708" t="s">
        <v>4</v>
      </c>
      <c r="F1708" t="b">
        <v>0</v>
      </c>
      <c r="G1708">
        <v>10000</v>
      </c>
      <c r="H1708">
        <v>44</v>
      </c>
      <c r="I1708">
        <v>19022</v>
      </c>
      <c r="K1708" t="str">
        <f t="shared" si="27"/>
        <v>SELECT 'uf50-0100.cnf','Roulette','Uniform','1Bit','Weighted',0,10000,44,19022 UNION</v>
      </c>
    </row>
    <row r="1709" spans="1:11" x14ac:dyDescent="0.55000000000000004">
      <c r="A1709" t="s">
        <v>18</v>
      </c>
      <c r="B1709" t="s">
        <v>9</v>
      </c>
      <c r="C1709" t="s">
        <v>8</v>
      </c>
      <c r="D1709" t="s">
        <v>131</v>
      </c>
      <c r="E1709" t="s">
        <v>5</v>
      </c>
      <c r="F1709" t="b">
        <v>0</v>
      </c>
      <c r="G1709">
        <v>10000</v>
      </c>
      <c r="H1709">
        <v>56</v>
      </c>
      <c r="I1709">
        <v>19738</v>
      </c>
      <c r="K1709" t="str">
        <f t="shared" si="27"/>
        <v>SELECT 'uf50-0100.cnf','Roulette','Uniform','1Bit','Amplified',0,10000,56,19738 UNION</v>
      </c>
    </row>
    <row r="1710" spans="1:11" x14ac:dyDescent="0.55000000000000004">
      <c r="A1710" t="s">
        <v>18</v>
      </c>
      <c r="B1710" t="s">
        <v>9</v>
      </c>
      <c r="C1710" t="s">
        <v>8</v>
      </c>
      <c r="D1710" t="s">
        <v>132</v>
      </c>
      <c r="E1710" t="s">
        <v>3</v>
      </c>
      <c r="F1710" t="b">
        <v>0</v>
      </c>
      <c r="G1710">
        <v>10000</v>
      </c>
      <c r="H1710">
        <v>44</v>
      </c>
      <c r="I1710">
        <v>19668</v>
      </c>
      <c r="K1710" t="str">
        <f t="shared" si="27"/>
        <v>SELECT 'uf50-0100.cnf','Roulette','Uniform','2Bit','MaxSat',0,10000,44,19668 UNION</v>
      </c>
    </row>
    <row r="1711" spans="1:11" x14ac:dyDescent="0.55000000000000004">
      <c r="A1711" t="s">
        <v>18</v>
      </c>
      <c r="B1711" t="s">
        <v>9</v>
      </c>
      <c r="C1711" t="s">
        <v>8</v>
      </c>
      <c r="D1711" t="s">
        <v>132</v>
      </c>
      <c r="E1711" t="s">
        <v>4</v>
      </c>
      <c r="F1711" t="b">
        <v>0</v>
      </c>
      <c r="G1711">
        <v>10000</v>
      </c>
      <c r="H1711">
        <v>41</v>
      </c>
      <c r="I1711">
        <v>19250</v>
      </c>
      <c r="K1711" t="str">
        <f t="shared" si="27"/>
        <v>SELECT 'uf50-0100.cnf','Roulette','Uniform','2Bit','Weighted',0,10000,41,19250 UNION</v>
      </c>
    </row>
    <row r="1712" spans="1:11" x14ac:dyDescent="0.55000000000000004">
      <c r="A1712" t="s">
        <v>18</v>
      </c>
      <c r="B1712" t="s">
        <v>9</v>
      </c>
      <c r="C1712" t="s">
        <v>8</v>
      </c>
      <c r="D1712" t="s">
        <v>132</v>
      </c>
      <c r="E1712" t="s">
        <v>5</v>
      </c>
      <c r="F1712" t="b">
        <v>0</v>
      </c>
      <c r="G1712">
        <v>10000</v>
      </c>
      <c r="H1712">
        <v>47</v>
      </c>
      <c r="I1712">
        <v>19329</v>
      </c>
      <c r="K1712" t="str">
        <f t="shared" si="27"/>
        <v>SELECT 'uf50-0100.cnf','Roulette','Uniform','2Bit','Amplified',0,10000,47,19329 UNION</v>
      </c>
    </row>
    <row r="1713" spans="1:11" x14ac:dyDescent="0.55000000000000004">
      <c r="A1713" t="s">
        <v>18</v>
      </c>
      <c r="B1713" t="s">
        <v>9</v>
      </c>
      <c r="C1713" t="s">
        <v>133</v>
      </c>
      <c r="D1713" t="s">
        <v>2</v>
      </c>
      <c r="E1713" t="s">
        <v>3</v>
      </c>
      <c r="F1713" t="b">
        <v>0</v>
      </c>
      <c r="G1713">
        <v>10000</v>
      </c>
      <c r="H1713">
        <v>51</v>
      </c>
      <c r="I1713">
        <v>19761</v>
      </c>
      <c r="K1713" t="str">
        <f t="shared" si="27"/>
        <v>SELECT 'uf50-0100.cnf','Roulette','1Point','BitFlip','MaxSat',0,10000,51,19761 UNION</v>
      </c>
    </row>
    <row r="1714" spans="1:11" x14ac:dyDescent="0.55000000000000004">
      <c r="A1714" t="s">
        <v>18</v>
      </c>
      <c r="B1714" t="s">
        <v>9</v>
      </c>
      <c r="C1714" t="s">
        <v>133</v>
      </c>
      <c r="D1714" t="s">
        <v>2</v>
      </c>
      <c r="E1714" t="s">
        <v>4</v>
      </c>
      <c r="F1714" t="b">
        <v>1</v>
      </c>
      <c r="G1714">
        <v>2776</v>
      </c>
      <c r="H1714">
        <v>11</v>
      </c>
      <c r="I1714">
        <v>5225</v>
      </c>
      <c r="K1714" t="str">
        <f t="shared" si="27"/>
        <v>SELECT 'uf50-0100.cnf','Roulette','1Point','BitFlip','Weighted',1,2776,11,5225 UNION</v>
      </c>
    </row>
    <row r="1715" spans="1:11" x14ac:dyDescent="0.55000000000000004">
      <c r="A1715" t="s">
        <v>18</v>
      </c>
      <c r="B1715" t="s">
        <v>9</v>
      </c>
      <c r="C1715" t="s">
        <v>133</v>
      </c>
      <c r="D1715" t="s">
        <v>2</v>
      </c>
      <c r="E1715" t="s">
        <v>5</v>
      </c>
      <c r="F1715" t="b">
        <v>1</v>
      </c>
      <c r="G1715">
        <v>7754</v>
      </c>
      <c r="H1715">
        <v>42</v>
      </c>
      <c r="I1715">
        <v>16072</v>
      </c>
      <c r="K1715" t="str">
        <f t="shared" si="27"/>
        <v>SELECT 'uf50-0100.cnf','Roulette','1Point','BitFlip','Amplified',1,7754,42,16072 UNION</v>
      </c>
    </row>
    <row r="1716" spans="1:11" x14ac:dyDescent="0.55000000000000004">
      <c r="A1716" t="s">
        <v>18</v>
      </c>
      <c r="B1716" t="s">
        <v>9</v>
      </c>
      <c r="C1716" t="s">
        <v>133</v>
      </c>
      <c r="D1716" t="s">
        <v>6</v>
      </c>
      <c r="E1716" t="s">
        <v>3</v>
      </c>
      <c r="F1716" t="b">
        <v>1</v>
      </c>
      <c r="G1716">
        <v>78</v>
      </c>
      <c r="H1716">
        <v>0</v>
      </c>
      <c r="I1716">
        <v>260</v>
      </c>
      <c r="K1716" t="str">
        <f t="shared" si="27"/>
        <v>SELECT 'uf50-0100.cnf','Roulette','1Point','Guided','MaxSat',1,78,0,260 UNION</v>
      </c>
    </row>
    <row r="1717" spans="1:11" x14ac:dyDescent="0.55000000000000004">
      <c r="A1717" t="s">
        <v>18</v>
      </c>
      <c r="B1717" t="s">
        <v>9</v>
      </c>
      <c r="C1717" t="s">
        <v>133</v>
      </c>
      <c r="D1717" t="s">
        <v>6</v>
      </c>
      <c r="E1717" t="s">
        <v>4</v>
      </c>
      <c r="F1717" t="b">
        <v>1</v>
      </c>
      <c r="G1717">
        <v>529</v>
      </c>
      <c r="H1717">
        <v>2</v>
      </c>
      <c r="I1717">
        <v>1750</v>
      </c>
      <c r="K1717" t="str">
        <f t="shared" si="27"/>
        <v>SELECT 'uf50-0100.cnf','Roulette','1Point','Guided','Weighted',1,529,2,1750 UNION</v>
      </c>
    </row>
    <row r="1718" spans="1:11" x14ac:dyDescent="0.55000000000000004">
      <c r="A1718" t="s">
        <v>18</v>
      </c>
      <c r="B1718" t="s">
        <v>9</v>
      </c>
      <c r="C1718" t="s">
        <v>133</v>
      </c>
      <c r="D1718" t="s">
        <v>6</v>
      </c>
      <c r="E1718" t="s">
        <v>5</v>
      </c>
      <c r="F1718" t="b">
        <v>1</v>
      </c>
      <c r="G1718">
        <v>1047</v>
      </c>
      <c r="H1718">
        <v>7</v>
      </c>
      <c r="I1718">
        <v>3328</v>
      </c>
      <c r="K1718" t="str">
        <f t="shared" si="27"/>
        <v>SELECT 'uf50-0100.cnf','Roulette','1Point','Guided','Amplified',1,1047,7,3328 UNION</v>
      </c>
    </row>
    <row r="1719" spans="1:11" x14ac:dyDescent="0.55000000000000004">
      <c r="A1719" t="s">
        <v>18</v>
      </c>
      <c r="B1719" t="s">
        <v>9</v>
      </c>
      <c r="C1719" t="s">
        <v>133</v>
      </c>
      <c r="D1719" t="s">
        <v>131</v>
      </c>
      <c r="E1719" t="s">
        <v>3</v>
      </c>
      <c r="F1719" t="b">
        <v>0</v>
      </c>
      <c r="G1719">
        <v>10000</v>
      </c>
      <c r="H1719">
        <v>48</v>
      </c>
      <c r="I1719">
        <v>18793</v>
      </c>
      <c r="K1719" t="str">
        <f t="shared" si="27"/>
        <v>SELECT 'uf50-0100.cnf','Roulette','1Point','1Bit','MaxSat',0,10000,48,18793 UNION</v>
      </c>
    </row>
    <row r="1720" spans="1:11" x14ac:dyDescent="0.55000000000000004">
      <c r="A1720" t="s">
        <v>18</v>
      </c>
      <c r="B1720" t="s">
        <v>9</v>
      </c>
      <c r="C1720" t="s">
        <v>133</v>
      </c>
      <c r="D1720" t="s">
        <v>131</v>
      </c>
      <c r="E1720" t="s">
        <v>4</v>
      </c>
      <c r="F1720" t="b">
        <v>0</v>
      </c>
      <c r="G1720">
        <v>10000</v>
      </c>
      <c r="H1720">
        <v>42</v>
      </c>
      <c r="I1720">
        <v>17828</v>
      </c>
      <c r="K1720" t="str">
        <f t="shared" si="27"/>
        <v>SELECT 'uf50-0100.cnf','Roulette','1Point','1Bit','Weighted',0,10000,42,17828 UNION</v>
      </c>
    </row>
    <row r="1721" spans="1:11" x14ac:dyDescent="0.55000000000000004">
      <c r="A1721" t="s">
        <v>18</v>
      </c>
      <c r="B1721" t="s">
        <v>9</v>
      </c>
      <c r="C1721" t="s">
        <v>133</v>
      </c>
      <c r="D1721" t="s">
        <v>131</v>
      </c>
      <c r="E1721" t="s">
        <v>5</v>
      </c>
      <c r="F1721" t="b">
        <v>0</v>
      </c>
      <c r="G1721">
        <v>10000</v>
      </c>
      <c r="H1721">
        <v>52</v>
      </c>
      <c r="I1721">
        <v>19960</v>
      </c>
      <c r="K1721" t="str">
        <f t="shared" si="27"/>
        <v>SELECT 'uf50-0100.cnf','Roulette','1Point','1Bit','Amplified',0,10000,52,19960 UNION</v>
      </c>
    </row>
    <row r="1722" spans="1:11" x14ac:dyDescent="0.55000000000000004">
      <c r="A1722" t="s">
        <v>18</v>
      </c>
      <c r="B1722" t="s">
        <v>9</v>
      </c>
      <c r="C1722" t="s">
        <v>133</v>
      </c>
      <c r="D1722" t="s">
        <v>132</v>
      </c>
      <c r="E1722" t="s">
        <v>3</v>
      </c>
      <c r="F1722" t="b">
        <v>0</v>
      </c>
      <c r="G1722">
        <v>10000</v>
      </c>
      <c r="H1722">
        <v>46</v>
      </c>
      <c r="I1722">
        <v>19148</v>
      </c>
      <c r="K1722" t="str">
        <f t="shared" si="27"/>
        <v>SELECT 'uf50-0100.cnf','Roulette','1Point','2Bit','MaxSat',0,10000,46,19148 UNION</v>
      </c>
    </row>
    <row r="1723" spans="1:11" x14ac:dyDescent="0.55000000000000004">
      <c r="A1723" t="s">
        <v>18</v>
      </c>
      <c r="B1723" t="s">
        <v>9</v>
      </c>
      <c r="C1723" t="s">
        <v>133</v>
      </c>
      <c r="D1723" t="s">
        <v>132</v>
      </c>
      <c r="E1723" t="s">
        <v>4</v>
      </c>
      <c r="F1723" t="b">
        <v>0</v>
      </c>
      <c r="G1723">
        <v>10000</v>
      </c>
      <c r="H1723">
        <v>40</v>
      </c>
      <c r="I1723">
        <v>18092</v>
      </c>
      <c r="K1723" t="str">
        <f t="shared" si="27"/>
        <v>SELECT 'uf50-0100.cnf','Roulette','1Point','2Bit','Weighted',0,10000,40,18092 UNION</v>
      </c>
    </row>
    <row r="1724" spans="1:11" x14ac:dyDescent="0.55000000000000004">
      <c r="A1724" t="s">
        <v>18</v>
      </c>
      <c r="B1724" t="s">
        <v>9</v>
      </c>
      <c r="C1724" t="s">
        <v>133</v>
      </c>
      <c r="D1724" t="s">
        <v>132</v>
      </c>
      <c r="E1724" t="s">
        <v>5</v>
      </c>
      <c r="F1724" t="b">
        <v>0</v>
      </c>
      <c r="G1724">
        <v>10000</v>
      </c>
      <c r="H1724">
        <v>51</v>
      </c>
      <c r="I1724">
        <v>19407</v>
      </c>
      <c r="K1724" t="str">
        <f t="shared" si="27"/>
        <v>SELECT 'uf50-0100.cnf','Roulette','1Point','2Bit','Amplified',0,10000,51,19407 UNION</v>
      </c>
    </row>
    <row r="1725" spans="1:11" x14ac:dyDescent="0.55000000000000004">
      <c r="A1725" t="s">
        <v>18</v>
      </c>
      <c r="B1725" t="s">
        <v>9</v>
      </c>
      <c r="C1725" t="s">
        <v>134</v>
      </c>
      <c r="D1725" t="s">
        <v>2</v>
      </c>
      <c r="E1725" t="s">
        <v>3</v>
      </c>
      <c r="F1725" t="b">
        <v>0</v>
      </c>
      <c r="G1725">
        <v>10000</v>
      </c>
      <c r="H1725">
        <v>49</v>
      </c>
      <c r="I1725">
        <v>20228</v>
      </c>
      <c r="K1725" t="str">
        <f t="shared" si="27"/>
        <v>SELECT 'uf50-0100.cnf','Roulette','2Point','BitFlip','MaxSat',0,10000,49,20228 UNION</v>
      </c>
    </row>
    <row r="1726" spans="1:11" x14ac:dyDescent="0.55000000000000004">
      <c r="A1726" t="s">
        <v>18</v>
      </c>
      <c r="B1726" t="s">
        <v>9</v>
      </c>
      <c r="C1726" t="s">
        <v>134</v>
      </c>
      <c r="D1726" t="s">
        <v>2</v>
      </c>
      <c r="E1726" t="s">
        <v>4</v>
      </c>
      <c r="F1726" t="b">
        <v>0</v>
      </c>
      <c r="G1726">
        <v>10000</v>
      </c>
      <c r="H1726">
        <v>44</v>
      </c>
      <c r="I1726">
        <v>18900</v>
      </c>
      <c r="K1726" t="str">
        <f t="shared" si="27"/>
        <v>SELECT 'uf50-0100.cnf','Roulette','2Point','BitFlip','Weighted',0,10000,44,18900 UNION</v>
      </c>
    </row>
    <row r="1727" spans="1:11" x14ac:dyDescent="0.55000000000000004">
      <c r="A1727" t="s">
        <v>18</v>
      </c>
      <c r="B1727" t="s">
        <v>9</v>
      </c>
      <c r="C1727" t="s">
        <v>134</v>
      </c>
      <c r="D1727" t="s">
        <v>2</v>
      </c>
      <c r="E1727" t="s">
        <v>5</v>
      </c>
      <c r="F1727" t="b">
        <v>0</v>
      </c>
      <c r="G1727">
        <v>10000</v>
      </c>
      <c r="H1727">
        <v>55</v>
      </c>
      <c r="I1727">
        <v>20048</v>
      </c>
      <c r="K1727" t="str">
        <f t="shared" si="27"/>
        <v>SELECT 'uf50-0100.cnf','Roulette','2Point','BitFlip','Amplified',0,10000,55,20048 UNION</v>
      </c>
    </row>
    <row r="1728" spans="1:11" x14ac:dyDescent="0.55000000000000004">
      <c r="A1728" t="s">
        <v>18</v>
      </c>
      <c r="B1728" t="s">
        <v>9</v>
      </c>
      <c r="C1728" t="s">
        <v>134</v>
      </c>
      <c r="D1728" t="s">
        <v>6</v>
      </c>
      <c r="E1728" t="s">
        <v>3</v>
      </c>
      <c r="F1728" t="b">
        <v>1</v>
      </c>
      <c r="G1728">
        <v>461</v>
      </c>
      <c r="H1728">
        <v>2</v>
      </c>
      <c r="I1728">
        <v>1491</v>
      </c>
      <c r="K1728" t="str">
        <f t="shared" si="27"/>
        <v>SELECT 'uf50-0100.cnf','Roulette','2Point','Guided','MaxSat',1,461,2,1491 UNION</v>
      </c>
    </row>
    <row r="1729" spans="1:11" x14ac:dyDescent="0.55000000000000004">
      <c r="A1729" t="s">
        <v>18</v>
      </c>
      <c r="B1729" t="s">
        <v>9</v>
      </c>
      <c r="C1729" t="s">
        <v>134</v>
      </c>
      <c r="D1729" t="s">
        <v>6</v>
      </c>
      <c r="E1729" t="s">
        <v>4</v>
      </c>
      <c r="F1729" t="b">
        <v>1</v>
      </c>
      <c r="G1729">
        <v>7998</v>
      </c>
      <c r="H1729">
        <v>48</v>
      </c>
      <c r="I1729">
        <v>25430</v>
      </c>
      <c r="K1729" t="str">
        <f t="shared" si="27"/>
        <v>SELECT 'uf50-0100.cnf','Roulette','2Point','Guided','Weighted',1,7998,48,25430 UNION</v>
      </c>
    </row>
    <row r="1730" spans="1:11" x14ac:dyDescent="0.55000000000000004">
      <c r="A1730" t="s">
        <v>18</v>
      </c>
      <c r="B1730" t="s">
        <v>9</v>
      </c>
      <c r="C1730" t="s">
        <v>134</v>
      </c>
      <c r="D1730" t="s">
        <v>6</v>
      </c>
      <c r="E1730" t="s">
        <v>5</v>
      </c>
      <c r="F1730" t="b">
        <v>1</v>
      </c>
      <c r="G1730">
        <v>2581</v>
      </c>
      <c r="H1730">
        <v>17</v>
      </c>
      <c r="I1730">
        <v>8391</v>
      </c>
      <c r="K1730" t="str">
        <f t="shared" si="27"/>
        <v>SELECT 'uf50-0100.cnf','Roulette','2Point','Guided','Amplified',1,2581,17,8391 UNION</v>
      </c>
    </row>
    <row r="1731" spans="1:11" x14ac:dyDescent="0.55000000000000004">
      <c r="A1731" t="s">
        <v>18</v>
      </c>
      <c r="B1731" t="s">
        <v>9</v>
      </c>
      <c r="C1731" t="s">
        <v>134</v>
      </c>
      <c r="D1731" t="s">
        <v>131</v>
      </c>
      <c r="E1731" t="s">
        <v>3</v>
      </c>
      <c r="F1731" t="b">
        <v>0</v>
      </c>
      <c r="G1731">
        <v>10000</v>
      </c>
      <c r="H1731">
        <v>50</v>
      </c>
      <c r="I1731">
        <v>19501</v>
      </c>
      <c r="K1731" t="str">
        <f t="shared" si="27"/>
        <v>SELECT 'uf50-0100.cnf','Roulette','2Point','1Bit','MaxSat',0,10000,50,19501 UNION</v>
      </c>
    </row>
    <row r="1732" spans="1:11" x14ac:dyDescent="0.55000000000000004">
      <c r="A1732" t="s">
        <v>18</v>
      </c>
      <c r="B1732" t="s">
        <v>9</v>
      </c>
      <c r="C1732" t="s">
        <v>134</v>
      </c>
      <c r="D1732" t="s">
        <v>131</v>
      </c>
      <c r="E1732" t="s">
        <v>4</v>
      </c>
      <c r="F1732" t="b">
        <v>0</v>
      </c>
      <c r="G1732">
        <v>10000</v>
      </c>
      <c r="H1732">
        <v>46</v>
      </c>
      <c r="I1732">
        <v>18010</v>
      </c>
      <c r="K1732" t="str">
        <f t="shared" si="27"/>
        <v>SELECT 'uf50-0100.cnf','Roulette','2Point','1Bit','Weighted',0,10000,46,18010 UNION</v>
      </c>
    </row>
    <row r="1733" spans="1:11" x14ac:dyDescent="0.55000000000000004">
      <c r="A1733" t="s">
        <v>18</v>
      </c>
      <c r="B1733" t="s">
        <v>9</v>
      </c>
      <c r="C1733" t="s">
        <v>134</v>
      </c>
      <c r="D1733" t="s">
        <v>131</v>
      </c>
      <c r="E1733" t="s">
        <v>5</v>
      </c>
      <c r="F1733" t="b">
        <v>0</v>
      </c>
      <c r="G1733">
        <v>10000</v>
      </c>
      <c r="H1733">
        <v>51</v>
      </c>
      <c r="I1733">
        <v>19643</v>
      </c>
      <c r="K1733" t="str">
        <f t="shared" si="27"/>
        <v>SELECT 'uf50-0100.cnf','Roulette','2Point','1Bit','Amplified',0,10000,51,19643 UNION</v>
      </c>
    </row>
    <row r="1734" spans="1:11" x14ac:dyDescent="0.55000000000000004">
      <c r="A1734" t="s">
        <v>18</v>
      </c>
      <c r="B1734" t="s">
        <v>9</v>
      </c>
      <c r="C1734" t="s">
        <v>134</v>
      </c>
      <c r="D1734" t="s">
        <v>132</v>
      </c>
      <c r="E1734" t="s">
        <v>3</v>
      </c>
      <c r="F1734" t="b">
        <v>0</v>
      </c>
      <c r="G1734">
        <v>10000</v>
      </c>
      <c r="H1734">
        <v>47</v>
      </c>
      <c r="I1734">
        <v>19237</v>
      </c>
      <c r="K1734" t="str">
        <f t="shared" si="27"/>
        <v>SELECT 'uf50-0100.cnf','Roulette','2Point','2Bit','MaxSat',0,10000,47,19237 UNION</v>
      </c>
    </row>
    <row r="1735" spans="1:11" x14ac:dyDescent="0.55000000000000004">
      <c r="A1735" t="s">
        <v>18</v>
      </c>
      <c r="B1735" t="s">
        <v>9</v>
      </c>
      <c r="C1735" t="s">
        <v>134</v>
      </c>
      <c r="D1735" t="s">
        <v>132</v>
      </c>
      <c r="E1735" t="s">
        <v>4</v>
      </c>
      <c r="F1735" t="b">
        <v>0</v>
      </c>
      <c r="G1735">
        <v>10000</v>
      </c>
      <c r="H1735">
        <v>42</v>
      </c>
      <c r="I1735">
        <v>18179</v>
      </c>
      <c r="K1735" t="str">
        <f t="shared" si="27"/>
        <v>SELECT 'uf50-0100.cnf','Roulette','2Point','2Bit','Weighted',0,10000,42,18179 UNION</v>
      </c>
    </row>
    <row r="1736" spans="1:11" x14ac:dyDescent="0.55000000000000004">
      <c r="A1736" t="s">
        <v>18</v>
      </c>
      <c r="B1736" t="s">
        <v>9</v>
      </c>
      <c r="C1736" t="s">
        <v>134</v>
      </c>
      <c r="D1736" t="s">
        <v>132</v>
      </c>
      <c r="E1736" t="s">
        <v>5</v>
      </c>
      <c r="F1736" t="b">
        <v>0</v>
      </c>
      <c r="G1736">
        <v>10000</v>
      </c>
      <c r="H1736">
        <v>51</v>
      </c>
      <c r="I1736">
        <v>19685</v>
      </c>
      <c r="K1736" t="str">
        <f t="shared" si="27"/>
        <v>SELECT 'uf50-0100.cnf','Roulette','2Point','2Bit','Amplified',0,10000,51,19685 UNION</v>
      </c>
    </row>
    <row r="1737" spans="1:11" x14ac:dyDescent="0.55000000000000004">
      <c r="A1737" t="s">
        <v>18</v>
      </c>
      <c r="B1737" t="s">
        <v>10</v>
      </c>
      <c r="C1737" t="s">
        <v>1</v>
      </c>
      <c r="D1737" t="s">
        <v>2</v>
      </c>
      <c r="E1737" t="s">
        <v>3</v>
      </c>
      <c r="F1737" t="b">
        <v>0</v>
      </c>
      <c r="G1737">
        <v>10000</v>
      </c>
      <c r="H1737">
        <v>64</v>
      </c>
      <c r="I1737">
        <v>41245</v>
      </c>
      <c r="K1737" t="str">
        <f t="shared" ref="K1737:K1800" si="28">CONCATENATE("SELECT '",A1737,"','",B1737,"','",C1737,"','",D1737,"','",E1737,"',",IF(F1737,1,0),",",G1737,",",H1737,",",I1737," UNION")</f>
        <v>SELECT 'uf50-0100.cnf','Rank','Clause','BitFlip','MaxSat',0,10000,64,41245 UNION</v>
      </c>
    </row>
    <row r="1738" spans="1:11" x14ac:dyDescent="0.55000000000000004">
      <c r="A1738" t="s">
        <v>18</v>
      </c>
      <c r="B1738" t="s">
        <v>10</v>
      </c>
      <c r="C1738" t="s">
        <v>1</v>
      </c>
      <c r="D1738" t="s">
        <v>2</v>
      </c>
      <c r="E1738" t="s">
        <v>4</v>
      </c>
      <c r="F1738" t="b">
        <v>0</v>
      </c>
      <c r="G1738">
        <v>10000</v>
      </c>
      <c r="H1738">
        <v>56</v>
      </c>
      <c r="I1738">
        <v>41047</v>
      </c>
      <c r="K1738" t="str">
        <f t="shared" si="28"/>
        <v>SELECT 'uf50-0100.cnf','Rank','Clause','BitFlip','Weighted',0,10000,56,41047 UNION</v>
      </c>
    </row>
    <row r="1739" spans="1:11" x14ac:dyDescent="0.55000000000000004">
      <c r="A1739" t="s">
        <v>18</v>
      </c>
      <c r="B1739" t="s">
        <v>10</v>
      </c>
      <c r="C1739" t="s">
        <v>1</v>
      </c>
      <c r="D1739" t="s">
        <v>2</v>
      </c>
      <c r="E1739" t="s">
        <v>5</v>
      </c>
      <c r="F1739" t="b">
        <v>1</v>
      </c>
      <c r="G1739">
        <v>2419</v>
      </c>
      <c r="H1739">
        <v>15</v>
      </c>
      <c r="I1739">
        <v>9986</v>
      </c>
      <c r="K1739" t="str">
        <f t="shared" si="28"/>
        <v>SELECT 'uf50-0100.cnf','Rank','Clause','BitFlip','Amplified',1,2419,15,9986 UNION</v>
      </c>
    </row>
    <row r="1740" spans="1:11" x14ac:dyDescent="0.55000000000000004">
      <c r="A1740" t="s">
        <v>18</v>
      </c>
      <c r="B1740" t="s">
        <v>10</v>
      </c>
      <c r="C1740" t="s">
        <v>1</v>
      </c>
      <c r="D1740" t="s">
        <v>6</v>
      </c>
      <c r="E1740" t="s">
        <v>3</v>
      </c>
      <c r="F1740" t="b">
        <v>1</v>
      </c>
      <c r="G1740">
        <v>1046</v>
      </c>
      <c r="H1740">
        <v>7</v>
      </c>
      <c r="I1740">
        <v>4922</v>
      </c>
      <c r="K1740" t="str">
        <f t="shared" si="28"/>
        <v>SELECT 'uf50-0100.cnf','Rank','Clause','Guided','MaxSat',1,1046,7,4922 UNION</v>
      </c>
    </row>
    <row r="1741" spans="1:11" x14ac:dyDescent="0.55000000000000004">
      <c r="A1741" t="s">
        <v>18</v>
      </c>
      <c r="B1741" t="s">
        <v>10</v>
      </c>
      <c r="C1741" t="s">
        <v>1</v>
      </c>
      <c r="D1741" t="s">
        <v>6</v>
      </c>
      <c r="E1741" t="s">
        <v>4</v>
      </c>
      <c r="F1741" t="b">
        <v>1</v>
      </c>
      <c r="G1741">
        <v>1468</v>
      </c>
      <c r="H1741">
        <v>9</v>
      </c>
      <c r="I1741">
        <v>6854</v>
      </c>
      <c r="K1741" t="str">
        <f t="shared" si="28"/>
        <v>SELECT 'uf50-0100.cnf','Rank','Clause','Guided','Weighted',1,1468,9,6854 UNION</v>
      </c>
    </row>
    <row r="1742" spans="1:11" x14ac:dyDescent="0.55000000000000004">
      <c r="A1742" t="s">
        <v>18</v>
      </c>
      <c r="B1742" t="s">
        <v>10</v>
      </c>
      <c r="C1742" t="s">
        <v>1</v>
      </c>
      <c r="D1742" t="s">
        <v>6</v>
      </c>
      <c r="E1742" t="s">
        <v>5</v>
      </c>
      <c r="F1742" t="b">
        <v>1</v>
      </c>
      <c r="G1742">
        <v>6533</v>
      </c>
      <c r="H1742">
        <v>47</v>
      </c>
      <c r="I1742">
        <v>31689</v>
      </c>
      <c r="K1742" t="str">
        <f t="shared" si="28"/>
        <v>SELECT 'uf50-0100.cnf','Rank','Clause','Guided','Amplified',1,6533,47,31689 UNION</v>
      </c>
    </row>
    <row r="1743" spans="1:11" x14ac:dyDescent="0.55000000000000004">
      <c r="A1743" t="s">
        <v>18</v>
      </c>
      <c r="B1743" t="s">
        <v>10</v>
      </c>
      <c r="C1743" t="s">
        <v>1</v>
      </c>
      <c r="D1743" t="s">
        <v>131</v>
      </c>
      <c r="E1743" t="s">
        <v>3</v>
      </c>
      <c r="F1743" t="b">
        <v>1</v>
      </c>
      <c r="G1743">
        <v>7992</v>
      </c>
      <c r="H1743">
        <v>54</v>
      </c>
      <c r="I1743">
        <v>32782</v>
      </c>
      <c r="K1743" t="str">
        <f t="shared" si="28"/>
        <v>SELECT 'uf50-0100.cnf','Rank','Clause','1Bit','MaxSat',1,7992,54,32782 UNION</v>
      </c>
    </row>
    <row r="1744" spans="1:11" x14ac:dyDescent="0.55000000000000004">
      <c r="A1744" t="s">
        <v>18</v>
      </c>
      <c r="B1744" t="s">
        <v>10</v>
      </c>
      <c r="C1744" t="s">
        <v>1</v>
      </c>
      <c r="D1744" t="s">
        <v>131</v>
      </c>
      <c r="E1744" t="s">
        <v>4</v>
      </c>
      <c r="F1744" t="b">
        <v>0</v>
      </c>
      <c r="G1744">
        <v>10000</v>
      </c>
      <c r="H1744">
        <v>59</v>
      </c>
      <c r="I1744">
        <v>40883</v>
      </c>
      <c r="K1744" t="str">
        <f t="shared" si="28"/>
        <v>SELECT 'uf50-0100.cnf','Rank','Clause','1Bit','Weighted',0,10000,59,40883 UNION</v>
      </c>
    </row>
    <row r="1745" spans="1:11" x14ac:dyDescent="0.55000000000000004">
      <c r="A1745" t="s">
        <v>18</v>
      </c>
      <c r="B1745" t="s">
        <v>10</v>
      </c>
      <c r="C1745" t="s">
        <v>1</v>
      </c>
      <c r="D1745" t="s">
        <v>131</v>
      </c>
      <c r="E1745" t="s">
        <v>5</v>
      </c>
      <c r="F1745" t="b">
        <v>1</v>
      </c>
      <c r="G1745">
        <v>9571</v>
      </c>
      <c r="H1745">
        <v>62</v>
      </c>
      <c r="I1745">
        <v>39159</v>
      </c>
      <c r="K1745" t="str">
        <f t="shared" si="28"/>
        <v>SELECT 'uf50-0100.cnf','Rank','Clause','1Bit','Amplified',1,9571,62,39159 UNION</v>
      </c>
    </row>
    <row r="1746" spans="1:11" x14ac:dyDescent="0.55000000000000004">
      <c r="A1746" t="s">
        <v>18</v>
      </c>
      <c r="B1746" t="s">
        <v>10</v>
      </c>
      <c r="C1746" t="s">
        <v>1</v>
      </c>
      <c r="D1746" t="s">
        <v>132</v>
      </c>
      <c r="E1746" t="s">
        <v>3</v>
      </c>
      <c r="F1746" t="b">
        <v>0</v>
      </c>
      <c r="G1746">
        <v>10000</v>
      </c>
      <c r="H1746">
        <v>63</v>
      </c>
      <c r="I1746">
        <v>41892</v>
      </c>
      <c r="K1746" t="str">
        <f t="shared" si="28"/>
        <v>SELECT 'uf50-0100.cnf','Rank','Clause','2Bit','MaxSat',0,10000,63,41892 UNION</v>
      </c>
    </row>
    <row r="1747" spans="1:11" x14ac:dyDescent="0.55000000000000004">
      <c r="A1747" t="s">
        <v>18</v>
      </c>
      <c r="B1747" t="s">
        <v>10</v>
      </c>
      <c r="C1747" t="s">
        <v>1</v>
      </c>
      <c r="D1747" t="s">
        <v>132</v>
      </c>
      <c r="E1747" t="s">
        <v>4</v>
      </c>
      <c r="F1747" t="b">
        <v>0</v>
      </c>
      <c r="G1747">
        <v>10000</v>
      </c>
      <c r="H1747">
        <v>57</v>
      </c>
      <c r="I1747">
        <v>41352</v>
      </c>
      <c r="K1747" t="str">
        <f t="shared" si="28"/>
        <v>SELECT 'uf50-0100.cnf','Rank','Clause','2Bit','Weighted',0,10000,57,41352 UNION</v>
      </c>
    </row>
    <row r="1748" spans="1:11" x14ac:dyDescent="0.55000000000000004">
      <c r="A1748" t="s">
        <v>18</v>
      </c>
      <c r="B1748" t="s">
        <v>10</v>
      </c>
      <c r="C1748" t="s">
        <v>1</v>
      </c>
      <c r="D1748" t="s">
        <v>132</v>
      </c>
      <c r="E1748" t="s">
        <v>5</v>
      </c>
      <c r="F1748" t="b">
        <v>1</v>
      </c>
      <c r="G1748">
        <v>838</v>
      </c>
      <c r="H1748">
        <v>4</v>
      </c>
      <c r="I1748">
        <v>3406</v>
      </c>
      <c r="K1748" t="str">
        <f t="shared" si="28"/>
        <v>SELECT 'uf50-0100.cnf','Rank','Clause','2Bit','Amplified',1,838,4,3406 UNION</v>
      </c>
    </row>
    <row r="1749" spans="1:11" x14ac:dyDescent="0.55000000000000004">
      <c r="A1749" t="s">
        <v>18</v>
      </c>
      <c r="B1749" t="s">
        <v>10</v>
      </c>
      <c r="C1749" t="s">
        <v>8</v>
      </c>
      <c r="D1749" t="s">
        <v>2</v>
      </c>
      <c r="E1749" t="s">
        <v>3</v>
      </c>
      <c r="F1749" t="b">
        <v>0</v>
      </c>
      <c r="G1749">
        <v>10000</v>
      </c>
      <c r="H1749">
        <v>70</v>
      </c>
      <c r="I1749">
        <v>19534</v>
      </c>
      <c r="K1749" t="str">
        <f t="shared" si="28"/>
        <v>SELECT 'uf50-0100.cnf','Rank','Uniform','BitFlip','MaxSat',0,10000,70,19534 UNION</v>
      </c>
    </row>
    <row r="1750" spans="1:11" x14ac:dyDescent="0.55000000000000004">
      <c r="A1750" t="s">
        <v>18</v>
      </c>
      <c r="B1750" t="s">
        <v>10</v>
      </c>
      <c r="C1750" t="s">
        <v>8</v>
      </c>
      <c r="D1750" t="s">
        <v>2</v>
      </c>
      <c r="E1750" t="s">
        <v>4</v>
      </c>
      <c r="F1750" t="b">
        <v>1</v>
      </c>
      <c r="G1750">
        <v>8246</v>
      </c>
      <c r="H1750">
        <v>51</v>
      </c>
      <c r="I1750">
        <v>15080</v>
      </c>
      <c r="K1750" t="str">
        <f t="shared" si="28"/>
        <v>SELECT 'uf50-0100.cnf','Rank','Uniform','BitFlip','Weighted',1,8246,51,15080 UNION</v>
      </c>
    </row>
    <row r="1751" spans="1:11" x14ac:dyDescent="0.55000000000000004">
      <c r="A1751" t="s">
        <v>18</v>
      </c>
      <c r="B1751" t="s">
        <v>10</v>
      </c>
      <c r="C1751" t="s">
        <v>8</v>
      </c>
      <c r="D1751" t="s">
        <v>2</v>
      </c>
      <c r="E1751" t="s">
        <v>5</v>
      </c>
      <c r="F1751" t="b">
        <v>0</v>
      </c>
      <c r="G1751">
        <v>10000</v>
      </c>
      <c r="H1751">
        <v>68</v>
      </c>
      <c r="I1751">
        <v>20168</v>
      </c>
      <c r="K1751" t="str">
        <f t="shared" si="28"/>
        <v>SELECT 'uf50-0100.cnf','Rank','Uniform','BitFlip','Amplified',0,10000,68,20168 UNION</v>
      </c>
    </row>
    <row r="1752" spans="1:11" x14ac:dyDescent="0.55000000000000004">
      <c r="A1752" t="s">
        <v>18</v>
      </c>
      <c r="B1752" t="s">
        <v>10</v>
      </c>
      <c r="C1752" t="s">
        <v>8</v>
      </c>
      <c r="D1752" t="s">
        <v>6</v>
      </c>
      <c r="E1752" t="s">
        <v>3</v>
      </c>
      <c r="F1752" t="b">
        <v>1</v>
      </c>
      <c r="G1752">
        <v>422</v>
      </c>
      <c r="H1752">
        <v>3</v>
      </c>
      <c r="I1752">
        <v>1430</v>
      </c>
      <c r="K1752" t="str">
        <f t="shared" si="28"/>
        <v>SELECT 'uf50-0100.cnf','Rank','Uniform','Guided','MaxSat',1,422,3,1430 UNION</v>
      </c>
    </row>
    <row r="1753" spans="1:11" x14ac:dyDescent="0.55000000000000004">
      <c r="A1753" t="s">
        <v>18</v>
      </c>
      <c r="B1753" t="s">
        <v>10</v>
      </c>
      <c r="C1753" t="s">
        <v>8</v>
      </c>
      <c r="D1753" t="s">
        <v>6</v>
      </c>
      <c r="E1753" t="s">
        <v>4</v>
      </c>
      <c r="F1753" t="b">
        <v>1</v>
      </c>
      <c r="G1753">
        <v>711</v>
      </c>
      <c r="H1753">
        <v>5</v>
      </c>
      <c r="I1753">
        <v>2307</v>
      </c>
      <c r="K1753" t="str">
        <f t="shared" si="28"/>
        <v>SELECT 'uf50-0100.cnf','Rank','Uniform','Guided','Weighted',1,711,5,2307 UNION</v>
      </c>
    </row>
    <row r="1754" spans="1:11" x14ac:dyDescent="0.55000000000000004">
      <c r="A1754" t="s">
        <v>18</v>
      </c>
      <c r="B1754" t="s">
        <v>10</v>
      </c>
      <c r="C1754" t="s">
        <v>8</v>
      </c>
      <c r="D1754" t="s">
        <v>6</v>
      </c>
      <c r="E1754" t="s">
        <v>5</v>
      </c>
      <c r="F1754" t="b">
        <v>1</v>
      </c>
      <c r="G1754">
        <v>193</v>
      </c>
      <c r="H1754">
        <v>1</v>
      </c>
      <c r="I1754">
        <v>633</v>
      </c>
      <c r="K1754" t="str">
        <f t="shared" si="28"/>
        <v>SELECT 'uf50-0100.cnf','Rank','Uniform','Guided','Amplified',1,193,1,633 UNION</v>
      </c>
    </row>
    <row r="1755" spans="1:11" x14ac:dyDescent="0.55000000000000004">
      <c r="A1755" t="s">
        <v>18</v>
      </c>
      <c r="B1755" t="s">
        <v>10</v>
      </c>
      <c r="C1755" t="s">
        <v>8</v>
      </c>
      <c r="D1755" t="s">
        <v>131</v>
      </c>
      <c r="E1755" t="s">
        <v>3</v>
      </c>
      <c r="F1755" t="b">
        <v>0</v>
      </c>
      <c r="G1755">
        <v>10000</v>
      </c>
      <c r="H1755">
        <v>72</v>
      </c>
      <c r="I1755">
        <v>18706</v>
      </c>
      <c r="K1755" t="str">
        <f t="shared" si="28"/>
        <v>SELECT 'uf50-0100.cnf','Rank','Uniform','1Bit','MaxSat',0,10000,72,18706 UNION</v>
      </c>
    </row>
    <row r="1756" spans="1:11" x14ac:dyDescent="0.55000000000000004">
      <c r="A1756" t="s">
        <v>18</v>
      </c>
      <c r="B1756" t="s">
        <v>10</v>
      </c>
      <c r="C1756" t="s">
        <v>8</v>
      </c>
      <c r="D1756" t="s">
        <v>131</v>
      </c>
      <c r="E1756" t="s">
        <v>4</v>
      </c>
      <c r="F1756" t="b">
        <v>0</v>
      </c>
      <c r="G1756">
        <v>10000</v>
      </c>
      <c r="H1756">
        <v>68</v>
      </c>
      <c r="I1756">
        <v>17617</v>
      </c>
      <c r="K1756" t="str">
        <f t="shared" si="28"/>
        <v>SELECT 'uf50-0100.cnf','Rank','Uniform','1Bit','Weighted',0,10000,68,17617 UNION</v>
      </c>
    </row>
    <row r="1757" spans="1:11" x14ac:dyDescent="0.55000000000000004">
      <c r="A1757" t="s">
        <v>18</v>
      </c>
      <c r="B1757" t="s">
        <v>10</v>
      </c>
      <c r="C1757" t="s">
        <v>8</v>
      </c>
      <c r="D1757" t="s">
        <v>131</v>
      </c>
      <c r="E1757" t="s">
        <v>5</v>
      </c>
      <c r="F1757" t="b">
        <v>1</v>
      </c>
      <c r="G1757">
        <v>8957</v>
      </c>
      <c r="H1757">
        <v>66</v>
      </c>
      <c r="I1757">
        <v>17048</v>
      </c>
      <c r="K1757" t="str">
        <f t="shared" si="28"/>
        <v>SELECT 'uf50-0100.cnf','Rank','Uniform','1Bit','Amplified',1,8957,66,17048 UNION</v>
      </c>
    </row>
    <row r="1758" spans="1:11" x14ac:dyDescent="0.55000000000000004">
      <c r="A1758" t="s">
        <v>18</v>
      </c>
      <c r="B1758" t="s">
        <v>10</v>
      </c>
      <c r="C1758" t="s">
        <v>8</v>
      </c>
      <c r="D1758" t="s">
        <v>132</v>
      </c>
      <c r="E1758" t="s">
        <v>3</v>
      </c>
      <c r="F1758" t="b">
        <v>0</v>
      </c>
      <c r="G1758">
        <v>10000</v>
      </c>
      <c r="H1758">
        <v>68</v>
      </c>
      <c r="I1758">
        <v>19552</v>
      </c>
      <c r="K1758" t="str">
        <f t="shared" si="28"/>
        <v>SELECT 'uf50-0100.cnf','Rank','Uniform','2Bit','MaxSat',0,10000,68,19552 UNION</v>
      </c>
    </row>
    <row r="1759" spans="1:11" x14ac:dyDescent="0.55000000000000004">
      <c r="A1759" t="s">
        <v>18</v>
      </c>
      <c r="B1759" t="s">
        <v>10</v>
      </c>
      <c r="C1759" t="s">
        <v>8</v>
      </c>
      <c r="D1759" t="s">
        <v>132</v>
      </c>
      <c r="E1759" t="s">
        <v>4</v>
      </c>
      <c r="F1759" t="b">
        <v>0</v>
      </c>
      <c r="G1759">
        <v>10000</v>
      </c>
      <c r="H1759">
        <v>64</v>
      </c>
      <c r="I1759">
        <v>17583</v>
      </c>
      <c r="K1759" t="str">
        <f t="shared" si="28"/>
        <v>SELECT 'uf50-0100.cnf','Rank','Uniform','2Bit','Weighted',0,10000,64,17583 UNION</v>
      </c>
    </row>
    <row r="1760" spans="1:11" x14ac:dyDescent="0.55000000000000004">
      <c r="A1760" t="s">
        <v>18</v>
      </c>
      <c r="B1760" t="s">
        <v>10</v>
      </c>
      <c r="C1760" t="s">
        <v>8</v>
      </c>
      <c r="D1760" t="s">
        <v>132</v>
      </c>
      <c r="E1760" t="s">
        <v>5</v>
      </c>
      <c r="F1760" t="b">
        <v>0</v>
      </c>
      <c r="G1760">
        <v>10000</v>
      </c>
      <c r="H1760">
        <v>69</v>
      </c>
      <c r="I1760">
        <v>19020</v>
      </c>
      <c r="K1760" t="str">
        <f t="shared" si="28"/>
        <v>SELECT 'uf50-0100.cnf','Rank','Uniform','2Bit','Amplified',0,10000,69,19020 UNION</v>
      </c>
    </row>
    <row r="1761" spans="1:11" x14ac:dyDescent="0.55000000000000004">
      <c r="A1761" t="s">
        <v>18</v>
      </c>
      <c r="B1761" t="s">
        <v>10</v>
      </c>
      <c r="C1761" t="s">
        <v>133</v>
      </c>
      <c r="D1761" t="s">
        <v>2</v>
      </c>
      <c r="E1761" t="s">
        <v>3</v>
      </c>
      <c r="F1761" t="b">
        <v>0</v>
      </c>
      <c r="G1761">
        <v>10000</v>
      </c>
      <c r="H1761">
        <v>63</v>
      </c>
      <c r="I1761">
        <v>19024</v>
      </c>
      <c r="K1761" t="str">
        <f t="shared" si="28"/>
        <v>SELECT 'uf50-0100.cnf','Rank','1Point','BitFlip','MaxSat',0,10000,63,19024 UNION</v>
      </c>
    </row>
    <row r="1762" spans="1:11" x14ac:dyDescent="0.55000000000000004">
      <c r="A1762" t="s">
        <v>18</v>
      </c>
      <c r="B1762" t="s">
        <v>10</v>
      </c>
      <c r="C1762" t="s">
        <v>133</v>
      </c>
      <c r="D1762" t="s">
        <v>2</v>
      </c>
      <c r="E1762" t="s">
        <v>4</v>
      </c>
      <c r="F1762" t="b">
        <v>1</v>
      </c>
      <c r="G1762">
        <v>796</v>
      </c>
      <c r="H1762">
        <v>4</v>
      </c>
      <c r="I1762">
        <v>1565</v>
      </c>
      <c r="K1762" t="str">
        <f t="shared" si="28"/>
        <v>SELECT 'uf50-0100.cnf','Rank','1Point','BitFlip','Weighted',1,796,4,1565 UNION</v>
      </c>
    </row>
    <row r="1763" spans="1:11" x14ac:dyDescent="0.55000000000000004">
      <c r="A1763" t="s">
        <v>18</v>
      </c>
      <c r="B1763" t="s">
        <v>10</v>
      </c>
      <c r="C1763" t="s">
        <v>133</v>
      </c>
      <c r="D1763" t="s">
        <v>2</v>
      </c>
      <c r="E1763" t="s">
        <v>5</v>
      </c>
      <c r="F1763" t="b">
        <v>1</v>
      </c>
      <c r="G1763">
        <v>7176</v>
      </c>
      <c r="H1763">
        <v>46</v>
      </c>
      <c r="I1763">
        <v>13589</v>
      </c>
      <c r="K1763" t="str">
        <f t="shared" si="28"/>
        <v>SELECT 'uf50-0100.cnf','Rank','1Point','BitFlip','Amplified',1,7176,46,13589 UNION</v>
      </c>
    </row>
    <row r="1764" spans="1:11" x14ac:dyDescent="0.55000000000000004">
      <c r="A1764" t="s">
        <v>18</v>
      </c>
      <c r="B1764" t="s">
        <v>10</v>
      </c>
      <c r="C1764" t="s">
        <v>133</v>
      </c>
      <c r="D1764" t="s">
        <v>6</v>
      </c>
      <c r="E1764" t="s">
        <v>3</v>
      </c>
      <c r="F1764" t="b">
        <v>1</v>
      </c>
      <c r="G1764">
        <v>426</v>
      </c>
      <c r="H1764">
        <v>3</v>
      </c>
      <c r="I1764">
        <v>1300</v>
      </c>
      <c r="K1764" t="str">
        <f t="shared" si="28"/>
        <v>SELECT 'uf50-0100.cnf','Rank','1Point','Guided','MaxSat',1,426,3,1300 UNION</v>
      </c>
    </row>
    <row r="1765" spans="1:11" x14ac:dyDescent="0.55000000000000004">
      <c r="A1765" t="s">
        <v>18</v>
      </c>
      <c r="B1765" t="s">
        <v>10</v>
      </c>
      <c r="C1765" t="s">
        <v>133</v>
      </c>
      <c r="D1765" t="s">
        <v>6</v>
      </c>
      <c r="E1765" t="s">
        <v>4</v>
      </c>
      <c r="F1765" t="b">
        <v>1</v>
      </c>
      <c r="G1765">
        <v>307</v>
      </c>
      <c r="H1765">
        <v>2</v>
      </c>
      <c r="I1765">
        <v>907</v>
      </c>
      <c r="K1765" t="str">
        <f t="shared" si="28"/>
        <v>SELECT 'uf50-0100.cnf','Rank','1Point','Guided','Weighted',1,307,2,907 UNION</v>
      </c>
    </row>
    <row r="1766" spans="1:11" x14ac:dyDescent="0.55000000000000004">
      <c r="A1766" t="s">
        <v>18</v>
      </c>
      <c r="B1766" t="s">
        <v>10</v>
      </c>
      <c r="C1766" t="s">
        <v>133</v>
      </c>
      <c r="D1766" t="s">
        <v>6</v>
      </c>
      <c r="E1766" t="s">
        <v>5</v>
      </c>
      <c r="F1766" t="b">
        <v>1</v>
      </c>
      <c r="G1766">
        <v>162</v>
      </c>
      <c r="H1766">
        <v>1</v>
      </c>
      <c r="I1766">
        <v>523</v>
      </c>
      <c r="K1766" t="str">
        <f t="shared" si="28"/>
        <v>SELECT 'uf50-0100.cnf','Rank','1Point','Guided','Amplified',1,162,1,523 UNION</v>
      </c>
    </row>
    <row r="1767" spans="1:11" x14ac:dyDescent="0.55000000000000004">
      <c r="A1767" t="s">
        <v>18</v>
      </c>
      <c r="B1767" t="s">
        <v>10</v>
      </c>
      <c r="C1767" t="s">
        <v>133</v>
      </c>
      <c r="D1767" t="s">
        <v>131</v>
      </c>
      <c r="E1767" t="s">
        <v>3</v>
      </c>
      <c r="F1767" t="b">
        <v>0</v>
      </c>
      <c r="G1767">
        <v>10000</v>
      </c>
      <c r="H1767">
        <v>65</v>
      </c>
      <c r="I1767">
        <v>18106</v>
      </c>
      <c r="K1767" t="str">
        <f t="shared" si="28"/>
        <v>SELECT 'uf50-0100.cnf','Rank','1Point','1Bit','MaxSat',0,10000,65,18106 UNION</v>
      </c>
    </row>
    <row r="1768" spans="1:11" x14ac:dyDescent="0.55000000000000004">
      <c r="A1768" t="s">
        <v>18</v>
      </c>
      <c r="B1768" t="s">
        <v>10</v>
      </c>
      <c r="C1768" t="s">
        <v>133</v>
      </c>
      <c r="D1768" t="s">
        <v>131</v>
      </c>
      <c r="E1768" t="s">
        <v>4</v>
      </c>
      <c r="F1768" t="b">
        <v>0</v>
      </c>
      <c r="G1768">
        <v>10000</v>
      </c>
      <c r="H1768">
        <v>56</v>
      </c>
      <c r="I1768">
        <v>16902</v>
      </c>
      <c r="K1768" t="str">
        <f t="shared" si="28"/>
        <v>SELECT 'uf50-0100.cnf','Rank','1Point','1Bit','Weighted',0,10000,56,16902 UNION</v>
      </c>
    </row>
    <row r="1769" spans="1:11" x14ac:dyDescent="0.55000000000000004">
      <c r="A1769" t="s">
        <v>18</v>
      </c>
      <c r="B1769" t="s">
        <v>10</v>
      </c>
      <c r="C1769" t="s">
        <v>133</v>
      </c>
      <c r="D1769" t="s">
        <v>131</v>
      </c>
      <c r="E1769" t="s">
        <v>5</v>
      </c>
      <c r="F1769" t="b">
        <v>0</v>
      </c>
      <c r="G1769">
        <v>10000</v>
      </c>
      <c r="H1769">
        <v>64</v>
      </c>
      <c r="I1769">
        <v>18680</v>
      </c>
      <c r="K1769" t="str">
        <f t="shared" si="28"/>
        <v>SELECT 'uf50-0100.cnf','Rank','1Point','1Bit','Amplified',0,10000,64,18680 UNION</v>
      </c>
    </row>
    <row r="1770" spans="1:11" x14ac:dyDescent="0.55000000000000004">
      <c r="A1770" t="s">
        <v>18</v>
      </c>
      <c r="B1770" t="s">
        <v>10</v>
      </c>
      <c r="C1770" t="s">
        <v>133</v>
      </c>
      <c r="D1770" t="s">
        <v>132</v>
      </c>
      <c r="E1770" t="s">
        <v>3</v>
      </c>
      <c r="F1770" t="b">
        <v>0</v>
      </c>
      <c r="G1770">
        <v>10000</v>
      </c>
      <c r="H1770">
        <v>61</v>
      </c>
      <c r="I1770">
        <v>18063</v>
      </c>
      <c r="K1770" t="str">
        <f t="shared" si="28"/>
        <v>SELECT 'uf50-0100.cnf','Rank','1Point','2Bit','MaxSat',0,10000,61,18063 UNION</v>
      </c>
    </row>
    <row r="1771" spans="1:11" x14ac:dyDescent="0.55000000000000004">
      <c r="A1771" t="s">
        <v>18</v>
      </c>
      <c r="B1771" t="s">
        <v>10</v>
      </c>
      <c r="C1771" t="s">
        <v>133</v>
      </c>
      <c r="D1771" t="s">
        <v>132</v>
      </c>
      <c r="E1771" t="s">
        <v>4</v>
      </c>
      <c r="F1771" t="b">
        <v>0</v>
      </c>
      <c r="G1771">
        <v>10000</v>
      </c>
      <c r="H1771">
        <v>56</v>
      </c>
      <c r="I1771">
        <v>16849</v>
      </c>
      <c r="K1771" t="str">
        <f t="shared" si="28"/>
        <v>SELECT 'uf50-0100.cnf','Rank','1Point','2Bit','Weighted',0,10000,56,16849 UNION</v>
      </c>
    </row>
    <row r="1772" spans="1:11" x14ac:dyDescent="0.55000000000000004">
      <c r="A1772" t="s">
        <v>18</v>
      </c>
      <c r="B1772" t="s">
        <v>10</v>
      </c>
      <c r="C1772" t="s">
        <v>133</v>
      </c>
      <c r="D1772" t="s">
        <v>132</v>
      </c>
      <c r="E1772" t="s">
        <v>5</v>
      </c>
      <c r="F1772" t="b">
        <v>0</v>
      </c>
      <c r="G1772">
        <v>10000</v>
      </c>
      <c r="H1772">
        <v>62</v>
      </c>
      <c r="I1772">
        <v>18074</v>
      </c>
      <c r="K1772" t="str">
        <f t="shared" si="28"/>
        <v>SELECT 'uf50-0100.cnf','Rank','1Point','2Bit','Amplified',0,10000,62,18074 UNION</v>
      </c>
    </row>
    <row r="1773" spans="1:11" x14ac:dyDescent="0.55000000000000004">
      <c r="A1773" t="s">
        <v>18</v>
      </c>
      <c r="B1773" t="s">
        <v>10</v>
      </c>
      <c r="C1773" t="s">
        <v>134</v>
      </c>
      <c r="D1773" t="s">
        <v>2</v>
      </c>
      <c r="E1773" t="s">
        <v>3</v>
      </c>
      <c r="F1773" t="b">
        <v>1</v>
      </c>
      <c r="G1773">
        <v>491</v>
      </c>
      <c r="H1773">
        <v>3</v>
      </c>
      <c r="I1773">
        <v>965</v>
      </c>
      <c r="K1773" t="str">
        <f t="shared" si="28"/>
        <v>SELECT 'uf50-0100.cnf','Rank','2Point','BitFlip','MaxSat',1,491,3,965 UNION</v>
      </c>
    </row>
    <row r="1774" spans="1:11" x14ac:dyDescent="0.55000000000000004">
      <c r="A1774" t="s">
        <v>18</v>
      </c>
      <c r="B1774" t="s">
        <v>10</v>
      </c>
      <c r="C1774" t="s">
        <v>134</v>
      </c>
      <c r="D1774" t="s">
        <v>2</v>
      </c>
      <c r="E1774" t="s">
        <v>4</v>
      </c>
      <c r="F1774" t="b">
        <v>0</v>
      </c>
      <c r="G1774">
        <v>10000</v>
      </c>
      <c r="H1774">
        <v>56</v>
      </c>
      <c r="I1774">
        <v>17921</v>
      </c>
      <c r="K1774" t="str">
        <f t="shared" si="28"/>
        <v>SELECT 'uf50-0100.cnf','Rank','2Point','BitFlip','Weighted',0,10000,56,17921 UNION</v>
      </c>
    </row>
    <row r="1775" spans="1:11" x14ac:dyDescent="0.55000000000000004">
      <c r="A1775" t="s">
        <v>18</v>
      </c>
      <c r="B1775" t="s">
        <v>10</v>
      </c>
      <c r="C1775" t="s">
        <v>134</v>
      </c>
      <c r="D1775" t="s">
        <v>2</v>
      </c>
      <c r="E1775" t="s">
        <v>5</v>
      </c>
      <c r="F1775" t="b">
        <v>1</v>
      </c>
      <c r="G1775">
        <v>8815</v>
      </c>
      <c r="H1775">
        <v>57</v>
      </c>
      <c r="I1775">
        <v>17063</v>
      </c>
      <c r="K1775" t="str">
        <f t="shared" si="28"/>
        <v>SELECT 'uf50-0100.cnf','Rank','2Point','BitFlip','Amplified',1,8815,57,17063 UNION</v>
      </c>
    </row>
    <row r="1776" spans="1:11" x14ac:dyDescent="0.55000000000000004">
      <c r="A1776" t="s">
        <v>18</v>
      </c>
      <c r="B1776" t="s">
        <v>10</v>
      </c>
      <c r="C1776" t="s">
        <v>134</v>
      </c>
      <c r="D1776" t="s">
        <v>6</v>
      </c>
      <c r="E1776" t="s">
        <v>3</v>
      </c>
      <c r="F1776" t="b">
        <v>1</v>
      </c>
      <c r="G1776">
        <v>288</v>
      </c>
      <c r="H1776">
        <v>2</v>
      </c>
      <c r="I1776">
        <v>900</v>
      </c>
      <c r="K1776" t="str">
        <f t="shared" si="28"/>
        <v>SELECT 'uf50-0100.cnf','Rank','2Point','Guided','MaxSat',1,288,2,900 UNION</v>
      </c>
    </row>
    <row r="1777" spans="1:11" x14ac:dyDescent="0.55000000000000004">
      <c r="A1777" t="s">
        <v>18</v>
      </c>
      <c r="B1777" t="s">
        <v>10</v>
      </c>
      <c r="C1777" t="s">
        <v>134</v>
      </c>
      <c r="D1777" t="s">
        <v>6</v>
      </c>
      <c r="E1777" t="s">
        <v>4</v>
      </c>
      <c r="F1777" t="b">
        <v>1</v>
      </c>
      <c r="G1777">
        <v>2676</v>
      </c>
      <c r="H1777">
        <v>19</v>
      </c>
      <c r="I1777">
        <v>7946</v>
      </c>
      <c r="K1777" t="str">
        <f t="shared" si="28"/>
        <v>SELECT 'uf50-0100.cnf','Rank','2Point','Guided','Weighted',1,2676,19,7946 UNION</v>
      </c>
    </row>
    <row r="1778" spans="1:11" x14ac:dyDescent="0.55000000000000004">
      <c r="A1778" t="s">
        <v>18</v>
      </c>
      <c r="B1778" t="s">
        <v>10</v>
      </c>
      <c r="C1778" t="s">
        <v>134</v>
      </c>
      <c r="D1778" t="s">
        <v>6</v>
      </c>
      <c r="E1778" t="s">
        <v>5</v>
      </c>
      <c r="F1778" t="b">
        <v>1</v>
      </c>
      <c r="G1778">
        <v>48</v>
      </c>
      <c r="H1778">
        <v>0</v>
      </c>
      <c r="I1778">
        <v>149</v>
      </c>
      <c r="K1778" t="str">
        <f t="shared" si="28"/>
        <v>SELECT 'uf50-0100.cnf','Rank','2Point','Guided','Amplified',1,48,0,149 UNION</v>
      </c>
    </row>
    <row r="1779" spans="1:11" x14ac:dyDescent="0.55000000000000004">
      <c r="A1779" t="s">
        <v>18</v>
      </c>
      <c r="B1779" t="s">
        <v>10</v>
      </c>
      <c r="C1779" t="s">
        <v>134</v>
      </c>
      <c r="D1779" t="s">
        <v>131</v>
      </c>
      <c r="E1779" t="s">
        <v>3</v>
      </c>
      <c r="F1779" t="b">
        <v>0</v>
      </c>
      <c r="G1779">
        <v>10000</v>
      </c>
      <c r="H1779">
        <v>70</v>
      </c>
      <c r="I1779">
        <v>18081</v>
      </c>
      <c r="K1779" t="str">
        <f t="shared" si="28"/>
        <v>SELECT 'uf50-0100.cnf','Rank','2Point','1Bit','MaxSat',0,10000,70,18081 UNION</v>
      </c>
    </row>
    <row r="1780" spans="1:11" x14ac:dyDescent="0.55000000000000004">
      <c r="A1780" t="s">
        <v>18</v>
      </c>
      <c r="B1780" t="s">
        <v>10</v>
      </c>
      <c r="C1780" t="s">
        <v>134</v>
      </c>
      <c r="D1780" t="s">
        <v>131</v>
      </c>
      <c r="E1780" t="s">
        <v>4</v>
      </c>
      <c r="F1780" t="b">
        <v>1</v>
      </c>
      <c r="G1780">
        <v>8649</v>
      </c>
      <c r="H1780">
        <v>52</v>
      </c>
      <c r="I1780">
        <v>14981</v>
      </c>
      <c r="K1780" t="str">
        <f t="shared" si="28"/>
        <v>SELECT 'uf50-0100.cnf','Rank','2Point','1Bit','Weighted',1,8649,52,14981 UNION</v>
      </c>
    </row>
    <row r="1781" spans="1:11" x14ac:dyDescent="0.55000000000000004">
      <c r="A1781" t="s">
        <v>18</v>
      </c>
      <c r="B1781" t="s">
        <v>10</v>
      </c>
      <c r="C1781" t="s">
        <v>134</v>
      </c>
      <c r="D1781" t="s">
        <v>131</v>
      </c>
      <c r="E1781" t="s">
        <v>5</v>
      </c>
      <c r="F1781" t="b">
        <v>1</v>
      </c>
      <c r="G1781">
        <v>3856</v>
      </c>
      <c r="H1781">
        <v>26</v>
      </c>
      <c r="I1781">
        <v>6913</v>
      </c>
      <c r="K1781" t="str">
        <f t="shared" si="28"/>
        <v>SELECT 'uf50-0100.cnf','Rank','2Point','1Bit','Amplified',1,3856,26,6913 UNION</v>
      </c>
    </row>
    <row r="1782" spans="1:11" x14ac:dyDescent="0.55000000000000004">
      <c r="A1782" t="s">
        <v>18</v>
      </c>
      <c r="B1782" t="s">
        <v>10</v>
      </c>
      <c r="C1782" t="s">
        <v>134</v>
      </c>
      <c r="D1782" t="s">
        <v>132</v>
      </c>
      <c r="E1782" t="s">
        <v>3</v>
      </c>
      <c r="F1782" t="b">
        <v>0</v>
      </c>
      <c r="G1782">
        <v>10000</v>
      </c>
      <c r="H1782">
        <v>67</v>
      </c>
      <c r="I1782">
        <v>18000</v>
      </c>
      <c r="K1782" t="str">
        <f t="shared" si="28"/>
        <v>SELECT 'uf50-0100.cnf','Rank','2Point','2Bit','MaxSat',0,10000,67,18000 UNION</v>
      </c>
    </row>
    <row r="1783" spans="1:11" x14ac:dyDescent="0.55000000000000004">
      <c r="A1783" t="s">
        <v>18</v>
      </c>
      <c r="B1783" t="s">
        <v>10</v>
      </c>
      <c r="C1783" t="s">
        <v>134</v>
      </c>
      <c r="D1783" t="s">
        <v>132</v>
      </c>
      <c r="E1783" t="s">
        <v>4</v>
      </c>
      <c r="F1783" t="b">
        <v>0</v>
      </c>
      <c r="G1783">
        <v>10000</v>
      </c>
      <c r="H1783">
        <v>55</v>
      </c>
      <c r="I1783">
        <v>16608</v>
      </c>
      <c r="K1783" t="str">
        <f t="shared" si="28"/>
        <v>SELECT 'uf50-0100.cnf','Rank','2Point','2Bit','Weighted',0,10000,55,16608 UNION</v>
      </c>
    </row>
    <row r="1784" spans="1:11" x14ac:dyDescent="0.55000000000000004">
      <c r="A1784" t="s">
        <v>18</v>
      </c>
      <c r="B1784" t="s">
        <v>10</v>
      </c>
      <c r="C1784" t="s">
        <v>134</v>
      </c>
      <c r="D1784" t="s">
        <v>132</v>
      </c>
      <c r="E1784" t="s">
        <v>5</v>
      </c>
      <c r="F1784" t="b">
        <v>0</v>
      </c>
      <c r="G1784">
        <v>10000</v>
      </c>
      <c r="H1784">
        <v>64</v>
      </c>
      <c r="I1784">
        <v>18410</v>
      </c>
      <c r="K1784" t="str">
        <f t="shared" si="28"/>
        <v>SELECT 'uf50-0100.cnf','Rank','2Point','2Bit','Amplified',0,10000,64,18410 UNION</v>
      </c>
    </row>
    <row r="1785" spans="1:11" x14ac:dyDescent="0.55000000000000004">
      <c r="A1785" t="s">
        <v>19</v>
      </c>
      <c r="B1785" t="s">
        <v>0</v>
      </c>
      <c r="C1785" t="s">
        <v>1</v>
      </c>
      <c r="D1785" t="s">
        <v>2</v>
      </c>
      <c r="E1785" t="s">
        <v>3</v>
      </c>
      <c r="F1785" t="b">
        <v>1</v>
      </c>
      <c r="G1785">
        <v>376</v>
      </c>
      <c r="H1785">
        <v>3</v>
      </c>
      <c r="I1785">
        <v>1606</v>
      </c>
      <c r="K1785" t="str">
        <f t="shared" si="28"/>
        <v>SELECT 'uf50-01000.cnf','Tournament','Clause','BitFlip','MaxSat',1,376,3,1606 UNION</v>
      </c>
    </row>
    <row r="1786" spans="1:11" x14ac:dyDescent="0.55000000000000004">
      <c r="A1786" t="s">
        <v>19</v>
      </c>
      <c r="B1786" t="s">
        <v>0</v>
      </c>
      <c r="C1786" t="s">
        <v>1</v>
      </c>
      <c r="D1786" t="s">
        <v>2</v>
      </c>
      <c r="E1786" t="s">
        <v>4</v>
      </c>
      <c r="F1786" t="b">
        <v>1</v>
      </c>
      <c r="G1786">
        <v>480</v>
      </c>
      <c r="H1786">
        <v>3</v>
      </c>
      <c r="I1786">
        <v>1916</v>
      </c>
      <c r="K1786" t="str">
        <f t="shared" si="28"/>
        <v>SELECT 'uf50-01000.cnf','Tournament','Clause','BitFlip','Weighted',1,480,3,1916 UNION</v>
      </c>
    </row>
    <row r="1787" spans="1:11" x14ac:dyDescent="0.55000000000000004">
      <c r="A1787" t="s">
        <v>19</v>
      </c>
      <c r="B1787" t="s">
        <v>0</v>
      </c>
      <c r="C1787" t="s">
        <v>1</v>
      </c>
      <c r="D1787" t="s">
        <v>2</v>
      </c>
      <c r="E1787" t="s">
        <v>5</v>
      </c>
      <c r="F1787" t="b">
        <v>1</v>
      </c>
      <c r="G1787">
        <v>376</v>
      </c>
      <c r="H1787">
        <v>3</v>
      </c>
      <c r="I1787">
        <v>1453</v>
      </c>
      <c r="K1787" t="str">
        <f t="shared" si="28"/>
        <v>SELECT 'uf50-01000.cnf','Tournament','Clause','BitFlip','Amplified',1,376,3,1453 UNION</v>
      </c>
    </row>
    <row r="1788" spans="1:11" x14ac:dyDescent="0.55000000000000004">
      <c r="A1788" t="s">
        <v>19</v>
      </c>
      <c r="B1788" t="s">
        <v>0</v>
      </c>
      <c r="C1788" t="s">
        <v>1</v>
      </c>
      <c r="D1788" t="s">
        <v>6</v>
      </c>
      <c r="E1788" t="s">
        <v>3</v>
      </c>
      <c r="F1788" t="b">
        <v>1</v>
      </c>
      <c r="G1788">
        <v>23</v>
      </c>
      <c r="H1788">
        <v>0</v>
      </c>
      <c r="I1788">
        <v>107</v>
      </c>
      <c r="K1788" t="str">
        <f t="shared" si="28"/>
        <v>SELECT 'uf50-01000.cnf','Tournament','Clause','Guided','MaxSat',1,23,0,107 UNION</v>
      </c>
    </row>
    <row r="1789" spans="1:11" x14ac:dyDescent="0.55000000000000004">
      <c r="A1789" t="s">
        <v>19</v>
      </c>
      <c r="B1789" t="s">
        <v>0</v>
      </c>
      <c r="C1789" t="s">
        <v>1</v>
      </c>
      <c r="D1789" t="s">
        <v>6</v>
      </c>
      <c r="E1789" t="s">
        <v>4</v>
      </c>
      <c r="F1789" t="b">
        <v>1</v>
      </c>
      <c r="G1789">
        <v>139</v>
      </c>
      <c r="H1789">
        <v>1</v>
      </c>
      <c r="I1789">
        <v>639</v>
      </c>
      <c r="K1789" t="str">
        <f t="shared" si="28"/>
        <v>SELECT 'uf50-01000.cnf','Tournament','Clause','Guided','Weighted',1,139,1,639 UNION</v>
      </c>
    </row>
    <row r="1790" spans="1:11" x14ac:dyDescent="0.55000000000000004">
      <c r="A1790" t="s">
        <v>19</v>
      </c>
      <c r="B1790" t="s">
        <v>0</v>
      </c>
      <c r="C1790" t="s">
        <v>1</v>
      </c>
      <c r="D1790" t="s">
        <v>6</v>
      </c>
      <c r="E1790" t="s">
        <v>5</v>
      </c>
      <c r="F1790" t="b">
        <v>1</v>
      </c>
      <c r="G1790">
        <v>23</v>
      </c>
      <c r="H1790">
        <v>0</v>
      </c>
      <c r="I1790">
        <v>102</v>
      </c>
      <c r="K1790" t="str">
        <f t="shared" si="28"/>
        <v>SELECT 'uf50-01000.cnf','Tournament','Clause','Guided','Amplified',1,23,0,102 UNION</v>
      </c>
    </row>
    <row r="1791" spans="1:11" x14ac:dyDescent="0.55000000000000004">
      <c r="A1791" t="s">
        <v>19</v>
      </c>
      <c r="B1791" t="s">
        <v>0</v>
      </c>
      <c r="C1791" t="s">
        <v>1</v>
      </c>
      <c r="D1791" t="s">
        <v>131</v>
      </c>
      <c r="E1791" t="s">
        <v>3</v>
      </c>
      <c r="F1791" t="b">
        <v>1</v>
      </c>
      <c r="G1791">
        <v>4873</v>
      </c>
      <c r="H1791">
        <v>35</v>
      </c>
      <c r="I1791">
        <v>18991</v>
      </c>
      <c r="K1791" t="str">
        <f t="shared" si="28"/>
        <v>SELECT 'uf50-01000.cnf','Tournament','Clause','1Bit','MaxSat',1,4873,35,18991 UNION</v>
      </c>
    </row>
    <row r="1792" spans="1:11" x14ac:dyDescent="0.55000000000000004">
      <c r="A1792" t="s">
        <v>19</v>
      </c>
      <c r="B1792" t="s">
        <v>0</v>
      </c>
      <c r="C1792" t="s">
        <v>1</v>
      </c>
      <c r="D1792" t="s">
        <v>131</v>
      </c>
      <c r="E1792" t="s">
        <v>4</v>
      </c>
      <c r="F1792" t="b">
        <v>1</v>
      </c>
      <c r="G1792">
        <v>5714</v>
      </c>
      <c r="H1792">
        <v>38</v>
      </c>
      <c r="I1792">
        <v>23228</v>
      </c>
      <c r="K1792" t="str">
        <f t="shared" si="28"/>
        <v>SELECT 'uf50-01000.cnf','Tournament','Clause','1Bit','Weighted',1,5714,38,23228 UNION</v>
      </c>
    </row>
    <row r="1793" spans="1:11" x14ac:dyDescent="0.55000000000000004">
      <c r="A1793" t="s">
        <v>19</v>
      </c>
      <c r="B1793" t="s">
        <v>0</v>
      </c>
      <c r="C1793" t="s">
        <v>1</v>
      </c>
      <c r="D1793" t="s">
        <v>131</v>
      </c>
      <c r="E1793" t="s">
        <v>5</v>
      </c>
      <c r="F1793" t="b">
        <v>1</v>
      </c>
      <c r="G1793">
        <v>4873</v>
      </c>
      <c r="H1793">
        <v>35</v>
      </c>
      <c r="I1793">
        <v>21167</v>
      </c>
      <c r="K1793" t="str">
        <f t="shared" si="28"/>
        <v>SELECT 'uf50-01000.cnf','Tournament','Clause','1Bit','Amplified',1,4873,35,21167 UNION</v>
      </c>
    </row>
    <row r="1794" spans="1:11" x14ac:dyDescent="0.55000000000000004">
      <c r="A1794" t="s">
        <v>19</v>
      </c>
      <c r="B1794" t="s">
        <v>0</v>
      </c>
      <c r="C1794" t="s">
        <v>1</v>
      </c>
      <c r="D1794" t="s">
        <v>132</v>
      </c>
      <c r="E1794" t="s">
        <v>3</v>
      </c>
      <c r="F1794" t="b">
        <v>1</v>
      </c>
      <c r="G1794">
        <v>1973</v>
      </c>
      <c r="H1794">
        <v>14</v>
      </c>
      <c r="I1794">
        <v>8382</v>
      </c>
      <c r="K1794" t="str">
        <f t="shared" si="28"/>
        <v>SELECT 'uf50-01000.cnf','Tournament','Clause','2Bit','MaxSat',1,1973,14,8382 UNION</v>
      </c>
    </row>
    <row r="1795" spans="1:11" x14ac:dyDescent="0.55000000000000004">
      <c r="A1795" t="s">
        <v>19</v>
      </c>
      <c r="B1795" t="s">
        <v>0</v>
      </c>
      <c r="C1795" t="s">
        <v>1</v>
      </c>
      <c r="D1795" t="s">
        <v>132</v>
      </c>
      <c r="E1795" t="s">
        <v>4</v>
      </c>
      <c r="F1795" t="b">
        <v>1</v>
      </c>
      <c r="G1795">
        <v>1090</v>
      </c>
      <c r="H1795">
        <v>8</v>
      </c>
      <c r="I1795">
        <v>4262</v>
      </c>
      <c r="K1795" t="str">
        <f t="shared" si="28"/>
        <v>SELECT 'uf50-01000.cnf','Tournament','Clause','2Bit','Weighted',1,1090,8,4262 UNION</v>
      </c>
    </row>
    <row r="1796" spans="1:11" x14ac:dyDescent="0.55000000000000004">
      <c r="A1796" t="s">
        <v>19</v>
      </c>
      <c r="B1796" t="s">
        <v>0</v>
      </c>
      <c r="C1796" t="s">
        <v>1</v>
      </c>
      <c r="D1796" t="s">
        <v>132</v>
      </c>
      <c r="E1796" t="s">
        <v>5</v>
      </c>
      <c r="F1796" t="b">
        <v>1</v>
      </c>
      <c r="G1796">
        <v>1973</v>
      </c>
      <c r="H1796">
        <v>14</v>
      </c>
      <c r="I1796">
        <v>8014</v>
      </c>
      <c r="K1796" t="str">
        <f t="shared" si="28"/>
        <v>SELECT 'uf50-01000.cnf','Tournament','Clause','2Bit','Amplified',1,1973,14,8014 UNION</v>
      </c>
    </row>
    <row r="1797" spans="1:11" x14ac:dyDescent="0.55000000000000004">
      <c r="A1797" t="s">
        <v>19</v>
      </c>
      <c r="B1797" t="s">
        <v>0</v>
      </c>
      <c r="C1797" t="s">
        <v>8</v>
      </c>
      <c r="D1797" t="s">
        <v>2</v>
      </c>
      <c r="E1797" t="s">
        <v>3</v>
      </c>
      <c r="F1797" t="b">
        <v>1</v>
      </c>
      <c r="G1797">
        <v>6221</v>
      </c>
      <c r="H1797">
        <v>49</v>
      </c>
      <c r="I1797">
        <v>12088</v>
      </c>
      <c r="K1797" t="str">
        <f t="shared" si="28"/>
        <v>SELECT 'uf50-01000.cnf','Tournament','Uniform','BitFlip','MaxSat',1,6221,49,12088 UNION</v>
      </c>
    </row>
    <row r="1798" spans="1:11" x14ac:dyDescent="0.55000000000000004">
      <c r="A1798" t="s">
        <v>19</v>
      </c>
      <c r="B1798" t="s">
        <v>0</v>
      </c>
      <c r="C1798" t="s">
        <v>8</v>
      </c>
      <c r="D1798" t="s">
        <v>2</v>
      </c>
      <c r="E1798" t="s">
        <v>4</v>
      </c>
      <c r="F1798" t="b">
        <v>1</v>
      </c>
      <c r="G1798">
        <v>1766</v>
      </c>
      <c r="H1798">
        <v>12</v>
      </c>
      <c r="I1798">
        <v>3245</v>
      </c>
      <c r="K1798" t="str">
        <f t="shared" si="28"/>
        <v>SELECT 'uf50-01000.cnf','Tournament','Uniform','BitFlip','Weighted',1,1766,12,3245 UNION</v>
      </c>
    </row>
    <row r="1799" spans="1:11" x14ac:dyDescent="0.55000000000000004">
      <c r="A1799" t="s">
        <v>19</v>
      </c>
      <c r="B1799" t="s">
        <v>0</v>
      </c>
      <c r="C1799" t="s">
        <v>8</v>
      </c>
      <c r="D1799" t="s">
        <v>2</v>
      </c>
      <c r="E1799" t="s">
        <v>5</v>
      </c>
      <c r="F1799" t="b">
        <v>1</v>
      </c>
      <c r="G1799">
        <v>6221</v>
      </c>
      <c r="H1799">
        <v>49</v>
      </c>
      <c r="I1799">
        <v>12323</v>
      </c>
      <c r="K1799" t="str">
        <f t="shared" si="28"/>
        <v>SELECT 'uf50-01000.cnf','Tournament','Uniform','BitFlip','Amplified',1,6221,49,12323 UNION</v>
      </c>
    </row>
    <row r="1800" spans="1:11" x14ac:dyDescent="0.55000000000000004">
      <c r="A1800" t="s">
        <v>19</v>
      </c>
      <c r="B1800" t="s">
        <v>0</v>
      </c>
      <c r="C1800" t="s">
        <v>8</v>
      </c>
      <c r="D1800" t="s">
        <v>6</v>
      </c>
      <c r="E1800" t="s">
        <v>3</v>
      </c>
      <c r="F1800" t="b">
        <v>1</v>
      </c>
      <c r="G1800">
        <v>602</v>
      </c>
      <c r="H1800">
        <v>5</v>
      </c>
      <c r="I1800">
        <v>1872</v>
      </c>
      <c r="K1800" t="str">
        <f t="shared" si="28"/>
        <v>SELECT 'uf50-01000.cnf','Tournament','Uniform','Guided','MaxSat',1,602,5,1872 UNION</v>
      </c>
    </row>
    <row r="1801" spans="1:11" x14ac:dyDescent="0.55000000000000004">
      <c r="A1801" t="s">
        <v>19</v>
      </c>
      <c r="B1801" t="s">
        <v>0</v>
      </c>
      <c r="C1801" t="s">
        <v>8</v>
      </c>
      <c r="D1801" t="s">
        <v>6</v>
      </c>
      <c r="E1801" t="s">
        <v>4</v>
      </c>
      <c r="F1801" t="b">
        <v>1</v>
      </c>
      <c r="G1801">
        <v>2678</v>
      </c>
      <c r="H1801">
        <v>19</v>
      </c>
      <c r="I1801">
        <v>7994</v>
      </c>
      <c r="K1801" t="str">
        <f t="shared" ref="K1801:K1864" si="29">CONCATENATE("SELECT '",A1801,"','",B1801,"','",C1801,"','",D1801,"','",E1801,"',",IF(F1801,1,0),",",G1801,",",H1801,",",I1801," UNION")</f>
        <v>SELECT 'uf50-01000.cnf','Tournament','Uniform','Guided','Weighted',1,2678,19,7994 UNION</v>
      </c>
    </row>
    <row r="1802" spans="1:11" x14ac:dyDescent="0.55000000000000004">
      <c r="A1802" t="s">
        <v>19</v>
      </c>
      <c r="B1802" t="s">
        <v>0</v>
      </c>
      <c r="C1802" t="s">
        <v>8</v>
      </c>
      <c r="D1802" t="s">
        <v>6</v>
      </c>
      <c r="E1802" t="s">
        <v>5</v>
      </c>
      <c r="F1802" t="b">
        <v>1</v>
      </c>
      <c r="G1802">
        <v>602</v>
      </c>
      <c r="H1802">
        <v>5</v>
      </c>
      <c r="I1802">
        <v>1901</v>
      </c>
      <c r="K1802" t="str">
        <f t="shared" si="29"/>
        <v>SELECT 'uf50-01000.cnf','Tournament','Uniform','Guided','Amplified',1,602,5,1901 UNION</v>
      </c>
    </row>
    <row r="1803" spans="1:11" x14ac:dyDescent="0.55000000000000004">
      <c r="A1803" t="s">
        <v>19</v>
      </c>
      <c r="B1803" t="s">
        <v>0</v>
      </c>
      <c r="C1803" t="s">
        <v>8</v>
      </c>
      <c r="D1803" t="s">
        <v>131</v>
      </c>
      <c r="E1803" t="s">
        <v>3</v>
      </c>
      <c r="F1803" t="b">
        <v>1</v>
      </c>
      <c r="G1803">
        <v>6342</v>
      </c>
      <c r="H1803">
        <v>49</v>
      </c>
      <c r="I1803">
        <v>13052</v>
      </c>
      <c r="K1803" t="str">
        <f t="shared" si="29"/>
        <v>SELECT 'uf50-01000.cnf','Tournament','Uniform','1Bit','MaxSat',1,6342,49,13052 UNION</v>
      </c>
    </row>
    <row r="1804" spans="1:11" x14ac:dyDescent="0.55000000000000004">
      <c r="A1804" t="s">
        <v>19</v>
      </c>
      <c r="B1804" t="s">
        <v>0</v>
      </c>
      <c r="C1804" t="s">
        <v>8</v>
      </c>
      <c r="D1804" t="s">
        <v>131</v>
      </c>
      <c r="E1804" t="s">
        <v>4</v>
      </c>
      <c r="F1804" t="b">
        <v>1</v>
      </c>
      <c r="G1804">
        <v>719</v>
      </c>
      <c r="H1804">
        <v>5</v>
      </c>
      <c r="I1804">
        <v>1294</v>
      </c>
      <c r="K1804" t="str">
        <f t="shared" si="29"/>
        <v>SELECT 'uf50-01000.cnf','Tournament','Uniform','1Bit','Weighted',1,719,5,1294 UNION</v>
      </c>
    </row>
    <row r="1805" spans="1:11" x14ac:dyDescent="0.55000000000000004">
      <c r="A1805" t="s">
        <v>19</v>
      </c>
      <c r="B1805" t="s">
        <v>0</v>
      </c>
      <c r="C1805" t="s">
        <v>8</v>
      </c>
      <c r="D1805" t="s">
        <v>131</v>
      </c>
      <c r="E1805" t="s">
        <v>5</v>
      </c>
      <c r="F1805" t="b">
        <v>1</v>
      </c>
      <c r="G1805">
        <v>6342</v>
      </c>
      <c r="H1805">
        <v>49</v>
      </c>
      <c r="I1805">
        <v>12399</v>
      </c>
      <c r="K1805" t="str">
        <f t="shared" si="29"/>
        <v>SELECT 'uf50-01000.cnf','Tournament','Uniform','1Bit','Amplified',1,6342,49,12399 UNION</v>
      </c>
    </row>
    <row r="1806" spans="1:11" x14ac:dyDescent="0.55000000000000004">
      <c r="A1806" t="s">
        <v>19</v>
      </c>
      <c r="B1806" t="s">
        <v>0</v>
      </c>
      <c r="C1806" t="s">
        <v>8</v>
      </c>
      <c r="D1806" t="s">
        <v>132</v>
      </c>
      <c r="E1806" t="s">
        <v>3</v>
      </c>
      <c r="F1806" t="b">
        <v>1</v>
      </c>
      <c r="G1806">
        <v>2225</v>
      </c>
      <c r="H1806">
        <v>17</v>
      </c>
      <c r="I1806">
        <v>4218</v>
      </c>
      <c r="K1806" t="str">
        <f t="shared" si="29"/>
        <v>SELECT 'uf50-01000.cnf','Tournament','Uniform','2Bit','MaxSat',1,2225,17,4218 UNION</v>
      </c>
    </row>
    <row r="1807" spans="1:11" x14ac:dyDescent="0.55000000000000004">
      <c r="A1807" t="s">
        <v>19</v>
      </c>
      <c r="B1807" t="s">
        <v>0</v>
      </c>
      <c r="C1807" t="s">
        <v>8</v>
      </c>
      <c r="D1807" t="s">
        <v>132</v>
      </c>
      <c r="E1807" t="s">
        <v>4</v>
      </c>
      <c r="F1807" t="b">
        <v>1</v>
      </c>
      <c r="G1807">
        <v>6976</v>
      </c>
      <c r="H1807">
        <v>45</v>
      </c>
      <c r="I1807">
        <v>12453</v>
      </c>
      <c r="K1807" t="str">
        <f t="shared" si="29"/>
        <v>SELECT 'uf50-01000.cnf','Tournament','Uniform','2Bit','Weighted',1,6976,45,12453 UNION</v>
      </c>
    </row>
    <row r="1808" spans="1:11" x14ac:dyDescent="0.55000000000000004">
      <c r="A1808" t="s">
        <v>19</v>
      </c>
      <c r="B1808" t="s">
        <v>0</v>
      </c>
      <c r="C1808" t="s">
        <v>8</v>
      </c>
      <c r="D1808" t="s">
        <v>132</v>
      </c>
      <c r="E1808" t="s">
        <v>5</v>
      </c>
      <c r="F1808" t="b">
        <v>1</v>
      </c>
      <c r="G1808">
        <v>2225</v>
      </c>
      <c r="H1808">
        <v>17</v>
      </c>
      <c r="I1808">
        <v>4427</v>
      </c>
      <c r="K1808" t="str">
        <f t="shared" si="29"/>
        <v>SELECT 'uf50-01000.cnf','Tournament','Uniform','2Bit','Amplified',1,2225,17,4427 UNION</v>
      </c>
    </row>
    <row r="1809" spans="1:11" x14ac:dyDescent="0.55000000000000004">
      <c r="A1809" t="s">
        <v>19</v>
      </c>
      <c r="B1809" t="s">
        <v>0</v>
      </c>
      <c r="C1809" t="s">
        <v>133</v>
      </c>
      <c r="D1809" t="s">
        <v>2</v>
      </c>
      <c r="E1809" t="s">
        <v>3</v>
      </c>
      <c r="F1809" t="b">
        <v>1</v>
      </c>
      <c r="G1809">
        <v>1133</v>
      </c>
      <c r="H1809">
        <v>8</v>
      </c>
      <c r="I1809">
        <v>2126</v>
      </c>
      <c r="K1809" t="str">
        <f t="shared" si="29"/>
        <v>SELECT 'uf50-01000.cnf','Tournament','1Point','BitFlip','MaxSat',1,1133,8,2126 UNION</v>
      </c>
    </row>
    <row r="1810" spans="1:11" x14ac:dyDescent="0.55000000000000004">
      <c r="A1810" t="s">
        <v>19</v>
      </c>
      <c r="B1810" t="s">
        <v>0</v>
      </c>
      <c r="C1810" t="s">
        <v>133</v>
      </c>
      <c r="D1810" t="s">
        <v>2</v>
      </c>
      <c r="E1810" t="s">
        <v>4</v>
      </c>
      <c r="F1810" t="b">
        <v>1</v>
      </c>
      <c r="G1810">
        <v>2790</v>
      </c>
      <c r="H1810">
        <v>18</v>
      </c>
      <c r="I1810">
        <v>5000</v>
      </c>
      <c r="K1810" t="str">
        <f t="shared" si="29"/>
        <v>SELECT 'uf50-01000.cnf','Tournament','1Point','BitFlip','Weighted',1,2790,18,5000 UNION</v>
      </c>
    </row>
    <row r="1811" spans="1:11" x14ac:dyDescent="0.55000000000000004">
      <c r="A1811" t="s">
        <v>19</v>
      </c>
      <c r="B1811" t="s">
        <v>0</v>
      </c>
      <c r="C1811" t="s">
        <v>133</v>
      </c>
      <c r="D1811" t="s">
        <v>2</v>
      </c>
      <c r="E1811" t="s">
        <v>5</v>
      </c>
      <c r="F1811" t="b">
        <v>1</v>
      </c>
      <c r="G1811">
        <v>1133</v>
      </c>
      <c r="H1811">
        <v>8</v>
      </c>
      <c r="I1811">
        <v>2327</v>
      </c>
      <c r="K1811" t="str">
        <f t="shared" si="29"/>
        <v>SELECT 'uf50-01000.cnf','Tournament','1Point','BitFlip','Amplified',1,1133,8,2327 UNION</v>
      </c>
    </row>
    <row r="1812" spans="1:11" x14ac:dyDescent="0.55000000000000004">
      <c r="A1812" t="s">
        <v>19</v>
      </c>
      <c r="B1812" t="s">
        <v>0</v>
      </c>
      <c r="C1812" t="s">
        <v>133</v>
      </c>
      <c r="D1812" t="s">
        <v>6</v>
      </c>
      <c r="E1812" t="s">
        <v>3</v>
      </c>
      <c r="F1812" t="b">
        <v>1</v>
      </c>
      <c r="G1812">
        <v>1437</v>
      </c>
      <c r="H1812">
        <v>12</v>
      </c>
      <c r="I1812">
        <v>4730</v>
      </c>
      <c r="K1812" t="str">
        <f t="shared" si="29"/>
        <v>SELECT 'uf50-01000.cnf','Tournament','1Point','Guided','MaxSat',1,1437,12,4730 UNION</v>
      </c>
    </row>
    <row r="1813" spans="1:11" x14ac:dyDescent="0.55000000000000004">
      <c r="A1813" t="s">
        <v>19</v>
      </c>
      <c r="B1813" t="s">
        <v>0</v>
      </c>
      <c r="C1813" t="s">
        <v>133</v>
      </c>
      <c r="D1813" t="s">
        <v>6</v>
      </c>
      <c r="E1813" t="s">
        <v>4</v>
      </c>
      <c r="F1813" t="b">
        <v>1</v>
      </c>
      <c r="G1813">
        <v>341</v>
      </c>
      <c r="H1813">
        <v>2</v>
      </c>
      <c r="I1813">
        <v>1084</v>
      </c>
      <c r="K1813" t="str">
        <f t="shared" si="29"/>
        <v>SELECT 'uf50-01000.cnf','Tournament','1Point','Guided','Weighted',1,341,2,1084 UNION</v>
      </c>
    </row>
    <row r="1814" spans="1:11" x14ac:dyDescent="0.55000000000000004">
      <c r="A1814" t="s">
        <v>19</v>
      </c>
      <c r="B1814" t="s">
        <v>0</v>
      </c>
      <c r="C1814" t="s">
        <v>133</v>
      </c>
      <c r="D1814" t="s">
        <v>6</v>
      </c>
      <c r="E1814" t="s">
        <v>5</v>
      </c>
      <c r="F1814" t="b">
        <v>1</v>
      </c>
      <c r="G1814">
        <v>1437</v>
      </c>
      <c r="H1814">
        <v>12</v>
      </c>
      <c r="I1814">
        <v>4888</v>
      </c>
      <c r="K1814" t="str">
        <f t="shared" si="29"/>
        <v>SELECT 'uf50-01000.cnf','Tournament','1Point','Guided','Amplified',1,1437,12,4888 UNION</v>
      </c>
    </row>
    <row r="1815" spans="1:11" x14ac:dyDescent="0.55000000000000004">
      <c r="A1815" t="s">
        <v>19</v>
      </c>
      <c r="B1815" t="s">
        <v>0</v>
      </c>
      <c r="C1815" t="s">
        <v>133</v>
      </c>
      <c r="D1815" t="s">
        <v>131</v>
      </c>
      <c r="E1815" t="s">
        <v>3</v>
      </c>
      <c r="F1815" t="b">
        <v>1</v>
      </c>
      <c r="G1815">
        <v>2718</v>
      </c>
      <c r="H1815">
        <v>18</v>
      </c>
      <c r="I1815">
        <v>5677</v>
      </c>
      <c r="K1815" t="str">
        <f t="shared" si="29"/>
        <v>SELECT 'uf50-01000.cnf','Tournament','1Point','1Bit','MaxSat',1,2718,18,5677 UNION</v>
      </c>
    </row>
    <row r="1816" spans="1:11" x14ac:dyDescent="0.55000000000000004">
      <c r="A1816" t="s">
        <v>19</v>
      </c>
      <c r="B1816" t="s">
        <v>0</v>
      </c>
      <c r="C1816" t="s">
        <v>133</v>
      </c>
      <c r="D1816" t="s">
        <v>131</v>
      </c>
      <c r="E1816" t="s">
        <v>4</v>
      </c>
      <c r="F1816" t="b">
        <v>1</v>
      </c>
      <c r="G1816">
        <v>8580</v>
      </c>
      <c r="H1816">
        <v>55</v>
      </c>
      <c r="I1816">
        <v>14476</v>
      </c>
      <c r="K1816" t="str">
        <f t="shared" si="29"/>
        <v>SELECT 'uf50-01000.cnf','Tournament','1Point','1Bit','Weighted',1,8580,55,14476 UNION</v>
      </c>
    </row>
    <row r="1817" spans="1:11" x14ac:dyDescent="0.55000000000000004">
      <c r="A1817" t="s">
        <v>19</v>
      </c>
      <c r="B1817" t="s">
        <v>0</v>
      </c>
      <c r="C1817" t="s">
        <v>133</v>
      </c>
      <c r="D1817" t="s">
        <v>131</v>
      </c>
      <c r="E1817" t="s">
        <v>5</v>
      </c>
      <c r="F1817" t="b">
        <v>1</v>
      </c>
      <c r="G1817">
        <v>2718</v>
      </c>
      <c r="H1817">
        <v>18</v>
      </c>
      <c r="I1817">
        <v>4932</v>
      </c>
      <c r="K1817" t="str">
        <f t="shared" si="29"/>
        <v>SELECT 'uf50-01000.cnf','Tournament','1Point','1Bit','Amplified',1,2718,18,4932 UNION</v>
      </c>
    </row>
    <row r="1818" spans="1:11" x14ac:dyDescent="0.55000000000000004">
      <c r="A1818" t="s">
        <v>19</v>
      </c>
      <c r="B1818" t="s">
        <v>0</v>
      </c>
      <c r="C1818" t="s">
        <v>133</v>
      </c>
      <c r="D1818" t="s">
        <v>132</v>
      </c>
      <c r="E1818" t="s">
        <v>3</v>
      </c>
      <c r="F1818" t="b">
        <v>0</v>
      </c>
      <c r="G1818">
        <v>10000</v>
      </c>
      <c r="H1818">
        <v>71</v>
      </c>
      <c r="I1818">
        <v>18106</v>
      </c>
      <c r="K1818" t="str">
        <f t="shared" si="29"/>
        <v>SELECT 'uf50-01000.cnf','Tournament','1Point','2Bit','MaxSat',0,10000,71,18106 UNION</v>
      </c>
    </row>
    <row r="1819" spans="1:11" x14ac:dyDescent="0.55000000000000004">
      <c r="A1819" t="s">
        <v>19</v>
      </c>
      <c r="B1819" t="s">
        <v>0</v>
      </c>
      <c r="C1819" t="s">
        <v>133</v>
      </c>
      <c r="D1819" t="s">
        <v>132</v>
      </c>
      <c r="E1819" t="s">
        <v>4</v>
      </c>
      <c r="F1819" t="b">
        <v>1</v>
      </c>
      <c r="G1819">
        <v>6804</v>
      </c>
      <c r="H1819">
        <v>42</v>
      </c>
      <c r="I1819">
        <v>11367</v>
      </c>
      <c r="K1819" t="str">
        <f t="shared" si="29"/>
        <v>SELECT 'uf50-01000.cnf','Tournament','1Point','2Bit','Weighted',1,6804,42,11367 UNION</v>
      </c>
    </row>
    <row r="1820" spans="1:11" x14ac:dyDescent="0.55000000000000004">
      <c r="A1820" t="s">
        <v>19</v>
      </c>
      <c r="B1820" t="s">
        <v>0</v>
      </c>
      <c r="C1820" t="s">
        <v>133</v>
      </c>
      <c r="D1820" t="s">
        <v>132</v>
      </c>
      <c r="E1820" t="s">
        <v>5</v>
      </c>
      <c r="F1820" t="b">
        <v>0</v>
      </c>
      <c r="G1820">
        <v>10000</v>
      </c>
      <c r="H1820">
        <v>71</v>
      </c>
      <c r="I1820">
        <v>19171</v>
      </c>
      <c r="K1820" t="str">
        <f t="shared" si="29"/>
        <v>SELECT 'uf50-01000.cnf','Tournament','1Point','2Bit','Amplified',0,10000,71,19171 UNION</v>
      </c>
    </row>
    <row r="1821" spans="1:11" x14ac:dyDescent="0.55000000000000004">
      <c r="A1821" t="s">
        <v>19</v>
      </c>
      <c r="B1821" t="s">
        <v>0</v>
      </c>
      <c r="C1821" t="s">
        <v>134</v>
      </c>
      <c r="D1821" t="s">
        <v>2</v>
      </c>
      <c r="E1821" t="s">
        <v>3</v>
      </c>
      <c r="F1821" t="b">
        <v>1</v>
      </c>
      <c r="G1821">
        <v>3949</v>
      </c>
      <c r="H1821">
        <v>28</v>
      </c>
      <c r="I1821">
        <v>7302</v>
      </c>
      <c r="K1821" t="str">
        <f t="shared" si="29"/>
        <v>SELECT 'uf50-01000.cnf','Tournament','2Point','BitFlip','MaxSat',1,3949,28,7302 UNION</v>
      </c>
    </row>
    <row r="1822" spans="1:11" x14ac:dyDescent="0.55000000000000004">
      <c r="A1822" t="s">
        <v>19</v>
      </c>
      <c r="B1822" t="s">
        <v>0</v>
      </c>
      <c r="C1822" t="s">
        <v>134</v>
      </c>
      <c r="D1822" t="s">
        <v>2</v>
      </c>
      <c r="E1822" t="s">
        <v>4</v>
      </c>
      <c r="F1822" t="b">
        <v>1</v>
      </c>
      <c r="G1822">
        <v>2569</v>
      </c>
      <c r="H1822">
        <v>16</v>
      </c>
      <c r="I1822">
        <v>4450</v>
      </c>
      <c r="K1822" t="str">
        <f t="shared" si="29"/>
        <v>SELECT 'uf50-01000.cnf','Tournament','2Point','BitFlip','Weighted',1,2569,16,4450 UNION</v>
      </c>
    </row>
    <row r="1823" spans="1:11" x14ac:dyDescent="0.55000000000000004">
      <c r="A1823" t="s">
        <v>19</v>
      </c>
      <c r="B1823" t="s">
        <v>0</v>
      </c>
      <c r="C1823" t="s">
        <v>134</v>
      </c>
      <c r="D1823" t="s">
        <v>2</v>
      </c>
      <c r="E1823" t="s">
        <v>5</v>
      </c>
      <c r="F1823" t="b">
        <v>1</v>
      </c>
      <c r="G1823">
        <v>3949</v>
      </c>
      <c r="H1823">
        <v>28</v>
      </c>
      <c r="I1823">
        <v>7433</v>
      </c>
      <c r="K1823" t="str">
        <f t="shared" si="29"/>
        <v>SELECT 'uf50-01000.cnf','Tournament','2Point','BitFlip','Amplified',1,3949,28,7433 UNION</v>
      </c>
    </row>
    <row r="1824" spans="1:11" x14ac:dyDescent="0.55000000000000004">
      <c r="A1824" t="s">
        <v>19</v>
      </c>
      <c r="B1824" t="s">
        <v>0</v>
      </c>
      <c r="C1824" t="s">
        <v>134</v>
      </c>
      <c r="D1824" t="s">
        <v>6</v>
      </c>
      <c r="E1824" t="s">
        <v>3</v>
      </c>
      <c r="F1824" t="b">
        <v>1</v>
      </c>
      <c r="G1824">
        <v>266</v>
      </c>
      <c r="H1824">
        <v>2</v>
      </c>
      <c r="I1824">
        <v>817</v>
      </c>
      <c r="K1824" t="str">
        <f t="shared" si="29"/>
        <v>SELECT 'uf50-01000.cnf','Tournament','2Point','Guided','MaxSat',1,266,2,817 UNION</v>
      </c>
    </row>
    <row r="1825" spans="1:11" x14ac:dyDescent="0.55000000000000004">
      <c r="A1825" t="s">
        <v>19</v>
      </c>
      <c r="B1825" t="s">
        <v>0</v>
      </c>
      <c r="C1825" t="s">
        <v>134</v>
      </c>
      <c r="D1825" t="s">
        <v>6</v>
      </c>
      <c r="E1825" t="s">
        <v>4</v>
      </c>
      <c r="F1825" t="b">
        <v>1</v>
      </c>
      <c r="G1825">
        <v>283</v>
      </c>
      <c r="H1825">
        <v>2</v>
      </c>
      <c r="I1825">
        <v>853</v>
      </c>
      <c r="K1825" t="str">
        <f t="shared" si="29"/>
        <v>SELECT 'uf50-01000.cnf','Tournament','2Point','Guided','Weighted',1,283,2,853 UNION</v>
      </c>
    </row>
    <row r="1826" spans="1:11" x14ac:dyDescent="0.55000000000000004">
      <c r="A1826" t="s">
        <v>19</v>
      </c>
      <c r="B1826" t="s">
        <v>0</v>
      </c>
      <c r="C1826" t="s">
        <v>134</v>
      </c>
      <c r="D1826" t="s">
        <v>6</v>
      </c>
      <c r="E1826" t="s">
        <v>5</v>
      </c>
      <c r="F1826" t="b">
        <v>1</v>
      </c>
      <c r="G1826">
        <v>266</v>
      </c>
      <c r="H1826">
        <v>2</v>
      </c>
      <c r="I1826">
        <v>784</v>
      </c>
      <c r="K1826" t="str">
        <f t="shared" si="29"/>
        <v>SELECT 'uf50-01000.cnf','Tournament','2Point','Guided','Amplified',1,266,2,784 UNION</v>
      </c>
    </row>
    <row r="1827" spans="1:11" x14ac:dyDescent="0.55000000000000004">
      <c r="A1827" t="s">
        <v>19</v>
      </c>
      <c r="B1827" t="s">
        <v>0</v>
      </c>
      <c r="C1827" t="s">
        <v>134</v>
      </c>
      <c r="D1827" t="s">
        <v>131</v>
      </c>
      <c r="E1827" t="s">
        <v>3</v>
      </c>
      <c r="F1827" t="b">
        <v>1</v>
      </c>
      <c r="G1827">
        <v>4798</v>
      </c>
      <c r="H1827">
        <v>34</v>
      </c>
      <c r="I1827">
        <v>8756</v>
      </c>
      <c r="K1827" t="str">
        <f t="shared" si="29"/>
        <v>SELECT 'uf50-01000.cnf','Tournament','2Point','1Bit','MaxSat',1,4798,34,8756 UNION</v>
      </c>
    </row>
    <row r="1828" spans="1:11" x14ac:dyDescent="0.55000000000000004">
      <c r="A1828" t="s">
        <v>19</v>
      </c>
      <c r="B1828" t="s">
        <v>0</v>
      </c>
      <c r="C1828" t="s">
        <v>134</v>
      </c>
      <c r="D1828" t="s">
        <v>131</v>
      </c>
      <c r="E1828" t="s">
        <v>4</v>
      </c>
      <c r="F1828" t="b">
        <v>0</v>
      </c>
      <c r="G1828">
        <v>10000</v>
      </c>
      <c r="H1828">
        <v>66</v>
      </c>
      <c r="I1828">
        <v>16713</v>
      </c>
      <c r="K1828" t="str">
        <f t="shared" si="29"/>
        <v>SELECT 'uf50-01000.cnf','Tournament','2Point','1Bit','Weighted',0,10000,66,16713 UNION</v>
      </c>
    </row>
    <row r="1829" spans="1:11" x14ac:dyDescent="0.55000000000000004">
      <c r="A1829" t="s">
        <v>19</v>
      </c>
      <c r="B1829" t="s">
        <v>0</v>
      </c>
      <c r="C1829" t="s">
        <v>134</v>
      </c>
      <c r="D1829" t="s">
        <v>131</v>
      </c>
      <c r="E1829" t="s">
        <v>5</v>
      </c>
      <c r="F1829" t="b">
        <v>1</v>
      </c>
      <c r="G1829">
        <v>4798</v>
      </c>
      <c r="H1829">
        <v>34</v>
      </c>
      <c r="I1829">
        <v>8700</v>
      </c>
      <c r="K1829" t="str">
        <f t="shared" si="29"/>
        <v>SELECT 'uf50-01000.cnf','Tournament','2Point','1Bit','Amplified',1,4798,34,8700 UNION</v>
      </c>
    </row>
    <row r="1830" spans="1:11" x14ac:dyDescent="0.55000000000000004">
      <c r="A1830" t="s">
        <v>19</v>
      </c>
      <c r="B1830" t="s">
        <v>0</v>
      </c>
      <c r="C1830" t="s">
        <v>134</v>
      </c>
      <c r="D1830" t="s">
        <v>132</v>
      </c>
      <c r="E1830" t="s">
        <v>3</v>
      </c>
      <c r="F1830" t="b">
        <v>1</v>
      </c>
      <c r="G1830">
        <v>8994</v>
      </c>
      <c r="H1830">
        <v>66</v>
      </c>
      <c r="I1830">
        <v>16928</v>
      </c>
      <c r="K1830" t="str">
        <f t="shared" si="29"/>
        <v>SELECT 'uf50-01000.cnf','Tournament','2Point','2Bit','MaxSat',1,8994,66,16928 UNION</v>
      </c>
    </row>
    <row r="1831" spans="1:11" x14ac:dyDescent="0.55000000000000004">
      <c r="A1831" t="s">
        <v>19</v>
      </c>
      <c r="B1831" t="s">
        <v>0</v>
      </c>
      <c r="C1831" t="s">
        <v>134</v>
      </c>
      <c r="D1831" t="s">
        <v>132</v>
      </c>
      <c r="E1831" t="s">
        <v>4</v>
      </c>
      <c r="F1831" t="b">
        <v>1</v>
      </c>
      <c r="G1831">
        <v>6515</v>
      </c>
      <c r="H1831">
        <v>41</v>
      </c>
      <c r="I1831">
        <v>10840</v>
      </c>
      <c r="K1831" t="str">
        <f t="shared" si="29"/>
        <v>SELECT 'uf50-01000.cnf','Tournament','2Point','2Bit','Weighted',1,6515,41,10840 UNION</v>
      </c>
    </row>
    <row r="1832" spans="1:11" x14ac:dyDescent="0.55000000000000004">
      <c r="A1832" t="s">
        <v>19</v>
      </c>
      <c r="B1832" t="s">
        <v>0</v>
      </c>
      <c r="C1832" t="s">
        <v>134</v>
      </c>
      <c r="D1832" t="s">
        <v>132</v>
      </c>
      <c r="E1832" t="s">
        <v>5</v>
      </c>
      <c r="F1832" t="b">
        <v>1</v>
      </c>
      <c r="G1832">
        <v>8994</v>
      </c>
      <c r="H1832">
        <v>66</v>
      </c>
      <c r="I1832">
        <v>16706</v>
      </c>
      <c r="K1832" t="str">
        <f t="shared" si="29"/>
        <v>SELECT 'uf50-01000.cnf','Tournament','2Point','2Bit','Amplified',1,8994,66,16706 UNION</v>
      </c>
    </row>
    <row r="1833" spans="1:11" x14ac:dyDescent="0.55000000000000004">
      <c r="A1833" t="s">
        <v>19</v>
      </c>
      <c r="B1833" t="s">
        <v>9</v>
      </c>
      <c r="C1833" t="s">
        <v>1</v>
      </c>
      <c r="D1833" t="s">
        <v>2</v>
      </c>
      <c r="E1833" t="s">
        <v>3</v>
      </c>
      <c r="F1833" t="b">
        <v>0</v>
      </c>
      <c r="G1833">
        <v>10000</v>
      </c>
      <c r="H1833">
        <v>46</v>
      </c>
      <c r="I1833">
        <v>44751</v>
      </c>
      <c r="K1833" t="str">
        <f t="shared" si="29"/>
        <v>SELECT 'uf50-01000.cnf','Roulette','Clause','BitFlip','MaxSat',0,10000,46,44751 UNION</v>
      </c>
    </row>
    <row r="1834" spans="1:11" x14ac:dyDescent="0.55000000000000004">
      <c r="A1834" t="s">
        <v>19</v>
      </c>
      <c r="B1834" t="s">
        <v>9</v>
      </c>
      <c r="C1834" t="s">
        <v>1</v>
      </c>
      <c r="D1834" t="s">
        <v>2</v>
      </c>
      <c r="E1834" t="s">
        <v>4</v>
      </c>
      <c r="F1834" t="b">
        <v>0</v>
      </c>
      <c r="G1834">
        <v>10000</v>
      </c>
      <c r="H1834">
        <v>39</v>
      </c>
      <c r="I1834">
        <v>42821</v>
      </c>
      <c r="K1834" t="str">
        <f t="shared" si="29"/>
        <v>SELECT 'uf50-01000.cnf','Roulette','Clause','BitFlip','Weighted',0,10000,39,42821 UNION</v>
      </c>
    </row>
    <row r="1835" spans="1:11" x14ac:dyDescent="0.55000000000000004">
      <c r="A1835" t="s">
        <v>19</v>
      </c>
      <c r="B1835" t="s">
        <v>9</v>
      </c>
      <c r="C1835" t="s">
        <v>1</v>
      </c>
      <c r="D1835" t="s">
        <v>2</v>
      </c>
      <c r="E1835" t="s">
        <v>5</v>
      </c>
      <c r="F1835" t="b">
        <v>1</v>
      </c>
      <c r="G1835">
        <v>1980</v>
      </c>
      <c r="H1835">
        <v>9</v>
      </c>
      <c r="I1835">
        <v>9111</v>
      </c>
      <c r="K1835" t="str">
        <f t="shared" si="29"/>
        <v>SELECT 'uf50-01000.cnf','Roulette','Clause','BitFlip','Amplified',1,1980,9,9111 UNION</v>
      </c>
    </row>
    <row r="1836" spans="1:11" x14ac:dyDescent="0.55000000000000004">
      <c r="A1836" t="s">
        <v>19</v>
      </c>
      <c r="B1836" t="s">
        <v>9</v>
      </c>
      <c r="C1836" t="s">
        <v>1</v>
      </c>
      <c r="D1836" t="s">
        <v>6</v>
      </c>
      <c r="E1836" t="s">
        <v>3</v>
      </c>
      <c r="F1836" t="b">
        <v>1</v>
      </c>
      <c r="G1836">
        <v>879</v>
      </c>
      <c r="H1836">
        <v>4</v>
      </c>
      <c r="I1836">
        <v>4437</v>
      </c>
      <c r="K1836" t="str">
        <f t="shared" si="29"/>
        <v>SELECT 'uf50-01000.cnf','Roulette','Clause','Guided','MaxSat',1,879,4,4437 UNION</v>
      </c>
    </row>
    <row r="1837" spans="1:11" x14ac:dyDescent="0.55000000000000004">
      <c r="A1837" t="s">
        <v>19</v>
      </c>
      <c r="B1837" t="s">
        <v>9</v>
      </c>
      <c r="C1837" t="s">
        <v>1</v>
      </c>
      <c r="D1837" t="s">
        <v>6</v>
      </c>
      <c r="E1837" t="s">
        <v>4</v>
      </c>
      <c r="F1837" t="b">
        <v>1</v>
      </c>
      <c r="G1837">
        <v>3369</v>
      </c>
      <c r="H1837">
        <v>16</v>
      </c>
      <c r="I1837">
        <v>16946</v>
      </c>
      <c r="K1837" t="str">
        <f t="shared" si="29"/>
        <v>SELECT 'uf50-01000.cnf','Roulette','Clause','Guided','Weighted',1,3369,16,16946 UNION</v>
      </c>
    </row>
    <row r="1838" spans="1:11" x14ac:dyDescent="0.55000000000000004">
      <c r="A1838" t="s">
        <v>19</v>
      </c>
      <c r="B1838" t="s">
        <v>9</v>
      </c>
      <c r="C1838" t="s">
        <v>1</v>
      </c>
      <c r="D1838" t="s">
        <v>6</v>
      </c>
      <c r="E1838" t="s">
        <v>5</v>
      </c>
      <c r="F1838" t="b">
        <v>1</v>
      </c>
      <c r="G1838">
        <v>2009</v>
      </c>
      <c r="H1838">
        <v>13</v>
      </c>
      <c r="I1838">
        <v>10196</v>
      </c>
      <c r="K1838" t="str">
        <f t="shared" si="29"/>
        <v>SELECT 'uf50-01000.cnf','Roulette','Clause','Guided','Amplified',1,2009,13,10196 UNION</v>
      </c>
    </row>
    <row r="1839" spans="1:11" x14ac:dyDescent="0.55000000000000004">
      <c r="A1839" t="s">
        <v>19</v>
      </c>
      <c r="B1839" t="s">
        <v>9</v>
      </c>
      <c r="C1839" t="s">
        <v>1</v>
      </c>
      <c r="D1839" t="s">
        <v>131</v>
      </c>
      <c r="E1839" t="s">
        <v>3</v>
      </c>
      <c r="F1839" t="b">
        <v>0</v>
      </c>
      <c r="G1839">
        <v>10000</v>
      </c>
      <c r="H1839">
        <v>45</v>
      </c>
      <c r="I1839">
        <v>44139</v>
      </c>
      <c r="K1839" t="str">
        <f t="shared" si="29"/>
        <v>SELECT 'uf50-01000.cnf','Roulette','Clause','1Bit','MaxSat',0,10000,45,44139 UNION</v>
      </c>
    </row>
    <row r="1840" spans="1:11" x14ac:dyDescent="0.55000000000000004">
      <c r="A1840" t="s">
        <v>19</v>
      </c>
      <c r="B1840" t="s">
        <v>9</v>
      </c>
      <c r="C1840" t="s">
        <v>1</v>
      </c>
      <c r="D1840" t="s">
        <v>131</v>
      </c>
      <c r="E1840" t="s">
        <v>4</v>
      </c>
      <c r="F1840" t="b">
        <v>0</v>
      </c>
      <c r="G1840">
        <v>10000</v>
      </c>
      <c r="H1840">
        <v>39</v>
      </c>
      <c r="I1840">
        <v>42648</v>
      </c>
      <c r="K1840" t="str">
        <f t="shared" si="29"/>
        <v>SELECT 'uf50-01000.cnf','Roulette','Clause','1Bit','Weighted',0,10000,39,42648 UNION</v>
      </c>
    </row>
    <row r="1841" spans="1:11" x14ac:dyDescent="0.55000000000000004">
      <c r="A1841" t="s">
        <v>19</v>
      </c>
      <c r="B1841" t="s">
        <v>9</v>
      </c>
      <c r="C1841" t="s">
        <v>1</v>
      </c>
      <c r="D1841" t="s">
        <v>131</v>
      </c>
      <c r="E1841" t="s">
        <v>5</v>
      </c>
      <c r="F1841" t="b">
        <v>0</v>
      </c>
      <c r="G1841">
        <v>10000</v>
      </c>
      <c r="H1841">
        <v>48</v>
      </c>
      <c r="I1841">
        <v>48223</v>
      </c>
      <c r="K1841" t="str">
        <f t="shared" si="29"/>
        <v>SELECT 'uf50-01000.cnf','Roulette','Clause','1Bit','Amplified',0,10000,48,48223 UNION</v>
      </c>
    </row>
    <row r="1842" spans="1:11" x14ac:dyDescent="0.55000000000000004">
      <c r="A1842" t="s">
        <v>19</v>
      </c>
      <c r="B1842" t="s">
        <v>9</v>
      </c>
      <c r="C1842" t="s">
        <v>1</v>
      </c>
      <c r="D1842" t="s">
        <v>132</v>
      </c>
      <c r="E1842" t="s">
        <v>3</v>
      </c>
      <c r="F1842" t="b">
        <v>0</v>
      </c>
      <c r="G1842">
        <v>10000</v>
      </c>
      <c r="H1842">
        <v>44</v>
      </c>
      <c r="I1842">
        <v>58596</v>
      </c>
      <c r="K1842" t="str">
        <f t="shared" si="29"/>
        <v>SELECT 'uf50-01000.cnf','Roulette','Clause','2Bit','MaxSat',0,10000,44,58596 UNION</v>
      </c>
    </row>
    <row r="1843" spans="1:11" x14ac:dyDescent="0.55000000000000004">
      <c r="A1843" t="s">
        <v>19</v>
      </c>
      <c r="B1843" t="s">
        <v>9</v>
      </c>
      <c r="C1843" t="s">
        <v>1</v>
      </c>
      <c r="D1843" t="s">
        <v>132</v>
      </c>
      <c r="E1843" t="s">
        <v>4</v>
      </c>
      <c r="F1843" t="b">
        <v>0</v>
      </c>
      <c r="G1843">
        <v>10000</v>
      </c>
      <c r="H1843">
        <v>36</v>
      </c>
      <c r="I1843">
        <v>57000</v>
      </c>
      <c r="K1843" t="str">
        <f t="shared" si="29"/>
        <v>SELECT 'uf50-01000.cnf','Roulette','Clause','2Bit','Weighted',0,10000,36,57000 UNION</v>
      </c>
    </row>
    <row r="1844" spans="1:11" x14ac:dyDescent="0.55000000000000004">
      <c r="A1844" t="s">
        <v>19</v>
      </c>
      <c r="B1844" t="s">
        <v>9</v>
      </c>
      <c r="C1844" t="s">
        <v>1</v>
      </c>
      <c r="D1844" t="s">
        <v>132</v>
      </c>
      <c r="E1844" t="s">
        <v>5</v>
      </c>
      <c r="F1844" t="b">
        <v>0</v>
      </c>
      <c r="G1844">
        <v>10000</v>
      </c>
      <c r="H1844">
        <v>46</v>
      </c>
      <c r="I1844">
        <v>58356</v>
      </c>
      <c r="K1844" t="str">
        <f t="shared" si="29"/>
        <v>SELECT 'uf50-01000.cnf','Roulette','Clause','2Bit','Amplified',0,10000,46,58356 UNION</v>
      </c>
    </row>
    <row r="1845" spans="1:11" x14ac:dyDescent="0.55000000000000004">
      <c r="A1845" t="s">
        <v>19</v>
      </c>
      <c r="B1845" t="s">
        <v>9</v>
      </c>
      <c r="C1845" t="s">
        <v>8</v>
      </c>
      <c r="D1845" t="s">
        <v>2</v>
      </c>
      <c r="E1845" t="s">
        <v>3</v>
      </c>
      <c r="F1845" t="b">
        <v>1</v>
      </c>
      <c r="G1845">
        <v>4198</v>
      </c>
      <c r="H1845">
        <v>23</v>
      </c>
      <c r="I1845">
        <v>11370</v>
      </c>
      <c r="K1845" t="str">
        <f t="shared" si="29"/>
        <v>SELECT 'uf50-01000.cnf','Roulette','Uniform','BitFlip','MaxSat',1,4198,23,11370 UNION</v>
      </c>
    </row>
    <row r="1846" spans="1:11" x14ac:dyDescent="0.55000000000000004">
      <c r="A1846" t="s">
        <v>19</v>
      </c>
      <c r="B1846" t="s">
        <v>9</v>
      </c>
      <c r="C1846" t="s">
        <v>8</v>
      </c>
      <c r="D1846" t="s">
        <v>2</v>
      </c>
      <c r="E1846" t="s">
        <v>4</v>
      </c>
      <c r="F1846" t="b">
        <v>1</v>
      </c>
      <c r="G1846">
        <v>1850</v>
      </c>
      <c r="H1846">
        <v>9</v>
      </c>
      <c r="I1846">
        <v>4680</v>
      </c>
      <c r="K1846" t="str">
        <f t="shared" si="29"/>
        <v>SELECT 'uf50-01000.cnf','Roulette','Uniform','BitFlip','Weighted',1,1850,9,4680 UNION</v>
      </c>
    </row>
    <row r="1847" spans="1:11" x14ac:dyDescent="0.55000000000000004">
      <c r="A1847" t="s">
        <v>19</v>
      </c>
      <c r="B1847" t="s">
        <v>9</v>
      </c>
      <c r="C1847" t="s">
        <v>8</v>
      </c>
      <c r="D1847" t="s">
        <v>2</v>
      </c>
      <c r="E1847" t="s">
        <v>5</v>
      </c>
      <c r="F1847" t="b">
        <v>1</v>
      </c>
      <c r="G1847">
        <v>2333</v>
      </c>
      <c r="H1847">
        <v>12</v>
      </c>
      <c r="I1847">
        <v>6326</v>
      </c>
      <c r="K1847" t="str">
        <f t="shared" si="29"/>
        <v>SELECT 'uf50-01000.cnf','Roulette','Uniform','BitFlip','Amplified',1,2333,12,6326 UNION</v>
      </c>
    </row>
    <row r="1848" spans="1:11" x14ac:dyDescent="0.55000000000000004">
      <c r="A1848" t="s">
        <v>19</v>
      </c>
      <c r="B1848" t="s">
        <v>9</v>
      </c>
      <c r="C1848" t="s">
        <v>8</v>
      </c>
      <c r="D1848" t="s">
        <v>6</v>
      </c>
      <c r="E1848" t="s">
        <v>3</v>
      </c>
      <c r="F1848" t="b">
        <v>1</v>
      </c>
      <c r="G1848">
        <v>954</v>
      </c>
      <c r="H1848">
        <v>6</v>
      </c>
      <c r="I1848">
        <v>4072</v>
      </c>
      <c r="K1848" t="str">
        <f t="shared" si="29"/>
        <v>SELECT 'uf50-01000.cnf','Roulette','Uniform','Guided','MaxSat',1,954,6,4072 UNION</v>
      </c>
    </row>
    <row r="1849" spans="1:11" x14ac:dyDescent="0.55000000000000004">
      <c r="A1849" t="s">
        <v>19</v>
      </c>
      <c r="B1849" t="s">
        <v>9</v>
      </c>
      <c r="C1849" t="s">
        <v>8</v>
      </c>
      <c r="D1849" t="s">
        <v>6</v>
      </c>
      <c r="E1849" t="s">
        <v>4</v>
      </c>
      <c r="F1849" t="b">
        <v>1</v>
      </c>
      <c r="G1849">
        <v>530</v>
      </c>
      <c r="H1849">
        <v>3</v>
      </c>
      <c r="I1849">
        <v>2151</v>
      </c>
      <c r="K1849" t="str">
        <f t="shared" si="29"/>
        <v>SELECT 'uf50-01000.cnf','Roulette','Uniform','Guided','Weighted',1,530,3,2151 UNION</v>
      </c>
    </row>
    <row r="1850" spans="1:11" x14ac:dyDescent="0.55000000000000004">
      <c r="A1850" t="s">
        <v>19</v>
      </c>
      <c r="B1850" t="s">
        <v>9</v>
      </c>
      <c r="C1850" t="s">
        <v>8</v>
      </c>
      <c r="D1850" t="s">
        <v>6</v>
      </c>
      <c r="E1850" t="s">
        <v>5</v>
      </c>
      <c r="F1850" t="b">
        <v>1</v>
      </c>
      <c r="G1850">
        <v>856</v>
      </c>
      <c r="H1850">
        <v>6</v>
      </c>
      <c r="I1850">
        <v>3673</v>
      </c>
      <c r="K1850" t="str">
        <f t="shared" si="29"/>
        <v>SELECT 'uf50-01000.cnf','Roulette','Uniform','Guided','Amplified',1,856,6,3673 UNION</v>
      </c>
    </row>
    <row r="1851" spans="1:11" x14ac:dyDescent="0.55000000000000004">
      <c r="A1851" t="s">
        <v>19</v>
      </c>
      <c r="B1851" t="s">
        <v>9</v>
      </c>
      <c r="C1851" t="s">
        <v>8</v>
      </c>
      <c r="D1851" t="s">
        <v>131</v>
      </c>
      <c r="E1851" t="s">
        <v>3</v>
      </c>
      <c r="F1851" t="b">
        <v>1</v>
      </c>
      <c r="G1851">
        <v>3651</v>
      </c>
      <c r="H1851">
        <v>19</v>
      </c>
      <c r="I1851">
        <v>9463</v>
      </c>
      <c r="K1851" t="str">
        <f t="shared" si="29"/>
        <v>SELECT 'uf50-01000.cnf','Roulette','Uniform','1Bit','MaxSat',1,3651,19,9463 UNION</v>
      </c>
    </row>
    <row r="1852" spans="1:11" x14ac:dyDescent="0.55000000000000004">
      <c r="A1852" t="s">
        <v>19</v>
      </c>
      <c r="B1852" t="s">
        <v>9</v>
      </c>
      <c r="C1852" t="s">
        <v>8</v>
      </c>
      <c r="D1852" t="s">
        <v>131</v>
      </c>
      <c r="E1852" t="s">
        <v>4</v>
      </c>
      <c r="F1852" t="b">
        <v>1</v>
      </c>
      <c r="G1852">
        <v>5477</v>
      </c>
      <c r="H1852">
        <v>26</v>
      </c>
      <c r="I1852">
        <v>13593</v>
      </c>
      <c r="K1852" t="str">
        <f t="shared" si="29"/>
        <v>SELECT 'uf50-01000.cnf','Roulette','Uniform','1Bit','Weighted',1,5477,26,13593 UNION</v>
      </c>
    </row>
    <row r="1853" spans="1:11" x14ac:dyDescent="0.55000000000000004">
      <c r="A1853" t="s">
        <v>19</v>
      </c>
      <c r="B1853" t="s">
        <v>9</v>
      </c>
      <c r="C1853" t="s">
        <v>8</v>
      </c>
      <c r="D1853" t="s">
        <v>131</v>
      </c>
      <c r="E1853" t="s">
        <v>5</v>
      </c>
      <c r="F1853" t="b">
        <v>1</v>
      </c>
      <c r="G1853">
        <v>907</v>
      </c>
      <c r="H1853">
        <v>4</v>
      </c>
      <c r="I1853">
        <v>2420</v>
      </c>
      <c r="K1853" t="str">
        <f t="shared" si="29"/>
        <v>SELECT 'uf50-01000.cnf','Roulette','Uniform','1Bit','Amplified',1,907,4,2420 UNION</v>
      </c>
    </row>
    <row r="1854" spans="1:11" x14ac:dyDescent="0.55000000000000004">
      <c r="A1854" t="s">
        <v>19</v>
      </c>
      <c r="B1854" t="s">
        <v>9</v>
      </c>
      <c r="C1854" t="s">
        <v>8</v>
      </c>
      <c r="D1854" t="s">
        <v>132</v>
      </c>
      <c r="E1854" t="s">
        <v>3</v>
      </c>
      <c r="F1854" t="b">
        <v>0</v>
      </c>
      <c r="G1854">
        <v>10000</v>
      </c>
      <c r="H1854">
        <v>48</v>
      </c>
      <c r="I1854">
        <v>26410</v>
      </c>
      <c r="K1854" t="str">
        <f t="shared" si="29"/>
        <v>SELECT 'uf50-01000.cnf','Roulette','Uniform','2Bit','MaxSat',0,10000,48,26410 UNION</v>
      </c>
    </row>
    <row r="1855" spans="1:11" x14ac:dyDescent="0.55000000000000004">
      <c r="A1855" t="s">
        <v>19</v>
      </c>
      <c r="B1855" t="s">
        <v>9</v>
      </c>
      <c r="C1855" t="s">
        <v>8</v>
      </c>
      <c r="D1855" t="s">
        <v>132</v>
      </c>
      <c r="E1855" t="s">
        <v>4</v>
      </c>
      <c r="F1855" t="b">
        <v>0</v>
      </c>
      <c r="G1855">
        <v>10000</v>
      </c>
      <c r="H1855">
        <v>42</v>
      </c>
      <c r="I1855">
        <v>24771</v>
      </c>
      <c r="K1855" t="str">
        <f t="shared" si="29"/>
        <v>SELECT 'uf50-01000.cnf','Roulette','Uniform','2Bit','Weighted',0,10000,42,24771 UNION</v>
      </c>
    </row>
    <row r="1856" spans="1:11" x14ac:dyDescent="0.55000000000000004">
      <c r="A1856" t="s">
        <v>19</v>
      </c>
      <c r="B1856" t="s">
        <v>9</v>
      </c>
      <c r="C1856" t="s">
        <v>8</v>
      </c>
      <c r="D1856" t="s">
        <v>132</v>
      </c>
      <c r="E1856" t="s">
        <v>5</v>
      </c>
      <c r="F1856" t="b">
        <v>0</v>
      </c>
      <c r="G1856">
        <v>10000</v>
      </c>
      <c r="H1856">
        <v>48</v>
      </c>
      <c r="I1856">
        <v>26702</v>
      </c>
      <c r="K1856" t="str">
        <f t="shared" si="29"/>
        <v>SELECT 'uf50-01000.cnf','Roulette','Uniform','2Bit','Amplified',0,10000,48,26702 UNION</v>
      </c>
    </row>
    <row r="1857" spans="1:11" x14ac:dyDescent="0.55000000000000004">
      <c r="A1857" t="s">
        <v>19</v>
      </c>
      <c r="B1857" t="s">
        <v>9</v>
      </c>
      <c r="C1857" t="s">
        <v>133</v>
      </c>
      <c r="D1857" t="s">
        <v>2</v>
      </c>
      <c r="E1857" t="s">
        <v>3</v>
      </c>
      <c r="F1857" t="b">
        <v>1</v>
      </c>
      <c r="G1857">
        <v>2787</v>
      </c>
      <c r="H1857">
        <v>15</v>
      </c>
      <c r="I1857">
        <v>7229</v>
      </c>
      <c r="K1857" t="str">
        <f t="shared" si="29"/>
        <v>SELECT 'uf50-01000.cnf','Roulette','1Point','BitFlip','MaxSat',1,2787,15,7229 UNION</v>
      </c>
    </row>
    <row r="1858" spans="1:11" x14ac:dyDescent="0.55000000000000004">
      <c r="A1858" t="s">
        <v>19</v>
      </c>
      <c r="B1858" t="s">
        <v>9</v>
      </c>
      <c r="C1858" t="s">
        <v>133</v>
      </c>
      <c r="D1858" t="s">
        <v>2</v>
      </c>
      <c r="E1858" t="s">
        <v>4</v>
      </c>
      <c r="F1858" t="b">
        <v>1</v>
      </c>
      <c r="G1858">
        <v>3011</v>
      </c>
      <c r="H1858">
        <v>13</v>
      </c>
      <c r="I1858">
        <v>7396</v>
      </c>
      <c r="K1858" t="str">
        <f t="shared" si="29"/>
        <v>SELECT 'uf50-01000.cnf','Roulette','1Point','BitFlip','Weighted',1,3011,13,7396 UNION</v>
      </c>
    </row>
    <row r="1859" spans="1:11" x14ac:dyDescent="0.55000000000000004">
      <c r="A1859" t="s">
        <v>19</v>
      </c>
      <c r="B1859" t="s">
        <v>9</v>
      </c>
      <c r="C1859" t="s">
        <v>133</v>
      </c>
      <c r="D1859" t="s">
        <v>2</v>
      </c>
      <c r="E1859" t="s">
        <v>5</v>
      </c>
      <c r="F1859" t="b">
        <v>1</v>
      </c>
      <c r="G1859">
        <v>2449</v>
      </c>
      <c r="H1859">
        <v>13</v>
      </c>
      <c r="I1859">
        <v>6418</v>
      </c>
      <c r="K1859" t="str">
        <f t="shared" si="29"/>
        <v>SELECT 'uf50-01000.cnf','Roulette','1Point','BitFlip','Amplified',1,2449,13,6418 UNION</v>
      </c>
    </row>
    <row r="1860" spans="1:11" x14ac:dyDescent="0.55000000000000004">
      <c r="A1860" t="s">
        <v>19</v>
      </c>
      <c r="B1860" t="s">
        <v>9</v>
      </c>
      <c r="C1860" t="s">
        <v>133</v>
      </c>
      <c r="D1860" t="s">
        <v>6</v>
      </c>
      <c r="E1860" t="s">
        <v>3</v>
      </c>
      <c r="F1860" t="b">
        <v>1</v>
      </c>
      <c r="G1860">
        <v>308</v>
      </c>
      <c r="H1860">
        <v>2</v>
      </c>
      <c r="I1860">
        <v>1336</v>
      </c>
      <c r="K1860" t="str">
        <f t="shared" si="29"/>
        <v>SELECT 'uf50-01000.cnf','Roulette','1Point','Guided','MaxSat',1,308,2,1336 UNION</v>
      </c>
    </row>
    <row r="1861" spans="1:11" x14ac:dyDescent="0.55000000000000004">
      <c r="A1861" t="s">
        <v>19</v>
      </c>
      <c r="B1861" t="s">
        <v>9</v>
      </c>
      <c r="C1861" t="s">
        <v>133</v>
      </c>
      <c r="D1861" t="s">
        <v>6</v>
      </c>
      <c r="E1861" t="s">
        <v>4</v>
      </c>
      <c r="F1861" t="b">
        <v>1</v>
      </c>
      <c r="G1861">
        <v>940</v>
      </c>
      <c r="H1861">
        <v>5</v>
      </c>
      <c r="I1861">
        <v>3825</v>
      </c>
      <c r="K1861" t="str">
        <f t="shared" si="29"/>
        <v>SELECT 'uf50-01000.cnf','Roulette','1Point','Guided','Weighted',1,940,5,3825 UNION</v>
      </c>
    </row>
    <row r="1862" spans="1:11" x14ac:dyDescent="0.55000000000000004">
      <c r="A1862" t="s">
        <v>19</v>
      </c>
      <c r="B1862" t="s">
        <v>9</v>
      </c>
      <c r="C1862" t="s">
        <v>133</v>
      </c>
      <c r="D1862" t="s">
        <v>6</v>
      </c>
      <c r="E1862" t="s">
        <v>5</v>
      </c>
      <c r="F1862" t="b">
        <v>1</v>
      </c>
      <c r="G1862">
        <v>2723</v>
      </c>
      <c r="H1862">
        <v>19</v>
      </c>
      <c r="I1862">
        <v>11590</v>
      </c>
      <c r="K1862" t="str">
        <f t="shared" si="29"/>
        <v>SELECT 'uf50-01000.cnf','Roulette','1Point','Guided','Amplified',1,2723,19,11590 UNION</v>
      </c>
    </row>
    <row r="1863" spans="1:11" x14ac:dyDescent="0.55000000000000004">
      <c r="A1863" t="s">
        <v>19</v>
      </c>
      <c r="B1863" t="s">
        <v>9</v>
      </c>
      <c r="C1863" t="s">
        <v>133</v>
      </c>
      <c r="D1863" t="s">
        <v>131</v>
      </c>
      <c r="E1863" t="s">
        <v>3</v>
      </c>
      <c r="F1863" t="b">
        <v>1</v>
      </c>
      <c r="G1863">
        <v>1728</v>
      </c>
      <c r="H1863">
        <v>9</v>
      </c>
      <c r="I1863">
        <v>4518</v>
      </c>
      <c r="K1863" t="str">
        <f t="shared" si="29"/>
        <v>SELECT 'uf50-01000.cnf','Roulette','1Point','1Bit','MaxSat',1,1728,9,4518 UNION</v>
      </c>
    </row>
    <row r="1864" spans="1:11" x14ac:dyDescent="0.55000000000000004">
      <c r="A1864" t="s">
        <v>19</v>
      </c>
      <c r="B1864" t="s">
        <v>9</v>
      </c>
      <c r="C1864" t="s">
        <v>133</v>
      </c>
      <c r="D1864" t="s">
        <v>131</v>
      </c>
      <c r="E1864" t="s">
        <v>4</v>
      </c>
      <c r="F1864" t="b">
        <v>0</v>
      </c>
      <c r="G1864">
        <v>10000</v>
      </c>
      <c r="H1864">
        <v>47</v>
      </c>
      <c r="I1864">
        <v>23949</v>
      </c>
      <c r="K1864" t="str">
        <f t="shared" si="29"/>
        <v>SELECT 'uf50-01000.cnf','Roulette','1Point','1Bit','Weighted',0,10000,47,23949 UNION</v>
      </c>
    </row>
    <row r="1865" spans="1:11" x14ac:dyDescent="0.55000000000000004">
      <c r="A1865" t="s">
        <v>19</v>
      </c>
      <c r="B1865" t="s">
        <v>9</v>
      </c>
      <c r="C1865" t="s">
        <v>133</v>
      </c>
      <c r="D1865" t="s">
        <v>131</v>
      </c>
      <c r="E1865" t="s">
        <v>5</v>
      </c>
      <c r="F1865" t="b">
        <v>1</v>
      </c>
      <c r="G1865">
        <v>4136</v>
      </c>
      <c r="H1865">
        <v>24</v>
      </c>
      <c r="I1865">
        <v>10480</v>
      </c>
      <c r="K1865" t="str">
        <f t="shared" ref="K1865:K1928" si="30">CONCATENATE("SELECT '",A1865,"','",B1865,"','",C1865,"','",D1865,"','",E1865,"',",IF(F1865,1,0),",",G1865,",",H1865,",",I1865," UNION")</f>
        <v>SELECT 'uf50-01000.cnf','Roulette','1Point','1Bit','Amplified',1,4136,24,10480 UNION</v>
      </c>
    </row>
    <row r="1866" spans="1:11" x14ac:dyDescent="0.55000000000000004">
      <c r="A1866" t="s">
        <v>19</v>
      </c>
      <c r="B1866" t="s">
        <v>9</v>
      </c>
      <c r="C1866" t="s">
        <v>133</v>
      </c>
      <c r="D1866" t="s">
        <v>132</v>
      </c>
      <c r="E1866" t="s">
        <v>3</v>
      </c>
      <c r="F1866" t="b">
        <v>0</v>
      </c>
      <c r="G1866">
        <v>10000</v>
      </c>
      <c r="H1866">
        <v>49</v>
      </c>
      <c r="I1866">
        <v>25473</v>
      </c>
      <c r="K1866" t="str">
        <f t="shared" si="30"/>
        <v>SELECT 'uf50-01000.cnf','Roulette','1Point','2Bit','MaxSat',0,10000,49,25473 UNION</v>
      </c>
    </row>
    <row r="1867" spans="1:11" x14ac:dyDescent="0.55000000000000004">
      <c r="A1867" t="s">
        <v>19</v>
      </c>
      <c r="B1867" t="s">
        <v>9</v>
      </c>
      <c r="C1867" t="s">
        <v>133</v>
      </c>
      <c r="D1867" t="s">
        <v>132</v>
      </c>
      <c r="E1867" t="s">
        <v>4</v>
      </c>
      <c r="F1867" t="b">
        <v>0</v>
      </c>
      <c r="G1867">
        <v>10000</v>
      </c>
      <c r="H1867">
        <v>41</v>
      </c>
      <c r="I1867">
        <v>24158</v>
      </c>
      <c r="K1867" t="str">
        <f t="shared" si="30"/>
        <v>SELECT 'uf50-01000.cnf','Roulette','1Point','2Bit','Weighted',0,10000,41,24158 UNION</v>
      </c>
    </row>
    <row r="1868" spans="1:11" x14ac:dyDescent="0.55000000000000004">
      <c r="A1868" t="s">
        <v>19</v>
      </c>
      <c r="B1868" t="s">
        <v>9</v>
      </c>
      <c r="C1868" t="s">
        <v>133</v>
      </c>
      <c r="D1868" t="s">
        <v>132</v>
      </c>
      <c r="E1868" t="s">
        <v>5</v>
      </c>
      <c r="F1868" t="b">
        <v>0</v>
      </c>
      <c r="G1868">
        <v>10000</v>
      </c>
      <c r="H1868">
        <v>53</v>
      </c>
      <c r="I1868">
        <v>25735</v>
      </c>
      <c r="K1868" t="str">
        <f t="shared" si="30"/>
        <v>SELECT 'uf50-01000.cnf','Roulette','1Point','2Bit','Amplified',0,10000,53,25735 UNION</v>
      </c>
    </row>
    <row r="1869" spans="1:11" x14ac:dyDescent="0.55000000000000004">
      <c r="A1869" t="s">
        <v>19</v>
      </c>
      <c r="B1869" t="s">
        <v>9</v>
      </c>
      <c r="C1869" t="s">
        <v>134</v>
      </c>
      <c r="D1869" t="s">
        <v>2</v>
      </c>
      <c r="E1869" t="s">
        <v>3</v>
      </c>
      <c r="F1869" t="b">
        <v>0</v>
      </c>
      <c r="G1869">
        <v>10000</v>
      </c>
      <c r="H1869">
        <v>52</v>
      </c>
      <c r="I1869">
        <v>26374</v>
      </c>
      <c r="K1869" t="str">
        <f t="shared" si="30"/>
        <v>SELECT 'uf50-01000.cnf','Roulette','2Point','BitFlip','MaxSat',0,10000,52,26374 UNION</v>
      </c>
    </row>
    <row r="1870" spans="1:11" x14ac:dyDescent="0.55000000000000004">
      <c r="A1870" t="s">
        <v>19</v>
      </c>
      <c r="B1870" t="s">
        <v>9</v>
      </c>
      <c r="C1870" t="s">
        <v>134</v>
      </c>
      <c r="D1870" t="s">
        <v>2</v>
      </c>
      <c r="E1870" t="s">
        <v>4</v>
      </c>
      <c r="F1870" t="b">
        <v>1</v>
      </c>
      <c r="G1870">
        <v>2624</v>
      </c>
      <c r="H1870">
        <v>8</v>
      </c>
      <c r="I1870">
        <v>6484</v>
      </c>
      <c r="K1870" t="str">
        <f t="shared" si="30"/>
        <v>SELECT 'uf50-01000.cnf','Roulette','2Point','BitFlip','Weighted',1,2624,8,6484 UNION</v>
      </c>
    </row>
    <row r="1871" spans="1:11" x14ac:dyDescent="0.55000000000000004">
      <c r="A1871" t="s">
        <v>19</v>
      </c>
      <c r="B1871" t="s">
        <v>9</v>
      </c>
      <c r="C1871" t="s">
        <v>134</v>
      </c>
      <c r="D1871" t="s">
        <v>2</v>
      </c>
      <c r="E1871" t="s">
        <v>5</v>
      </c>
      <c r="F1871" t="b">
        <v>1</v>
      </c>
      <c r="G1871">
        <v>1573</v>
      </c>
      <c r="H1871">
        <v>8</v>
      </c>
      <c r="I1871">
        <v>4174</v>
      </c>
      <c r="K1871" t="str">
        <f t="shared" si="30"/>
        <v>SELECT 'uf50-01000.cnf','Roulette','2Point','BitFlip','Amplified',1,1573,8,4174 UNION</v>
      </c>
    </row>
    <row r="1872" spans="1:11" x14ac:dyDescent="0.55000000000000004">
      <c r="A1872" t="s">
        <v>19</v>
      </c>
      <c r="B1872" t="s">
        <v>9</v>
      </c>
      <c r="C1872" t="s">
        <v>134</v>
      </c>
      <c r="D1872" t="s">
        <v>6</v>
      </c>
      <c r="E1872" t="s">
        <v>3</v>
      </c>
      <c r="F1872" t="b">
        <v>1</v>
      </c>
      <c r="G1872">
        <v>4482</v>
      </c>
      <c r="H1872">
        <v>30</v>
      </c>
      <c r="I1872">
        <v>19065</v>
      </c>
      <c r="K1872" t="str">
        <f t="shared" si="30"/>
        <v>SELECT 'uf50-01000.cnf','Roulette','2Point','Guided','MaxSat',1,4482,30,19065 UNION</v>
      </c>
    </row>
    <row r="1873" spans="1:11" x14ac:dyDescent="0.55000000000000004">
      <c r="A1873" t="s">
        <v>19</v>
      </c>
      <c r="B1873" t="s">
        <v>9</v>
      </c>
      <c r="C1873" t="s">
        <v>134</v>
      </c>
      <c r="D1873" t="s">
        <v>6</v>
      </c>
      <c r="E1873" t="s">
        <v>4</v>
      </c>
      <c r="F1873" t="b">
        <v>1</v>
      </c>
      <c r="G1873">
        <v>287</v>
      </c>
      <c r="H1873">
        <v>1</v>
      </c>
      <c r="I1873">
        <v>1183</v>
      </c>
      <c r="K1873" t="str">
        <f t="shared" si="30"/>
        <v>SELECT 'uf50-01000.cnf','Roulette','2Point','Guided','Weighted',1,287,1,1183 UNION</v>
      </c>
    </row>
    <row r="1874" spans="1:11" x14ac:dyDescent="0.55000000000000004">
      <c r="A1874" t="s">
        <v>19</v>
      </c>
      <c r="B1874" t="s">
        <v>9</v>
      </c>
      <c r="C1874" t="s">
        <v>134</v>
      </c>
      <c r="D1874" t="s">
        <v>6</v>
      </c>
      <c r="E1874" t="s">
        <v>5</v>
      </c>
      <c r="F1874" t="b">
        <v>1</v>
      </c>
      <c r="G1874">
        <v>2426</v>
      </c>
      <c r="H1874">
        <v>17</v>
      </c>
      <c r="I1874">
        <v>10340</v>
      </c>
      <c r="K1874" t="str">
        <f t="shared" si="30"/>
        <v>SELECT 'uf50-01000.cnf','Roulette','2Point','Guided','Amplified',1,2426,17,10340 UNION</v>
      </c>
    </row>
    <row r="1875" spans="1:11" x14ac:dyDescent="0.55000000000000004">
      <c r="A1875" t="s">
        <v>19</v>
      </c>
      <c r="B1875" t="s">
        <v>9</v>
      </c>
      <c r="C1875" t="s">
        <v>134</v>
      </c>
      <c r="D1875" t="s">
        <v>131</v>
      </c>
      <c r="E1875" t="s">
        <v>3</v>
      </c>
      <c r="F1875" t="b">
        <v>0</v>
      </c>
      <c r="G1875">
        <v>10000</v>
      </c>
      <c r="H1875">
        <v>57</v>
      </c>
      <c r="I1875">
        <v>25692</v>
      </c>
      <c r="K1875" t="str">
        <f t="shared" si="30"/>
        <v>SELECT 'uf50-01000.cnf','Roulette','2Point','1Bit','MaxSat',0,10000,57,25692 UNION</v>
      </c>
    </row>
    <row r="1876" spans="1:11" x14ac:dyDescent="0.55000000000000004">
      <c r="A1876" t="s">
        <v>19</v>
      </c>
      <c r="B1876" t="s">
        <v>9</v>
      </c>
      <c r="C1876" t="s">
        <v>134</v>
      </c>
      <c r="D1876" t="s">
        <v>131</v>
      </c>
      <c r="E1876" t="s">
        <v>4</v>
      </c>
      <c r="F1876" t="b">
        <v>1</v>
      </c>
      <c r="G1876">
        <v>6150</v>
      </c>
      <c r="H1876">
        <v>26</v>
      </c>
      <c r="I1876">
        <v>14607</v>
      </c>
      <c r="K1876" t="str">
        <f t="shared" si="30"/>
        <v>SELECT 'uf50-01000.cnf','Roulette','2Point','1Bit','Weighted',1,6150,26,14607 UNION</v>
      </c>
    </row>
    <row r="1877" spans="1:11" x14ac:dyDescent="0.55000000000000004">
      <c r="A1877" t="s">
        <v>19</v>
      </c>
      <c r="B1877" t="s">
        <v>9</v>
      </c>
      <c r="C1877" t="s">
        <v>134</v>
      </c>
      <c r="D1877" t="s">
        <v>131</v>
      </c>
      <c r="E1877" t="s">
        <v>5</v>
      </c>
      <c r="F1877" t="b">
        <v>0</v>
      </c>
      <c r="G1877">
        <v>10000</v>
      </c>
      <c r="H1877">
        <v>52</v>
      </c>
      <c r="I1877">
        <v>25527</v>
      </c>
      <c r="K1877" t="str">
        <f t="shared" si="30"/>
        <v>SELECT 'uf50-01000.cnf','Roulette','2Point','1Bit','Amplified',0,10000,52,25527 UNION</v>
      </c>
    </row>
    <row r="1878" spans="1:11" x14ac:dyDescent="0.55000000000000004">
      <c r="A1878" t="s">
        <v>19</v>
      </c>
      <c r="B1878" t="s">
        <v>9</v>
      </c>
      <c r="C1878" t="s">
        <v>134</v>
      </c>
      <c r="D1878" t="s">
        <v>132</v>
      </c>
      <c r="E1878" t="s">
        <v>3</v>
      </c>
      <c r="F1878" t="b">
        <v>0</v>
      </c>
      <c r="G1878">
        <v>10000</v>
      </c>
      <c r="H1878">
        <v>48</v>
      </c>
      <c r="I1878">
        <v>25610</v>
      </c>
      <c r="K1878" t="str">
        <f t="shared" si="30"/>
        <v>SELECT 'uf50-01000.cnf','Roulette','2Point','2Bit','MaxSat',0,10000,48,25610 UNION</v>
      </c>
    </row>
    <row r="1879" spans="1:11" x14ac:dyDescent="0.55000000000000004">
      <c r="A1879" t="s">
        <v>19</v>
      </c>
      <c r="B1879" t="s">
        <v>9</v>
      </c>
      <c r="C1879" t="s">
        <v>134</v>
      </c>
      <c r="D1879" t="s">
        <v>132</v>
      </c>
      <c r="E1879" t="s">
        <v>4</v>
      </c>
      <c r="F1879" t="b">
        <v>0</v>
      </c>
      <c r="G1879">
        <v>10000</v>
      </c>
      <c r="H1879">
        <v>43</v>
      </c>
      <c r="I1879">
        <v>23959</v>
      </c>
      <c r="K1879" t="str">
        <f t="shared" si="30"/>
        <v>SELECT 'uf50-01000.cnf','Roulette','2Point','2Bit','Weighted',0,10000,43,23959 UNION</v>
      </c>
    </row>
    <row r="1880" spans="1:11" x14ac:dyDescent="0.55000000000000004">
      <c r="A1880" t="s">
        <v>19</v>
      </c>
      <c r="B1880" t="s">
        <v>9</v>
      </c>
      <c r="C1880" t="s">
        <v>134</v>
      </c>
      <c r="D1880" t="s">
        <v>132</v>
      </c>
      <c r="E1880" t="s">
        <v>5</v>
      </c>
      <c r="F1880" t="b">
        <v>0</v>
      </c>
      <c r="G1880">
        <v>10000</v>
      </c>
      <c r="H1880">
        <v>55</v>
      </c>
      <c r="I1880">
        <v>25537</v>
      </c>
      <c r="K1880" t="str">
        <f t="shared" si="30"/>
        <v>SELECT 'uf50-01000.cnf','Roulette','2Point','2Bit','Amplified',0,10000,55,25537 UNION</v>
      </c>
    </row>
    <row r="1881" spans="1:11" x14ac:dyDescent="0.55000000000000004">
      <c r="A1881" t="s">
        <v>19</v>
      </c>
      <c r="B1881" t="s">
        <v>10</v>
      </c>
      <c r="C1881" t="s">
        <v>1</v>
      </c>
      <c r="D1881" t="s">
        <v>2</v>
      </c>
      <c r="E1881" t="s">
        <v>3</v>
      </c>
      <c r="F1881" t="b">
        <v>0</v>
      </c>
      <c r="G1881">
        <v>10000</v>
      </c>
      <c r="H1881">
        <v>69</v>
      </c>
      <c r="I1881">
        <v>55527</v>
      </c>
      <c r="K1881" t="str">
        <f t="shared" si="30"/>
        <v>SELECT 'uf50-01000.cnf','Rank','Clause','BitFlip','MaxSat',0,10000,69,55527 UNION</v>
      </c>
    </row>
    <row r="1882" spans="1:11" x14ac:dyDescent="0.55000000000000004">
      <c r="A1882" t="s">
        <v>19</v>
      </c>
      <c r="B1882" t="s">
        <v>10</v>
      </c>
      <c r="C1882" t="s">
        <v>1</v>
      </c>
      <c r="D1882" t="s">
        <v>2</v>
      </c>
      <c r="E1882" t="s">
        <v>4</v>
      </c>
      <c r="F1882" t="b">
        <v>1</v>
      </c>
      <c r="G1882">
        <v>2414</v>
      </c>
      <c r="H1882">
        <v>14</v>
      </c>
      <c r="I1882">
        <v>12866</v>
      </c>
      <c r="K1882" t="str">
        <f t="shared" si="30"/>
        <v>SELECT 'uf50-01000.cnf','Rank','Clause','BitFlip','Weighted',1,2414,14,12866 UNION</v>
      </c>
    </row>
    <row r="1883" spans="1:11" x14ac:dyDescent="0.55000000000000004">
      <c r="A1883" t="s">
        <v>19</v>
      </c>
      <c r="B1883" t="s">
        <v>10</v>
      </c>
      <c r="C1883" t="s">
        <v>1</v>
      </c>
      <c r="D1883" t="s">
        <v>2</v>
      </c>
      <c r="E1883" t="s">
        <v>5</v>
      </c>
      <c r="F1883" t="b">
        <v>1</v>
      </c>
      <c r="G1883">
        <v>1368</v>
      </c>
      <c r="H1883">
        <v>8</v>
      </c>
      <c r="I1883">
        <v>7708</v>
      </c>
      <c r="K1883" t="str">
        <f t="shared" si="30"/>
        <v>SELECT 'uf50-01000.cnf','Rank','Clause','BitFlip','Amplified',1,1368,8,7708 UNION</v>
      </c>
    </row>
    <row r="1884" spans="1:11" x14ac:dyDescent="0.55000000000000004">
      <c r="A1884" t="s">
        <v>19</v>
      </c>
      <c r="B1884" t="s">
        <v>10</v>
      </c>
      <c r="C1884" t="s">
        <v>1</v>
      </c>
      <c r="D1884" t="s">
        <v>6</v>
      </c>
      <c r="E1884" t="s">
        <v>3</v>
      </c>
      <c r="F1884" t="b">
        <v>1</v>
      </c>
      <c r="G1884">
        <v>2225</v>
      </c>
      <c r="H1884">
        <v>16</v>
      </c>
      <c r="I1884">
        <v>14052</v>
      </c>
      <c r="K1884" t="str">
        <f t="shared" si="30"/>
        <v>SELECT 'uf50-01000.cnf','Rank','Clause','Guided','MaxSat',1,2225,16,14052 UNION</v>
      </c>
    </row>
    <row r="1885" spans="1:11" x14ac:dyDescent="0.55000000000000004">
      <c r="A1885" t="s">
        <v>19</v>
      </c>
      <c r="B1885" t="s">
        <v>10</v>
      </c>
      <c r="C1885" t="s">
        <v>1</v>
      </c>
      <c r="D1885" t="s">
        <v>6</v>
      </c>
      <c r="E1885" t="s">
        <v>4</v>
      </c>
      <c r="F1885" t="b">
        <v>1</v>
      </c>
      <c r="G1885">
        <v>1314</v>
      </c>
      <c r="H1885">
        <v>9</v>
      </c>
      <c r="I1885">
        <v>8082</v>
      </c>
      <c r="K1885" t="str">
        <f t="shared" si="30"/>
        <v>SELECT 'uf50-01000.cnf','Rank','Clause','Guided','Weighted',1,1314,9,8082 UNION</v>
      </c>
    </row>
    <row r="1886" spans="1:11" x14ac:dyDescent="0.55000000000000004">
      <c r="A1886" t="s">
        <v>19</v>
      </c>
      <c r="B1886" t="s">
        <v>10</v>
      </c>
      <c r="C1886" t="s">
        <v>1</v>
      </c>
      <c r="D1886" t="s">
        <v>6</v>
      </c>
      <c r="E1886" t="s">
        <v>5</v>
      </c>
      <c r="F1886" t="b">
        <v>1</v>
      </c>
      <c r="G1886">
        <v>1482</v>
      </c>
      <c r="H1886">
        <v>11</v>
      </c>
      <c r="I1886">
        <v>9427</v>
      </c>
      <c r="K1886" t="str">
        <f t="shared" si="30"/>
        <v>SELECT 'uf50-01000.cnf','Rank','Clause','Guided','Amplified',1,1482,11,9427 UNION</v>
      </c>
    </row>
    <row r="1887" spans="1:11" x14ac:dyDescent="0.55000000000000004">
      <c r="A1887" t="s">
        <v>19</v>
      </c>
      <c r="B1887" t="s">
        <v>10</v>
      </c>
      <c r="C1887" t="s">
        <v>1</v>
      </c>
      <c r="D1887" t="s">
        <v>131</v>
      </c>
      <c r="E1887" t="s">
        <v>3</v>
      </c>
      <c r="F1887" t="b">
        <v>1</v>
      </c>
      <c r="G1887">
        <v>2952</v>
      </c>
      <c r="H1887">
        <v>21</v>
      </c>
      <c r="I1887">
        <v>16183</v>
      </c>
      <c r="K1887" t="str">
        <f t="shared" si="30"/>
        <v>SELECT 'uf50-01000.cnf','Rank','Clause','1Bit','MaxSat',1,2952,21,16183 UNION</v>
      </c>
    </row>
    <row r="1888" spans="1:11" x14ac:dyDescent="0.55000000000000004">
      <c r="A1888" t="s">
        <v>19</v>
      </c>
      <c r="B1888" t="s">
        <v>10</v>
      </c>
      <c r="C1888" t="s">
        <v>1</v>
      </c>
      <c r="D1888" t="s">
        <v>131</v>
      </c>
      <c r="E1888" t="s">
        <v>4</v>
      </c>
      <c r="F1888" t="b">
        <v>1</v>
      </c>
      <c r="G1888">
        <v>672</v>
      </c>
      <c r="H1888">
        <v>3</v>
      </c>
      <c r="I1888">
        <v>3564</v>
      </c>
      <c r="K1888" t="str">
        <f t="shared" si="30"/>
        <v>SELECT 'uf50-01000.cnf','Rank','Clause','1Bit','Weighted',1,672,3,3564 UNION</v>
      </c>
    </row>
    <row r="1889" spans="1:11" x14ac:dyDescent="0.55000000000000004">
      <c r="A1889" t="s">
        <v>19</v>
      </c>
      <c r="B1889" t="s">
        <v>10</v>
      </c>
      <c r="C1889" t="s">
        <v>1</v>
      </c>
      <c r="D1889" t="s">
        <v>131</v>
      </c>
      <c r="E1889" t="s">
        <v>5</v>
      </c>
      <c r="F1889" t="b">
        <v>1</v>
      </c>
      <c r="G1889">
        <v>9895</v>
      </c>
      <c r="H1889">
        <v>69</v>
      </c>
      <c r="I1889">
        <v>54377</v>
      </c>
      <c r="K1889" t="str">
        <f t="shared" si="30"/>
        <v>SELECT 'uf50-01000.cnf','Rank','Clause','1Bit','Amplified',1,9895,69,54377 UNION</v>
      </c>
    </row>
    <row r="1890" spans="1:11" x14ac:dyDescent="0.55000000000000004">
      <c r="A1890" t="s">
        <v>19</v>
      </c>
      <c r="B1890" t="s">
        <v>10</v>
      </c>
      <c r="C1890" t="s">
        <v>1</v>
      </c>
      <c r="D1890" t="s">
        <v>132</v>
      </c>
      <c r="E1890" t="s">
        <v>3</v>
      </c>
      <c r="F1890" t="b">
        <v>0</v>
      </c>
      <c r="G1890">
        <v>10000</v>
      </c>
      <c r="H1890">
        <v>63</v>
      </c>
      <c r="I1890">
        <v>54805</v>
      </c>
      <c r="K1890" t="str">
        <f t="shared" si="30"/>
        <v>SELECT 'uf50-01000.cnf','Rank','Clause','2Bit','MaxSat',0,10000,63,54805 UNION</v>
      </c>
    </row>
    <row r="1891" spans="1:11" x14ac:dyDescent="0.55000000000000004">
      <c r="A1891" t="s">
        <v>19</v>
      </c>
      <c r="B1891" t="s">
        <v>10</v>
      </c>
      <c r="C1891" t="s">
        <v>1</v>
      </c>
      <c r="D1891" t="s">
        <v>132</v>
      </c>
      <c r="E1891" t="s">
        <v>4</v>
      </c>
      <c r="F1891" t="b">
        <v>0</v>
      </c>
      <c r="G1891">
        <v>10000</v>
      </c>
      <c r="H1891">
        <v>57</v>
      </c>
      <c r="I1891">
        <v>53366</v>
      </c>
      <c r="K1891" t="str">
        <f t="shared" si="30"/>
        <v>SELECT 'uf50-01000.cnf','Rank','Clause','2Bit','Weighted',0,10000,57,53366 UNION</v>
      </c>
    </row>
    <row r="1892" spans="1:11" x14ac:dyDescent="0.55000000000000004">
      <c r="A1892" t="s">
        <v>19</v>
      </c>
      <c r="B1892" t="s">
        <v>10</v>
      </c>
      <c r="C1892" t="s">
        <v>1</v>
      </c>
      <c r="D1892" t="s">
        <v>132</v>
      </c>
      <c r="E1892" t="s">
        <v>5</v>
      </c>
      <c r="F1892" t="b">
        <v>0</v>
      </c>
      <c r="G1892">
        <v>10000</v>
      </c>
      <c r="H1892">
        <v>66</v>
      </c>
      <c r="I1892">
        <v>54822</v>
      </c>
      <c r="K1892" t="str">
        <f t="shared" si="30"/>
        <v>SELECT 'uf50-01000.cnf','Rank','Clause','2Bit','Amplified',0,10000,66,54822 UNION</v>
      </c>
    </row>
    <row r="1893" spans="1:11" x14ac:dyDescent="0.55000000000000004">
      <c r="A1893" t="s">
        <v>19</v>
      </c>
      <c r="B1893" t="s">
        <v>10</v>
      </c>
      <c r="C1893" t="s">
        <v>8</v>
      </c>
      <c r="D1893" t="s">
        <v>2</v>
      </c>
      <c r="E1893" t="s">
        <v>3</v>
      </c>
      <c r="F1893" t="b">
        <v>1</v>
      </c>
      <c r="G1893">
        <v>864</v>
      </c>
      <c r="H1893">
        <v>6</v>
      </c>
      <c r="I1893">
        <v>2241</v>
      </c>
      <c r="K1893" t="str">
        <f t="shared" si="30"/>
        <v>SELECT 'uf50-01000.cnf','Rank','Uniform','BitFlip','MaxSat',1,864,6,2241 UNION</v>
      </c>
    </row>
    <row r="1894" spans="1:11" x14ac:dyDescent="0.55000000000000004">
      <c r="A1894" t="s">
        <v>19</v>
      </c>
      <c r="B1894" t="s">
        <v>10</v>
      </c>
      <c r="C1894" t="s">
        <v>8</v>
      </c>
      <c r="D1894" t="s">
        <v>2</v>
      </c>
      <c r="E1894" t="s">
        <v>4</v>
      </c>
      <c r="F1894" t="b">
        <v>1</v>
      </c>
      <c r="G1894">
        <v>4272</v>
      </c>
      <c r="H1894">
        <v>26</v>
      </c>
      <c r="I1894">
        <v>10327</v>
      </c>
      <c r="K1894" t="str">
        <f t="shared" si="30"/>
        <v>SELECT 'uf50-01000.cnf','Rank','Uniform','BitFlip','Weighted',1,4272,26,10327 UNION</v>
      </c>
    </row>
    <row r="1895" spans="1:11" x14ac:dyDescent="0.55000000000000004">
      <c r="A1895" t="s">
        <v>19</v>
      </c>
      <c r="B1895" t="s">
        <v>10</v>
      </c>
      <c r="C1895" t="s">
        <v>8</v>
      </c>
      <c r="D1895" t="s">
        <v>2</v>
      </c>
      <c r="E1895" t="s">
        <v>5</v>
      </c>
      <c r="F1895" t="b">
        <v>1</v>
      </c>
      <c r="G1895">
        <v>55</v>
      </c>
      <c r="H1895">
        <v>0</v>
      </c>
      <c r="I1895">
        <v>151</v>
      </c>
      <c r="K1895" t="str">
        <f t="shared" si="30"/>
        <v>SELECT 'uf50-01000.cnf','Rank','Uniform','BitFlip','Amplified',1,55,0,151 UNION</v>
      </c>
    </row>
    <row r="1896" spans="1:11" x14ac:dyDescent="0.55000000000000004">
      <c r="A1896" t="s">
        <v>19</v>
      </c>
      <c r="B1896" t="s">
        <v>10</v>
      </c>
      <c r="C1896" t="s">
        <v>8</v>
      </c>
      <c r="D1896" t="s">
        <v>6</v>
      </c>
      <c r="E1896" t="s">
        <v>3</v>
      </c>
      <c r="F1896" t="b">
        <v>1</v>
      </c>
      <c r="G1896">
        <v>1653</v>
      </c>
      <c r="H1896">
        <v>13</v>
      </c>
      <c r="I1896">
        <v>6829</v>
      </c>
      <c r="K1896" t="str">
        <f t="shared" si="30"/>
        <v>SELECT 'uf50-01000.cnf','Rank','Uniform','Guided','MaxSat',1,1653,13,6829 UNION</v>
      </c>
    </row>
    <row r="1897" spans="1:11" x14ac:dyDescent="0.55000000000000004">
      <c r="A1897" t="s">
        <v>19</v>
      </c>
      <c r="B1897" t="s">
        <v>10</v>
      </c>
      <c r="C1897" t="s">
        <v>8</v>
      </c>
      <c r="D1897" t="s">
        <v>6</v>
      </c>
      <c r="E1897" t="s">
        <v>4</v>
      </c>
      <c r="F1897" t="b">
        <v>1</v>
      </c>
      <c r="G1897">
        <v>4485</v>
      </c>
      <c r="H1897">
        <v>33</v>
      </c>
      <c r="I1897">
        <v>17507</v>
      </c>
      <c r="K1897" t="str">
        <f t="shared" si="30"/>
        <v>SELECT 'uf50-01000.cnf','Rank','Uniform','Guided','Weighted',1,4485,33,17507 UNION</v>
      </c>
    </row>
    <row r="1898" spans="1:11" x14ac:dyDescent="0.55000000000000004">
      <c r="A1898" t="s">
        <v>19</v>
      </c>
      <c r="B1898" t="s">
        <v>10</v>
      </c>
      <c r="C1898" t="s">
        <v>8</v>
      </c>
      <c r="D1898" t="s">
        <v>6</v>
      </c>
      <c r="E1898" t="s">
        <v>5</v>
      </c>
      <c r="F1898" t="b">
        <v>1</v>
      </c>
      <c r="G1898">
        <v>1405</v>
      </c>
      <c r="H1898">
        <v>11</v>
      </c>
      <c r="I1898">
        <v>5806</v>
      </c>
      <c r="K1898" t="str">
        <f t="shared" si="30"/>
        <v>SELECT 'uf50-01000.cnf','Rank','Uniform','Guided','Amplified',1,1405,11,5806 UNION</v>
      </c>
    </row>
    <row r="1899" spans="1:11" x14ac:dyDescent="0.55000000000000004">
      <c r="A1899" t="s">
        <v>19</v>
      </c>
      <c r="B1899" t="s">
        <v>10</v>
      </c>
      <c r="C1899" t="s">
        <v>8</v>
      </c>
      <c r="D1899" t="s">
        <v>131</v>
      </c>
      <c r="E1899" t="s">
        <v>3</v>
      </c>
      <c r="F1899" t="b">
        <v>1</v>
      </c>
      <c r="G1899">
        <v>2274</v>
      </c>
      <c r="H1899">
        <v>17</v>
      </c>
      <c r="I1899">
        <v>5706</v>
      </c>
      <c r="K1899" t="str">
        <f t="shared" si="30"/>
        <v>SELECT 'uf50-01000.cnf','Rank','Uniform','1Bit','MaxSat',1,2274,17,5706 UNION</v>
      </c>
    </row>
    <row r="1900" spans="1:11" x14ac:dyDescent="0.55000000000000004">
      <c r="A1900" t="s">
        <v>19</v>
      </c>
      <c r="B1900" t="s">
        <v>10</v>
      </c>
      <c r="C1900" t="s">
        <v>8</v>
      </c>
      <c r="D1900" t="s">
        <v>131</v>
      </c>
      <c r="E1900" t="s">
        <v>4</v>
      </c>
      <c r="F1900" t="b">
        <v>1</v>
      </c>
      <c r="G1900">
        <v>724</v>
      </c>
      <c r="H1900">
        <v>4</v>
      </c>
      <c r="I1900">
        <v>1688</v>
      </c>
      <c r="K1900" t="str">
        <f t="shared" si="30"/>
        <v>SELECT 'uf50-01000.cnf','Rank','Uniform','1Bit','Weighted',1,724,4,1688 UNION</v>
      </c>
    </row>
    <row r="1901" spans="1:11" x14ac:dyDescent="0.55000000000000004">
      <c r="A1901" t="s">
        <v>19</v>
      </c>
      <c r="B1901" t="s">
        <v>10</v>
      </c>
      <c r="C1901" t="s">
        <v>8</v>
      </c>
      <c r="D1901" t="s">
        <v>131</v>
      </c>
      <c r="E1901" t="s">
        <v>5</v>
      </c>
      <c r="F1901" t="b">
        <v>1</v>
      </c>
      <c r="G1901">
        <v>212</v>
      </c>
      <c r="H1901">
        <v>0</v>
      </c>
      <c r="I1901">
        <v>522</v>
      </c>
      <c r="K1901" t="str">
        <f t="shared" si="30"/>
        <v>SELECT 'uf50-01000.cnf','Rank','Uniform','1Bit','Amplified',1,212,0,522 UNION</v>
      </c>
    </row>
    <row r="1902" spans="1:11" x14ac:dyDescent="0.55000000000000004">
      <c r="A1902" t="s">
        <v>19</v>
      </c>
      <c r="B1902" t="s">
        <v>10</v>
      </c>
      <c r="C1902" t="s">
        <v>8</v>
      </c>
      <c r="D1902" t="s">
        <v>132</v>
      </c>
      <c r="E1902" t="s">
        <v>3</v>
      </c>
      <c r="F1902" t="b">
        <v>1</v>
      </c>
      <c r="G1902">
        <v>1860</v>
      </c>
      <c r="H1902">
        <v>14</v>
      </c>
      <c r="I1902">
        <v>4719</v>
      </c>
      <c r="K1902" t="str">
        <f t="shared" si="30"/>
        <v>SELECT 'uf50-01000.cnf','Rank','Uniform','2Bit','MaxSat',1,1860,14,4719 UNION</v>
      </c>
    </row>
    <row r="1903" spans="1:11" x14ac:dyDescent="0.55000000000000004">
      <c r="A1903" t="s">
        <v>19</v>
      </c>
      <c r="B1903" t="s">
        <v>10</v>
      </c>
      <c r="C1903" t="s">
        <v>8</v>
      </c>
      <c r="D1903" t="s">
        <v>132</v>
      </c>
      <c r="E1903" t="s">
        <v>4</v>
      </c>
      <c r="F1903" t="b">
        <v>1</v>
      </c>
      <c r="G1903">
        <v>1073</v>
      </c>
      <c r="H1903">
        <v>5</v>
      </c>
      <c r="I1903">
        <v>2489</v>
      </c>
      <c r="K1903" t="str">
        <f t="shared" si="30"/>
        <v>SELECT 'uf50-01000.cnf','Rank','Uniform','2Bit','Weighted',1,1073,5,2489 UNION</v>
      </c>
    </row>
    <row r="1904" spans="1:11" x14ac:dyDescent="0.55000000000000004">
      <c r="A1904" t="s">
        <v>19</v>
      </c>
      <c r="B1904" t="s">
        <v>10</v>
      </c>
      <c r="C1904" t="s">
        <v>8</v>
      </c>
      <c r="D1904" t="s">
        <v>132</v>
      </c>
      <c r="E1904" t="s">
        <v>5</v>
      </c>
      <c r="F1904" t="b">
        <v>1</v>
      </c>
      <c r="G1904">
        <v>2042</v>
      </c>
      <c r="H1904">
        <v>15</v>
      </c>
      <c r="I1904">
        <v>5384</v>
      </c>
      <c r="K1904" t="str">
        <f t="shared" si="30"/>
        <v>SELECT 'uf50-01000.cnf','Rank','Uniform','2Bit','Amplified',1,2042,15,5384 UNION</v>
      </c>
    </row>
    <row r="1905" spans="1:11" x14ac:dyDescent="0.55000000000000004">
      <c r="A1905" t="s">
        <v>19</v>
      </c>
      <c r="B1905" t="s">
        <v>10</v>
      </c>
      <c r="C1905" t="s">
        <v>133</v>
      </c>
      <c r="D1905" t="s">
        <v>2</v>
      </c>
      <c r="E1905" t="s">
        <v>3</v>
      </c>
      <c r="F1905" t="b">
        <v>1</v>
      </c>
      <c r="G1905">
        <v>945</v>
      </c>
      <c r="H1905">
        <v>6</v>
      </c>
      <c r="I1905">
        <v>2359</v>
      </c>
      <c r="K1905" t="str">
        <f t="shared" si="30"/>
        <v>SELECT 'uf50-01000.cnf','Rank','1Point','BitFlip','MaxSat',1,945,6,2359 UNION</v>
      </c>
    </row>
    <row r="1906" spans="1:11" x14ac:dyDescent="0.55000000000000004">
      <c r="A1906" t="s">
        <v>19</v>
      </c>
      <c r="B1906" t="s">
        <v>10</v>
      </c>
      <c r="C1906" t="s">
        <v>133</v>
      </c>
      <c r="D1906" t="s">
        <v>2</v>
      </c>
      <c r="E1906" t="s">
        <v>4</v>
      </c>
      <c r="F1906" t="b">
        <v>1</v>
      </c>
      <c r="G1906">
        <v>1060</v>
      </c>
      <c r="H1906">
        <v>5</v>
      </c>
      <c r="I1906">
        <v>2467</v>
      </c>
      <c r="K1906" t="str">
        <f t="shared" si="30"/>
        <v>SELECT 'uf50-01000.cnf','Rank','1Point','BitFlip','Weighted',1,1060,5,2467 UNION</v>
      </c>
    </row>
    <row r="1907" spans="1:11" x14ac:dyDescent="0.55000000000000004">
      <c r="A1907" t="s">
        <v>19</v>
      </c>
      <c r="B1907" t="s">
        <v>10</v>
      </c>
      <c r="C1907" t="s">
        <v>133</v>
      </c>
      <c r="D1907" t="s">
        <v>2</v>
      </c>
      <c r="E1907" t="s">
        <v>5</v>
      </c>
      <c r="F1907" t="b">
        <v>1</v>
      </c>
      <c r="G1907">
        <v>2513</v>
      </c>
      <c r="H1907">
        <v>17</v>
      </c>
      <c r="I1907">
        <v>6335</v>
      </c>
      <c r="K1907" t="str">
        <f t="shared" si="30"/>
        <v>SELECT 'uf50-01000.cnf','Rank','1Point','BitFlip','Amplified',1,2513,17,6335 UNION</v>
      </c>
    </row>
    <row r="1908" spans="1:11" x14ac:dyDescent="0.55000000000000004">
      <c r="A1908" t="s">
        <v>19</v>
      </c>
      <c r="B1908" t="s">
        <v>10</v>
      </c>
      <c r="C1908" t="s">
        <v>133</v>
      </c>
      <c r="D1908" t="s">
        <v>6</v>
      </c>
      <c r="E1908" t="s">
        <v>3</v>
      </c>
      <c r="F1908" t="b">
        <v>1</v>
      </c>
      <c r="G1908">
        <v>4001</v>
      </c>
      <c r="H1908">
        <v>32</v>
      </c>
      <c r="I1908">
        <v>16043</v>
      </c>
      <c r="K1908" t="str">
        <f t="shared" si="30"/>
        <v>SELECT 'uf50-01000.cnf','Rank','1Point','Guided','MaxSat',1,4001,32,16043 UNION</v>
      </c>
    </row>
    <row r="1909" spans="1:11" x14ac:dyDescent="0.55000000000000004">
      <c r="A1909" t="s">
        <v>19</v>
      </c>
      <c r="B1909" t="s">
        <v>10</v>
      </c>
      <c r="C1909" t="s">
        <v>133</v>
      </c>
      <c r="D1909" t="s">
        <v>6</v>
      </c>
      <c r="E1909" t="s">
        <v>4</v>
      </c>
      <c r="F1909" t="b">
        <v>1</v>
      </c>
      <c r="G1909">
        <v>197</v>
      </c>
      <c r="H1909">
        <v>1</v>
      </c>
      <c r="I1909">
        <v>752</v>
      </c>
      <c r="K1909" t="str">
        <f t="shared" si="30"/>
        <v>SELECT 'uf50-01000.cnf','Rank','1Point','Guided','Weighted',1,197,1,752 UNION</v>
      </c>
    </row>
    <row r="1910" spans="1:11" x14ac:dyDescent="0.55000000000000004">
      <c r="A1910" t="s">
        <v>19</v>
      </c>
      <c r="B1910" t="s">
        <v>10</v>
      </c>
      <c r="C1910" t="s">
        <v>133</v>
      </c>
      <c r="D1910" t="s">
        <v>6</v>
      </c>
      <c r="E1910" t="s">
        <v>5</v>
      </c>
      <c r="F1910" t="b">
        <v>1</v>
      </c>
      <c r="G1910">
        <v>909</v>
      </c>
      <c r="H1910">
        <v>7</v>
      </c>
      <c r="I1910">
        <v>3686</v>
      </c>
      <c r="K1910" t="str">
        <f t="shared" si="30"/>
        <v>SELECT 'uf50-01000.cnf','Rank','1Point','Guided','Amplified',1,909,7,3686 UNION</v>
      </c>
    </row>
    <row r="1911" spans="1:11" x14ac:dyDescent="0.55000000000000004">
      <c r="A1911" t="s">
        <v>19</v>
      </c>
      <c r="B1911" t="s">
        <v>10</v>
      </c>
      <c r="C1911" t="s">
        <v>133</v>
      </c>
      <c r="D1911" t="s">
        <v>131</v>
      </c>
      <c r="E1911" t="s">
        <v>3</v>
      </c>
      <c r="F1911" t="b">
        <v>1</v>
      </c>
      <c r="G1911">
        <v>6810</v>
      </c>
      <c r="H1911">
        <v>46</v>
      </c>
      <c r="I1911">
        <v>16400</v>
      </c>
      <c r="K1911" t="str">
        <f t="shared" si="30"/>
        <v>SELECT 'uf50-01000.cnf','Rank','1Point','1Bit','MaxSat',1,6810,46,16400 UNION</v>
      </c>
    </row>
    <row r="1912" spans="1:11" x14ac:dyDescent="0.55000000000000004">
      <c r="A1912" t="s">
        <v>19</v>
      </c>
      <c r="B1912" t="s">
        <v>10</v>
      </c>
      <c r="C1912" t="s">
        <v>133</v>
      </c>
      <c r="D1912" t="s">
        <v>131</v>
      </c>
      <c r="E1912" t="s">
        <v>4</v>
      </c>
      <c r="F1912" t="b">
        <v>0</v>
      </c>
      <c r="G1912">
        <v>10000</v>
      </c>
      <c r="H1912">
        <v>60</v>
      </c>
      <c r="I1912">
        <v>22452</v>
      </c>
      <c r="K1912" t="str">
        <f t="shared" si="30"/>
        <v>SELECT 'uf50-01000.cnf','Rank','1Point','1Bit','Weighted',0,10000,60,22452 UNION</v>
      </c>
    </row>
    <row r="1913" spans="1:11" x14ac:dyDescent="0.55000000000000004">
      <c r="A1913" t="s">
        <v>19</v>
      </c>
      <c r="B1913" t="s">
        <v>10</v>
      </c>
      <c r="C1913" t="s">
        <v>133</v>
      </c>
      <c r="D1913" t="s">
        <v>131</v>
      </c>
      <c r="E1913" t="s">
        <v>5</v>
      </c>
      <c r="F1913" t="b">
        <v>1</v>
      </c>
      <c r="G1913">
        <v>902</v>
      </c>
      <c r="H1913">
        <v>6</v>
      </c>
      <c r="I1913">
        <v>2145</v>
      </c>
      <c r="K1913" t="str">
        <f t="shared" si="30"/>
        <v>SELECT 'uf50-01000.cnf','Rank','1Point','1Bit','Amplified',1,902,6,2145 UNION</v>
      </c>
    </row>
    <row r="1914" spans="1:11" x14ac:dyDescent="0.55000000000000004">
      <c r="A1914" t="s">
        <v>19</v>
      </c>
      <c r="B1914" t="s">
        <v>10</v>
      </c>
      <c r="C1914" t="s">
        <v>133</v>
      </c>
      <c r="D1914" t="s">
        <v>132</v>
      </c>
      <c r="E1914" t="s">
        <v>3</v>
      </c>
      <c r="F1914" t="b">
        <v>1</v>
      </c>
      <c r="G1914">
        <v>1055</v>
      </c>
      <c r="H1914">
        <v>7</v>
      </c>
      <c r="I1914">
        <v>2555</v>
      </c>
      <c r="K1914" t="str">
        <f t="shared" si="30"/>
        <v>SELECT 'uf50-01000.cnf','Rank','1Point','2Bit','MaxSat',1,1055,7,2555 UNION</v>
      </c>
    </row>
    <row r="1915" spans="1:11" x14ac:dyDescent="0.55000000000000004">
      <c r="A1915" t="s">
        <v>19</v>
      </c>
      <c r="B1915" t="s">
        <v>10</v>
      </c>
      <c r="C1915" t="s">
        <v>133</v>
      </c>
      <c r="D1915" t="s">
        <v>132</v>
      </c>
      <c r="E1915" t="s">
        <v>4</v>
      </c>
      <c r="F1915" t="b">
        <v>1</v>
      </c>
      <c r="G1915">
        <v>2410</v>
      </c>
      <c r="H1915">
        <v>13</v>
      </c>
      <c r="I1915">
        <v>5445</v>
      </c>
      <c r="K1915" t="str">
        <f t="shared" si="30"/>
        <v>SELECT 'uf50-01000.cnf','Rank','1Point','2Bit','Weighted',1,2410,13,5445 UNION</v>
      </c>
    </row>
    <row r="1916" spans="1:11" x14ac:dyDescent="0.55000000000000004">
      <c r="A1916" t="s">
        <v>19</v>
      </c>
      <c r="B1916" t="s">
        <v>10</v>
      </c>
      <c r="C1916" t="s">
        <v>133</v>
      </c>
      <c r="D1916" t="s">
        <v>132</v>
      </c>
      <c r="E1916" t="s">
        <v>5</v>
      </c>
      <c r="F1916" t="b">
        <v>1</v>
      </c>
      <c r="G1916">
        <v>3282</v>
      </c>
      <c r="H1916">
        <v>22</v>
      </c>
      <c r="I1916">
        <v>7967</v>
      </c>
      <c r="K1916" t="str">
        <f t="shared" si="30"/>
        <v>SELECT 'uf50-01000.cnf','Rank','1Point','2Bit','Amplified',1,3282,22,7967 UNION</v>
      </c>
    </row>
    <row r="1917" spans="1:11" x14ac:dyDescent="0.55000000000000004">
      <c r="A1917" t="s">
        <v>19</v>
      </c>
      <c r="B1917" t="s">
        <v>10</v>
      </c>
      <c r="C1917" t="s">
        <v>134</v>
      </c>
      <c r="D1917" t="s">
        <v>2</v>
      </c>
      <c r="E1917" t="s">
        <v>3</v>
      </c>
      <c r="F1917" t="b">
        <v>1</v>
      </c>
      <c r="G1917">
        <v>296</v>
      </c>
      <c r="H1917">
        <v>2</v>
      </c>
      <c r="I1917">
        <v>749</v>
      </c>
      <c r="K1917" t="str">
        <f t="shared" si="30"/>
        <v>SELECT 'uf50-01000.cnf','Rank','2Point','BitFlip','MaxSat',1,296,2,749 UNION</v>
      </c>
    </row>
    <row r="1918" spans="1:11" x14ac:dyDescent="0.55000000000000004">
      <c r="A1918" t="s">
        <v>19</v>
      </c>
      <c r="B1918" t="s">
        <v>10</v>
      </c>
      <c r="C1918" t="s">
        <v>134</v>
      </c>
      <c r="D1918" t="s">
        <v>2</v>
      </c>
      <c r="E1918" t="s">
        <v>4</v>
      </c>
      <c r="F1918" t="b">
        <v>1</v>
      </c>
      <c r="G1918">
        <v>2859</v>
      </c>
      <c r="H1918">
        <v>15</v>
      </c>
      <c r="I1918">
        <v>6642</v>
      </c>
      <c r="K1918" t="str">
        <f t="shared" si="30"/>
        <v>SELECT 'uf50-01000.cnf','Rank','2Point','BitFlip','Weighted',1,2859,15,6642 UNION</v>
      </c>
    </row>
    <row r="1919" spans="1:11" x14ac:dyDescent="0.55000000000000004">
      <c r="A1919" t="s">
        <v>19</v>
      </c>
      <c r="B1919" t="s">
        <v>10</v>
      </c>
      <c r="C1919" t="s">
        <v>134</v>
      </c>
      <c r="D1919" t="s">
        <v>2</v>
      </c>
      <c r="E1919" t="s">
        <v>5</v>
      </c>
      <c r="F1919" t="b">
        <v>1</v>
      </c>
      <c r="G1919">
        <v>1239</v>
      </c>
      <c r="H1919">
        <v>8</v>
      </c>
      <c r="I1919">
        <v>3126</v>
      </c>
      <c r="K1919" t="str">
        <f t="shared" si="30"/>
        <v>SELECT 'uf50-01000.cnf','Rank','2Point','BitFlip','Amplified',1,1239,8,3126 UNION</v>
      </c>
    </row>
    <row r="1920" spans="1:11" x14ac:dyDescent="0.55000000000000004">
      <c r="A1920" t="s">
        <v>19</v>
      </c>
      <c r="B1920" t="s">
        <v>10</v>
      </c>
      <c r="C1920" t="s">
        <v>134</v>
      </c>
      <c r="D1920" t="s">
        <v>6</v>
      </c>
      <c r="E1920" t="s">
        <v>3</v>
      </c>
      <c r="F1920" t="b">
        <v>1</v>
      </c>
      <c r="G1920">
        <v>4241</v>
      </c>
      <c r="H1920">
        <v>34</v>
      </c>
      <c r="I1920">
        <v>17058</v>
      </c>
      <c r="K1920" t="str">
        <f t="shared" si="30"/>
        <v>SELECT 'uf50-01000.cnf','Rank','2Point','Guided','MaxSat',1,4241,34,17058 UNION</v>
      </c>
    </row>
    <row r="1921" spans="1:11" x14ac:dyDescent="0.55000000000000004">
      <c r="A1921" t="s">
        <v>19</v>
      </c>
      <c r="B1921" t="s">
        <v>10</v>
      </c>
      <c r="C1921" t="s">
        <v>134</v>
      </c>
      <c r="D1921" t="s">
        <v>6</v>
      </c>
      <c r="E1921" t="s">
        <v>4</v>
      </c>
      <c r="F1921" t="b">
        <v>1</v>
      </c>
      <c r="G1921">
        <v>752</v>
      </c>
      <c r="H1921">
        <v>5</v>
      </c>
      <c r="I1921">
        <v>2816</v>
      </c>
      <c r="K1921" t="str">
        <f t="shared" si="30"/>
        <v>SELECT 'uf50-01000.cnf','Rank','2Point','Guided','Weighted',1,752,5,2816 UNION</v>
      </c>
    </row>
    <row r="1922" spans="1:11" x14ac:dyDescent="0.55000000000000004">
      <c r="A1922" t="s">
        <v>19</v>
      </c>
      <c r="B1922" t="s">
        <v>10</v>
      </c>
      <c r="C1922" t="s">
        <v>134</v>
      </c>
      <c r="D1922" t="s">
        <v>6</v>
      </c>
      <c r="E1922" t="s">
        <v>5</v>
      </c>
      <c r="F1922" t="b">
        <v>1</v>
      </c>
      <c r="G1922">
        <v>1009</v>
      </c>
      <c r="H1922">
        <v>8</v>
      </c>
      <c r="I1922">
        <v>4046</v>
      </c>
      <c r="K1922" t="str">
        <f t="shared" si="30"/>
        <v>SELECT 'uf50-01000.cnf','Rank','2Point','Guided','Amplified',1,1009,8,4046 UNION</v>
      </c>
    </row>
    <row r="1923" spans="1:11" x14ac:dyDescent="0.55000000000000004">
      <c r="A1923" t="s">
        <v>19</v>
      </c>
      <c r="B1923" t="s">
        <v>10</v>
      </c>
      <c r="C1923" t="s">
        <v>134</v>
      </c>
      <c r="D1923" t="s">
        <v>131</v>
      </c>
      <c r="E1923" t="s">
        <v>3</v>
      </c>
      <c r="F1923" t="b">
        <v>1</v>
      </c>
      <c r="G1923">
        <v>427</v>
      </c>
      <c r="H1923">
        <v>2</v>
      </c>
      <c r="I1923">
        <v>1010</v>
      </c>
      <c r="K1923" t="str">
        <f t="shared" si="30"/>
        <v>SELECT 'uf50-01000.cnf','Rank','2Point','1Bit','MaxSat',1,427,2,1010 UNION</v>
      </c>
    </row>
    <row r="1924" spans="1:11" x14ac:dyDescent="0.55000000000000004">
      <c r="A1924" t="s">
        <v>19</v>
      </c>
      <c r="B1924" t="s">
        <v>10</v>
      </c>
      <c r="C1924" t="s">
        <v>134</v>
      </c>
      <c r="D1924" t="s">
        <v>131</v>
      </c>
      <c r="E1924" t="s">
        <v>4</v>
      </c>
      <c r="F1924" t="b">
        <v>1</v>
      </c>
      <c r="G1924">
        <v>1741</v>
      </c>
      <c r="H1924">
        <v>10</v>
      </c>
      <c r="I1924">
        <v>3945</v>
      </c>
      <c r="K1924" t="str">
        <f t="shared" si="30"/>
        <v>SELECT 'uf50-01000.cnf','Rank','2Point','1Bit','Weighted',1,1741,10,3945 UNION</v>
      </c>
    </row>
    <row r="1925" spans="1:11" x14ac:dyDescent="0.55000000000000004">
      <c r="A1925" t="s">
        <v>19</v>
      </c>
      <c r="B1925" t="s">
        <v>10</v>
      </c>
      <c r="C1925" t="s">
        <v>134</v>
      </c>
      <c r="D1925" t="s">
        <v>131</v>
      </c>
      <c r="E1925" t="s">
        <v>5</v>
      </c>
      <c r="F1925" t="b">
        <v>1</v>
      </c>
      <c r="G1925">
        <v>617</v>
      </c>
      <c r="H1925">
        <v>4</v>
      </c>
      <c r="I1925">
        <v>1564</v>
      </c>
      <c r="K1925" t="str">
        <f t="shared" si="30"/>
        <v>SELECT 'uf50-01000.cnf','Rank','2Point','1Bit','Amplified',1,617,4,1564 UNION</v>
      </c>
    </row>
    <row r="1926" spans="1:11" x14ac:dyDescent="0.55000000000000004">
      <c r="A1926" t="s">
        <v>19</v>
      </c>
      <c r="B1926" t="s">
        <v>10</v>
      </c>
      <c r="C1926" t="s">
        <v>134</v>
      </c>
      <c r="D1926" t="s">
        <v>132</v>
      </c>
      <c r="E1926" t="s">
        <v>3</v>
      </c>
      <c r="F1926" t="b">
        <v>0</v>
      </c>
      <c r="G1926">
        <v>10000</v>
      </c>
      <c r="H1926">
        <v>69</v>
      </c>
      <c r="I1926">
        <v>24280</v>
      </c>
      <c r="K1926" t="str">
        <f t="shared" si="30"/>
        <v>SELECT 'uf50-01000.cnf','Rank','2Point','2Bit','MaxSat',0,10000,69,24280 UNION</v>
      </c>
    </row>
    <row r="1927" spans="1:11" x14ac:dyDescent="0.55000000000000004">
      <c r="A1927" t="s">
        <v>19</v>
      </c>
      <c r="B1927" t="s">
        <v>10</v>
      </c>
      <c r="C1927" t="s">
        <v>134</v>
      </c>
      <c r="D1927" t="s">
        <v>132</v>
      </c>
      <c r="E1927" t="s">
        <v>4</v>
      </c>
      <c r="F1927" t="b">
        <v>0</v>
      </c>
      <c r="G1927">
        <v>10000</v>
      </c>
      <c r="H1927">
        <v>63</v>
      </c>
      <c r="I1927">
        <v>22501</v>
      </c>
      <c r="K1927" t="str">
        <f t="shared" si="30"/>
        <v>SELECT 'uf50-01000.cnf','Rank','2Point','2Bit','Weighted',0,10000,63,22501 UNION</v>
      </c>
    </row>
    <row r="1928" spans="1:11" x14ac:dyDescent="0.55000000000000004">
      <c r="A1928" t="s">
        <v>19</v>
      </c>
      <c r="B1928" t="s">
        <v>10</v>
      </c>
      <c r="C1928" t="s">
        <v>134</v>
      </c>
      <c r="D1928" t="s">
        <v>132</v>
      </c>
      <c r="E1928" t="s">
        <v>5</v>
      </c>
      <c r="F1928" t="b">
        <v>0</v>
      </c>
      <c r="G1928">
        <v>10000</v>
      </c>
      <c r="H1928">
        <v>67</v>
      </c>
      <c r="I1928">
        <v>24569</v>
      </c>
      <c r="K1928" t="str">
        <f t="shared" si="30"/>
        <v>SELECT 'uf50-01000.cnf','Rank','2Point','2Bit','Amplified',0,10000,67,24569 UNION</v>
      </c>
    </row>
    <row r="1929" spans="1:11" x14ac:dyDescent="0.55000000000000004">
      <c r="A1929" t="s">
        <v>20</v>
      </c>
      <c r="B1929" t="s">
        <v>0</v>
      </c>
      <c r="C1929" t="s">
        <v>1</v>
      </c>
      <c r="D1929" t="s">
        <v>2</v>
      </c>
      <c r="E1929" t="s">
        <v>3</v>
      </c>
      <c r="F1929" t="b">
        <v>1</v>
      </c>
      <c r="G1929">
        <v>181</v>
      </c>
      <c r="H1929">
        <v>0</v>
      </c>
      <c r="I1929">
        <v>934</v>
      </c>
      <c r="K1929" t="str">
        <f t="shared" ref="K1929:K1992" si="31">CONCATENATE("SELECT '",A1929,"','",B1929,"','",C1929,"','",D1929,"','",E1929,"',",IF(F1929,1,0),",",G1929,",",H1929,",",I1929," UNION")</f>
        <v>SELECT 'uf50-0101.cnf','Tournament','Clause','BitFlip','MaxSat',1,181,0,934 UNION</v>
      </c>
    </row>
    <row r="1930" spans="1:11" x14ac:dyDescent="0.55000000000000004">
      <c r="A1930" t="s">
        <v>20</v>
      </c>
      <c r="B1930" t="s">
        <v>0</v>
      </c>
      <c r="C1930" t="s">
        <v>1</v>
      </c>
      <c r="D1930" t="s">
        <v>2</v>
      </c>
      <c r="E1930" t="s">
        <v>4</v>
      </c>
      <c r="F1930" t="b">
        <v>1</v>
      </c>
      <c r="G1930">
        <v>28</v>
      </c>
      <c r="H1930">
        <v>0</v>
      </c>
      <c r="I1930">
        <v>153</v>
      </c>
      <c r="K1930" t="str">
        <f t="shared" si="31"/>
        <v>SELECT 'uf50-0101.cnf','Tournament','Clause','BitFlip','Weighted',1,28,0,153 UNION</v>
      </c>
    </row>
    <row r="1931" spans="1:11" x14ac:dyDescent="0.55000000000000004">
      <c r="A1931" t="s">
        <v>20</v>
      </c>
      <c r="B1931" t="s">
        <v>0</v>
      </c>
      <c r="C1931" t="s">
        <v>1</v>
      </c>
      <c r="D1931" t="s">
        <v>2</v>
      </c>
      <c r="E1931" t="s">
        <v>5</v>
      </c>
      <c r="F1931" t="b">
        <v>1</v>
      </c>
      <c r="G1931">
        <v>181</v>
      </c>
      <c r="H1931">
        <v>0</v>
      </c>
      <c r="I1931">
        <v>964</v>
      </c>
      <c r="K1931" t="str">
        <f t="shared" si="31"/>
        <v>SELECT 'uf50-0101.cnf','Tournament','Clause','BitFlip','Amplified',1,181,0,964 UNION</v>
      </c>
    </row>
    <row r="1932" spans="1:11" x14ac:dyDescent="0.55000000000000004">
      <c r="A1932" t="s">
        <v>20</v>
      </c>
      <c r="B1932" t="s">
        <v>0</v>
      </c>
      <c r="C1932" t="s">
        <v>1</v>
      </c>
      <c r="D1932" t="s">
        <v>6</v>
      </c>
      <c r="E1932" t="s">
        <v>3</v>
      </c>
      <c r="F1932" t="b">
        <v>1</v>
      </c>
      <c r="G1932">
        <v>362</v>
      </c>
      <c r="H1932">
        <v>3</v>
      </c>
      <c r="I1932">
        <v>2210</v>
      </c>
      <c r="K1932" t="str">
        <f t="shared" si="31"/>
        <v>SELECT 'uf50-0101.cnf','Tournament','Clause','Guided','MaxSat',1,362,3,2210 UNION</v>
      </c>
    </row>
    <row r="1933" spans="1:11" x14ac:dyDescent="0.55000000000000004">
      <c r="A1933" t="s">
        <v>20</v>
      </c>
      <c r="B1933" t="s">
        <v>0</v>
      </c>
      <c r="C1933" t="s">
        <v>1</v>
      </c>
      <c r="D1933" t="s">
        <v>6</v>
      </c>
      <c r="E1933" t="s">
        <v>4</v>
      </c>
      <c r="F1933" t="b">
        <v>1</v>
      </c>
      <c r="G1933">
        <v>39</v>
      </c>
      <c r="H1933">
        <v>0</v>
      </c>
      <c r="I1933">
        <v>217</v>
      </c>
      <c r="K1933" t="str">
        <f t="shared" si="31"/>
        <v>SELECT 'uf50-0101.cnf','Tournament','Clause','Guided','Weighted',1,39,0,217 UNION</v>
      </c>
    </row>
    <row r="1934" spans="1:11" x14ac:dyDescent="0.55000000000000004">
      <c r="A1934" t="s">
        <v>20</v>
      </c>
      <c r="B1934" t="s">
        <v>0</v>
      </c>
      <c r="C1934" t="s">
        <v>1</v>
      </c>
      <c r="D1934" t="s">
        <v>6</v>
      </c>
      <c r="E1934" t="s">
        <v>5</v>
      </c>
      <c r="F1934" t="b">
        <v>1</v>
      </c>
      <c r="G1934">
        <v>362</v>
      </c>
      <c r="H1934">
        <v>3</v>
      </c>
      <c r="I1934">
        <v>2252</v>
      </c>
      <c r="K1934" t="str">
        <f t="shared" si="31"/>
        <v>SELECT 'uf50-0101.cnf','Tournament','Clause','Guided','Amplified',1,362,3,2252 UNION</v>
      </c>
    </row>
    <row r="1935" spans="1:11" x14ac:dyDescent="0.55000000000000004">
      <c r="A1935" t="s">
        <v>20</v>
      </c>
      <c r="B1935" t="s">
        <v>0</v>
      </c>
      <c r="C1935" t="s">
        <v>1</v>
      </c>
      <c r="D1935" t="s">
        <v>131</v>
      </c>
      <c r="E1935" t="s">
        <v>3</v>
      </c>
      <c r="F1935" t="b">
        <v>1</v>
      </c>
      <c r="G1935">
        <v>143</v>
      </c>
      <c r="H1935">
        <v>1</v>
      </c>
      <c r="I1935">
        <v>753</v>
      </c>
      <c r="K1935" t="str">
        <f t="shared" si="31"/>
        <v>SELECT 'uf50-0101.cnf','Tournament','Clause','1Bit','MaxSat',1,143,1,753 UNION</v>
      </c>
    </row>
    <row r="1936" spans="1:11" x14ac:dyDescent="0.55000000000000004">
      <c r="A1936" t="s">
        <v>20</v>
      </c>
      <c r="B1936" t="s">
        <v>0</v>
      </c>
      <c r="C1936" t="s">
        <v>1</v>
      </c>
      <c r="D1936" t="s">
        <v>131</v>
      </c>
      <c r="E1936" t="s">
        <v>4</v>
      </c>
      <c r="F1936" t="b">
        <v>1</v>
      </c>
      <c r="G1936">
        <v>1368</v>
      </c>
      <c r="H1936">
        <v>8</v>
      </c>
      <c r="I1936">
        <v>7179</v>
      </c>
      <c r="K1936" t="str">
        <f t="shared" si="31"/>
        <v>SELECT 'uf50-0101.cnf','Tournament','Clause','1Bit','Weighted',1,1368,8,7179 UNION</v>
      </c>
    </row>
    <row r="1937" spans="1:11" x14ac:dyDescent="0.55000000000000004">
      <c r="A1937" t="s">
        <v>20</v>
      </c>
      <c r="B1937" t="s">
        <v>0</v>
      </c>
      <c r="C1937" t="s">
        <v>1</v>
      </c>
      <c r="D1937" t="s">
        <v>131</v>
      </c>
      <c r="E1937" t="s">
        <v>5</v>
      </c>
      <c r="F1937" t="b">
        <v>1</v>
      </c>
      <c r="G1937">
        <v>143</v>
      </c>
      <c r="H1937">
        <v>1</v>
      </c>
      <c r="I1937">
        <v>748</v>
      </c>
      <c r="K1937" t="str">
        <f t="shared" si="31"/>
        <v>SELECT 'uf50-0101.cnf','Tournament','Clause','1Bit','Amplified',1,143,1,748 UNION</v>
      </c>
    </row>
    <row r="1938" spans="1:11" x14ac:dyDescent="0.55000000000000004">
      <c r="A1938" t="s">
        <v>20</v>
      </c>
      <c r="B1938" t="s">
        <v>0</v>
      </c>
      <c r="C1938" t="s">
        <v>1</v>
      </c>
      <c r="D1938" t="s">
        <v>132</v>
      </c>
      <c r="E1938" t="s">
        <v>3</v>
      </c>
      <c r="F1938" t="b">
        <v>1</v>
      </c>
      <c r="G1938">
        <v>1759</v>
      </c>
      <c r="H1938">
        <v>11</v>
      </c>
      <c r="I1938">
        <v>9307</v>
      </c>
      <c r="K1938" t="str">
        <f t="shared" si="31"/>
        <v>SELECT 'uf50-0101.cnf','Tournament','Clause','2Bit','MaxSat',1,1759,11,9307 UNION</v>
      </c>
    </row>
    <row r="1939" spans="1:11" x14ac:dyDescent="0.55000000000000004">
      <c r="A1939" t="s">
        <v>20</v>
      </c>
      <c r="B1939" t="s">
        <v>0</v>
      </c>
      <c r="C1939" t="s">
        <v>1</v>
      </c>
      <c r="D1939" t="s">
        <v>132</v>
      </c>
      <c r="E1939" t="s">
        <v>4</v>
      </c>
      <c r="F1939" t="b">
        <v>1</v>
      </c>
      <c r="G1939">
        <v>408</v>
      </c>
      <c r="H1939">
        <v>2</v>
      </c>
      <c r="I1939">
        <v>2133</v>
      </c>
      <c r="K1939" t="str">
        <f t="shared" si="31"/>
        <v>SELECT 'uf50-0101.cnf','Tournament','Clause','2Bit','Weighted',1,408,2,2133 UNION</v>
      </c>
    </row>
    <row r="1940" spans="1:11" x14ac:dyDescent="0.55000000000000004">
      <c r="A1940" t="s">
        <v>20</v>
      </c>
      <c r="B1940" t="s">
        <v>0</v>
      </c>
      <c r="C1940" t="s">
        <v>1</v>
      </c>
      <c r="D1940" t="s">
        <v>132</v>
      </c>
      <c r="E1940" t="s">
        <v>5</v>
      </c>
      <c r="F1940" t="b">
        <v>1</v>
      </c>
      <c r="G1940">
        <v>1759</v>
      </c>
      <c r="H1940">
        <v>11</v>
      </c>
      <c r="I1940">
        <v>9291</v>
      </c>
      <c r="K1940" t="str">
        <f t="shared" si="31"/>
        <v>SELECT 'uf50-0101.cnf','Tournament','Clause','2Bit','Amplified',1,1759,11,9291 UNION</v>
      </c>
    </row>
    <row r="1941" spans="1:11" x14ac:dyDescent="0.55000000000000004">
      <c r="A1941" t="s">
        <v>20</v>
      </c>
      <c r="B1941" t="s">
        <v>0</v>
      </c>
      <c r="C1941" t="s">
        <v>8</v>
      </c>
      <c r="D1941" t="s">
        <v>2</v>
      </c>
      <c r="E1941" t="s">
        <v>3</v>
      </c>
      <c r="F1941" t="b">
        <v>1</v>
      </c>
      <c r="G1941">
        <v>226</v>
      </c>
      <c r="H1941">
        <v>1</v>
      </c>
      <c r="I1941">
        <v>598</v>
      </c>
      <c r="K1941" t="str">
        <f t="shared" si="31"/>
        <v>SELECT 'uf50-0101.cnf','Tournament','Uniform','BitFlip','MaxSat',1,226,1,598 UNION</v>
      </c>
    </row>
    <row r="1942" spans="1:11" x14ac:dyDescent="0.55000000000000004">
      <c r="A1942" t="s">
        <v>20</v>
      </c>
      <c r="B1942" t="s">
        <v>0</v>
      </c>
      <c r="C1942" t="s">
        <v>8</v>
      </c>
      <c r="D1942" t="s">
        <v>2</v>
      </c>
      <c r="E1942" t="s">
        <v>4</v>
      </c>
      <c r="F1942" t="b">
        <v>1</v>
      </c>
      <c r="G1942">
        <v>1047</v>
      </c>
      <c r="H1942">
        <v>6</v>
      </c>
      <c r="I1942">
        <v>2501</v>
      </c>
      <c r="K1942" t="str">
        <f t="shared" si="31"/>
        <v>SELECT 'uf50-0101.cnf','Tournament','Uniform','BitFlip','Weighted',1,1047,6,2501 UNION</v>
      </c>
    </row>
    <row r="1943" spans="1:11" x14ac:dyDescent="0.55000000000000004">
      <c r="A1943" t="s">
        <v>20</v>
      </c>
      <c r="B1943" t="s">
        <v>0</v>
      </c>
      <c r="C1943" t="s">
        <v>8</v>
      </c>
      <c r="D1943" t="s">
        <v>2</v>
      </c>
      <c r="E1943" t="s">
        <v>5</v>
      </c>
      <c r="F1943" t="b">
        <v>1</v>
      </c>
      <c r="G1943">
        <v>226</v>
      </c>
      <c r="H1943">
        <v>1</v>
      </c>
      <c r="I1943">
        <v>576</v>
      </c>
      <c r="K1943" t="str">
        <f t="shared" si="31"/>
        <v>SELECT 'uf50-0101.cnf','Tournament','Uniform','BitFlip','Amplified',1,226,1,576 UNION</v>
      </c>
    </row>
    <row r="1944" spans="1:11" x14ac:dyDescent="0.55000000000000004">
      <c r="A1944" t="s">
        <v>20</v>
      </c>
      <c r="B1944" t="s">
        <v>0</v>
      </c>
      <c r="C1944" t="s">
        <v>8</v>
      </c>
      <c r="D1944" t="s">
        <v>6</v>
      </c>
      <c r="E1944" t="s">
        <v>3</v>
      </c>
      <c r="F1944" t="b">
        <v>1</v>
      </c>
      <c r="G1944">
        <v>143</v>
      </c>
      <c r="H1944">
        <v>1</v>
      </c>
      <c r="I1944">
        <v>602</v>
      </c>
      <c r="K1944" t="str">
        <f t="shared" si="31"/>
        <v>SELECT 'uf50-0101.cnf','Tournament','Uniform','Guided','MaxSat',1,143,1,602 UNION</v>
      </c>
    </row>
    <row r="1945" spans="1:11" x14ac:dyDescent="0.55000000000000004">
      <c r="A1945" t="s">
        <v>20</v>
      </c>
      <c r="B1945" t="s">
        <v>0</v>
      </c>
      <c r="C1945" t="s">
        <v>8</v>
      </c>
      <c r="D1945" t="s">
        <v>6</v>
      </c>
      <c r="E1945" t="s">
        <v>4</v>
      </c>
      <c r="F1945" t="b">
        <v>1</v>
      </c>
      <c r="G1945">
        <v>278</v>
      </c>
      <c r="H1945">
        <v>1</v>
      </c>
      <c r="I1945">
        <v>1096</v>
      </c>
      <c r="K1945" t="str">
        <f t="shared" si="31"/>
        <v>SELECT 'uf50-0101.cnf','Tournament','Uniform','Guided','Weighted',1,278,1,1096 UNION</v>
      </c>
    </row>
    <row r="1946" spans="1:11" x14ac:dyDescent="0.55000000000000004">
      <c r="A1946" t="s">
        <v>20</v>
      </c>
      <c r="B1946" t="s">
        <v>0</v>
      </c>
      <c r="C1946" t="s">
        <v>8</v>
      </c>
      <c r="D1946" t="s">
        <v>6</v>
      </c>
      <c r="E1946" t="s">
        <v>5</v>
      </c>
      <c r="F1946" t="b">
        <v>1</v>
      </c>
      <c r="G1946">
        <v>143</v>
      </c>
      <c r="H1946">
        <v>1</v>
      </c>
      <c r="I1946">
        <v>592</v>
      </c>
      <c r="K1946" t="str">
        <f t="shared" si="31"/>
        <v>SELECT 'uf50-0101.cnf','Tournament','Uniform','Guided','Amplified',1,143,1,592 UNION</v>
      </c>
    </row>
    <row r="1947" spans="1:11" x14ac:dyDescent="0.55000000000000004">
      <c r="A1947" t="s">
        <v>20</v>
      </c>
      <c r="B1947" t="s">
        <v>0</v>
      </c>
      <c r="C1947" t="s">
        <v>8</v>
      </c>
      <c r="D1947" t="s">
        <v>131</v>
      </c>
      <c r="E1947" t="s">
        <v>3</v>
      </c>
      <c r="F1947" t="b">
        <v>1</v>
      </c>
      <c r="G1947">
        <v>8663</v>
      </c>
      <c r="H1947">
        <v>70</v>
      </c>
      <c r="I1947">
        <v>21748</v>
      </c>
      <c r="K1947" t="str">
        <f t="shared" si="31"/>
        <v>SELECT 'uf50-0101.cnf','Tournament','Uniform','1Bit','MaxSat',1,8663,70,21748 UNION</v>
      </c>
    </row>
    <row r="1948" spans="1:11" x14ac:dyDescent="0.55000000000000004">
      <c r="A1948" t="s">
        <v>20</v>
      </c>
      <c r="B1948" t="s">
        <v>0</v>
      </c>
      <c r="C1948" t="s">
        <v>8</v>
      </c>
      <c r="D1948" t="s">
        <v>131</v>
      </c>
      <c r="E1948" t="s">
        <v>4</v>
      </c>
      <c r="F1948" t="b">
        <v>1</v>
      </c>
      <c r="G1948">
        <v>6646</v>
      </c>
      <c r="H1948">
        <v>51</v>
      </c>
      <c r="I1948">
        <v>15338</v>
      </c>
      <c r="K1948" t="str">
        <f t="shared" si="31"/>
        <v>SELECT 'uf50-0101.cnf','Tournament','Uniform','1Bit','Weighted',1,6646,51,15338 UNION</v>
      </c>
    </row>
    <row r="1949" spans="1:11" x14ac:dyDescent="0.55000000000000004">
      <c r="A1949" t="s">
        <v>20</v>
      </c>
      <c r="B1949" t="s">
        <v>0</v>
      </c>
      <c r="C1949" t="s">
        <v>8</v>
      </c>
      <c r="D1949" t="s">
        <v>131</v>
      </c>
      <c r="E1949" t="s">
        <v>5</v>
      </c>
      <c r="F1949" t="b">
        <v>1</v>
      </c>
      <c r="G1949">
        <v>8663</v>
      </c>
      <c r="H1949">
        <v>70</v>
      </c>
      <c r="I1949">
        <v>21508</v>
      </c>
      <c r="K1949" t="str">
        <f t="shared" si="31"/>
        <v>SELECT 'uf50-0101.cnf','Tournament','Uniform','1Bit','Amplified',1,8663,70,21508 UNION</v>
      </c>
    </row>
    <row r="1950" spans="1:11" x14ac:dyDescent="0.55000000000000004">
      <c r="A1950" t="s">
        <v>20</v>
      </c>
      <c r="B1950" t="s">
        <v>0</v>
      </c>
      <c r="C1950" t="s">
        <v>8</v>
      </c>
      <c r="D1950" t="s">
        <v>132</v>
      </c>
      <c r="E1950" t="s">
        <v>3</v>
      </c>
      <c r="F1950" t="b">
        <v>1</v>
      </c>
      <c r="G1950">
        <v>2349</v>
      </c>
      <c r="H1950">
        <v>17</v>
      </c>
      <c r="I1950">
        <v>5839</v>
      </c>
      <c r="K1950" t="str">
        <f t="shared" si="31"/>
        <v>SELECT 'uf50-0101.cnf','Tournament','Uniform','2Bit','MaxSat',1,2349,17,5839 UNION</v>
      </c>
    </row>
    <row r="1951" spans="1:11" x14ac:dyDescent="0.55000000000000004">
      <c r="A1951" t="s">
        <v>20</v>
      </c>
      <c r="B1951" t="s">
        <v>0</v>
      </c>
      <c r="C1951" t="s">
        <v>8</v>
      </c>
      <c r="D1951" t="s">
        <v>132</v>
      </c>
      <c r="E1951" t="s">
        <v>4</v>
      </c>
      <c r="F1951" t="b">
        <v>1</v>
      </c>
      <c r="G1951">
        <v>1770</v>
      </c>
      <c r="H1951">
        <v>10</v>
      </c>
      <c r="I1951">
        <v>4111</v>
      </c>
      <c r="K1951" t="str">
        <f t="shared" si="31"/>
        <v>SELECT 'uf50-0101.cnf','Tournament','Uniform','2Bit','Weighted',1,1770,10,4111 UNION</v>
      </c>
    </row>
    <row r="1952" spans="1:11" x14ac:dyDescent="0.55000000000000004">
      <c r="A1952" t="s">
        <v>20</v>
      </c>
      <c r="B1952" t="s">
        <v>0</v>
      </c>
      <c r="C1952" t="s">
        <v>8</v>
      </c>
      <c r="D1952" t="s">
        <v>132</v>
      </c>
      <c r="E1952" t="s">
        <v>5</v>
      </c>
      <c r="F1952" t="b">
        <v>1</v>
      </c>
      <c r="G1952">
        <v>2349</v>
      </c>
      <c r="H1952">
        <v>17</v>
      </c>
      <c r="I1952">
        <v>5956</v>
      </c>
      <c r="K1952" t="str">
        <f t="shared" si="31"/>
        <v>SELECT 'uf50-0101.cnf','Tournament','Uniform','2Bit','Amplified',1,2349,17,5956 UNION</v>
      </c>
    </row>
    <row r="1953" spans="1:11" x14ac:dyDescent="0.55000000000000004">
      <c r="A1953" t="s">
        <v>20</v>
      </c>
      <c r="B1953" t="s">
        <v>0</v>
      </c>
      <c r="C1953" t="s">
        <v>133</v>
      </c>
      <c r="D1953" t="s">
        <v>2</v>
      </c>
      <c r="E1953" t="s">
        <v>3</v>
      </c>
      <c r="F1953" t="b">
        <v>1</v>
      </c>
      <c r="G1953">
        <v>2084</v>
      </c>
      <c r="H1953">
        <v>14</v>
      </c>
      <c r="I1953">
        <v>5110</v>
      </c>
      <c r="K1953" t="str">
        <f t="shared" si="31"/>
        <v>SELECT 'uf50-0101.cnf','Tournament','1Point','BitFlip','MaxSat',1,2084,14,5110 UNION</v>
      </c>
    </row>
    <row r="1954" spans="1:11" x14ac:dyDescent="0.55000000000000004">
      <c r="A1954" t="s">
        <v>20</v>
      </c>
      <c r="B1954" t="s">
        <v>0</v>
      </c>
      <c r="C1954" t="s">
        <v>133</v>
      </c>
      <c r="D1954" t="s">
        <v>2</v>
      </c>
      <c r="E1954" t="s">
        <v>4</v>
      </c>
      <c r="F1954" t="b">
        <v>1</v>
      </c>
      <c r="G1954">
        <v>576</v>
      </c>
      <c r="H1954">
        <v>4</v>
      </c>
      <c r="I1954">
        <v>1323</v>
      </c>
      <c r="K1954" t="str">
        <f t="shared" si="31"/>
        <v>SELECT 'uf50-0101.cnf','Tournament','1Point','BitFlip','Weighted',1,576,4,1323 UNION</v>
      </c>
    </row>
    <row r="1955" spans="1:11" x14ac:dyDescent="0.55000000000000004">
      <c r="A1955" t="s">
        <v>20</v>
      </c>
      <c r="B1955" t="s">
        <v>0</v>
      </c>
      <c r="C1955" t="s">
        <v>133</v>
      </c>
      <c r="D1955" t="s">
        <v>2</v>
      </c>
      <c r="E1955" t="s">
        <v>5</v>
      </c>
      <c r="F1955" t="b">
        <v>1</v>
      </c>
      <c r="G1955">
        <v>2084</v>
      </c>
      <c r="H1955">
        <v>14</v>
      </c>
      <c r="I1955">
        <v>5314</v>
      </c>
      <c r="K1955" t="str">
        <f t="shared" si="31"/>
        <v>SELECT 'uf50-0101.cnf','Tournament','1Point','BitFlip','Amplified',1,2084,14,5314 UNION</v>
      </c>
    </row>
    <row r="1956" spans="1:11" x14ac:dyDescent="0.55000000000000004">
      <c r="A1956" t="s">
        <v>20</v>
      </c>
      <c r="B1956" t="s">
        <v>0</v>
      </c>
      <c r="C1956" t="s">
        <v>133</v>
      </c>
      <c r="D1956" t="s">
        <v>6</v>
      </c>
      <c r="E1956" t="s">
        <v>3</v>
      </c>
      <c r="F1956" t="b">
        <v>1</v>
      </c>
      <c r="G1956">
        <v>150</v>
      </c>
      <c r="H1956">
        <v>1</v>
      </c>
      <c r="I1956">
        <v>665</v>
      </c>
      <c r="K1956" t="str">
        <f t="shared" si="31"/>
        <v>SELECT 'uf50-0101.cnf','Tournament','1Point','Guided','MaxSat',1,150,1,665 UNION</v>
      </c>
    </row>
    <row r="1957" spans="1:11" x14ac:dyDescent="0.55000000000000004">
      <c r="A1957" t="s">
        <v>20</v>
      </c>
      <c r="B1957" t="s">
        <v>0</v>
      </c>
      <c r="C1957" t="s">
        <v>133</v>
      </c>
      <c r="D1957" t="s">
        <v>6</v>
      </c>
      <c r="E1957" t="s">
        <v>4</v>
      </c>
      <c r="F1957" t="b">
        <v>1</v>
      </c>
      <c r="G1957">
        <v>918</v>
      </c>
      <c r="H1957">
        <v>6</v>
      </c>
      <c r="I1957">
        <v>3480</v>
      </c>
      <c r="K1957" t="str">
        <f t="shared" si="31"/>
        <v>SELECT 'uf50-0101.cnf','Tournament','1Point','Guided','Weighted',1,918,6,3480 UNION</v>
      </c>
    </row>
    <row r="1958" spans="1:11" x14ac:dyDescent="0.55000000000000004">
      <c r="A1958" t="s">
        <v>20</v>
      </c>
      <c r="B1958" t="s">
        <v>0</v>
      </c>
      <c r="C1958" t="s">
        <v>133</v>
      </c>
      <c r="D1958" t="s">
        <v>6</v>
      </c>
      <c r="E1958" t="s">
        <v>5</v>
      </c>
      <c r="F1958" t="b">
        <v>1</v>
      </c>
      <c r="G1958">
        <v>150</v>
      </c>
      <c r="H1958">
        <v>1</v>
      </c>
      <c r="I1958">
        <v>629</v>
      </c>
      <c r="K1958" t="str">
        <f t="shared" si="31"/>
        <v>SELECT 'uf50-0101.cnf','Tournament','1Point','Guided','Amplified',1,150,1,629 UNION</v>
      </c>
    </row>
    <row r="1959" spans="1:11" x14ac:dyDescent="0.55000000000000004">
      <c r="A1959" t="s">
        <v>20</v>
      </c>
      <c r="B1959" t="s">
        <v>0</v>
      </c>
      <c r="C1959" t="s">
        <v>133</v>
      </c>
      <c r="D1959" t="s">
        <v>131</v>
      </c>
      <c r="E1959" t="s">
        <v>3</v>
      </c>
      <c r="F1959" t="b">
        <v>0</v>
      </c>
      <c r="G1959">
        <v>10000</v>
      </c>
      <c r="H1959">
        <v>76</v>
      </c>
      <c r="I1959">
        <v>23967</v>
      </c>
      <c r="K1959" t="str">
        <f t="shared" si="31"/>
        <v>SELECT 'uf50-0101.cnf','Tournament','1Point','1Bit','MaxSat',0,10000,76,23967 UNION</v>
      </c>
    </row>
    <row r="1960" spans="1:11" x14ac:dyDescent="0.55000000000000004">
      <c r="A1960" t="s">
        <v>20</v>
      </c>
      <c r="B1960" t="s">
        <v>0</v>
      </c>
      <c r="C1960" t="s">
        <v>133</v>
      </c>
      <c r="D1960" t="s">
        <v>131</v>
      </c>
      <c r="E1960" t="s">
        <v>4</v>
      </c>
      <c r="F1960" t="b">
        <v>1</v>
      </c>
      <c r="G1960">
        <v>2179</v>
      </c>
      <c r="H1960">
        <v>15</v>
      </c>
      <c r="I1960">
        <v>4865</v>
      </c>
      <c r="K1960" t="str">
        <f t="shared" si="31"/>
        <v>SELECT 'uf50-0101.cnf','Tournament','1Point','1Bit','Weighted',1,2179,15,4865 UNION</v>
      </c>
    </row>
    <row r="1961" spans="1:11" x14ac:dyDescent="0.55000000000000004">
      <c r="A1961" t="s">
        <v>20</v>
      </c>
      <c r="B1961" t="s">
        <v>0</v>
      </c>
      <c r="C1961" t="s">
        <v>133</v>
      </c>
      <c r="D1961" t="s">
        <v>131</v>
      </c>
      <c r="E1961" t="s">
        <v>5</v>
      </c>
      <c r="F1961" t="b">
        <v>0</v>
      </c>
      <c r="G1961">
        <v>10000</v>
      </c>
      <c r="H1961">
        <v>76</v>
      </c>
      <c r="I1961">
        <v>23913</v>
      </c>
      <c r="K1961" t="str">
        <f t="shared" si="31"/>
        <v>SELECT 'uf50-0101.cnf','Tournament','1Point','1Bit','Amplified',0,10000,76,23913 UNION</v>
      </c>
    </row>
    <row r="1962" spans="1:11" x14ac:dyDescent="0.55000000000000004">
      <c r="A1962" t="s">
        <v>20</v>
      </c>
      <c r="B1962" t="s">
        <v>0</v>
      </c>
      <c r="C1962" t="s">
        <v>133</v>
      </c>
      <c r="D1962" t="s">
        <v>132</v>
      </c>
      <c r="E1962" t="s">
        <v>3</v>
      </c>
      <c r="F1962" t="b">
        <v>1</v>
      </c>
      <c r="G1962">
        <v>1190</v>
      </c>
      <c r="H1962">
        <v>8</v>
      </c>
      <c r="I1962">
        <v>2848</v>
      </c>
      <c r="K1962" t="str">
        <f t="shared" si="31"/>
        <v>SELECT 'uf50-0101.cnf','Tournament','1Point','2Bit','MaxSat',1,1190,8,2848 UNION</v>
      </c>
    </row>
    <row r="1963" spans="1:11" x14ac:dyDescent="0.55000000000000004">
      <c r="A1963" t="s">
        <v>20</v>
      </c>
      <c r="B1963" t="s">
        <v>0</v>
      </c>
      <c r="C1963" t="s">
        <v>133</v>
      </c>
      <c r="D1963" t="s">
        <v>132</v>
      </c>
      <c r="E1963" t="s">
        <v>4</v>
      </c>
      <c r="F1963" t="b">
        <v>1</v>
      </c>
      <c r="G1963">
        <v>1046</v>
      </c>
      <c r="H1963">
        <v>7</v>
      </c>
      <c r="I1963">
        <v>2385</v>
      </c>
      <c r="K1963" t="str">
        <f t="shared" si="31"/>
        <v>SELECT 'uf50-0101.cnf','Tournament','1Point','2Bit','Weighted',1,1046,7,2385 UNION</v>
      </c>
    </row>
    <row r="1964" spans="1:11" x14ac:dyDescent="0.55000000000000004">
      <c r="A1964" t="s">
        <v>20</v>
      </c>
      <c r="B1964" t="s">
        <v>0</v>
      </c>
      <c r="C1964" t="s">
        <v>133</v>
      </c>
      <c r="D1964" t="s">
        <v>132</v>
      </c>
      <c r="E1964" t="s">
        <v>5</v>
      </c>
      <c r="F1964" t="b">
        <v>1</v>
      </c>
      <c r="G1964">
        <v>1190</v>
      </c>
      <c r="H1964">
        <v>8</v>
      </c>
      <c r="I1964">
        <v>2999</v>
      </c>
      <c r="K1964" t="str">
        <f t="shared" si="31"/>
        <v>SELECT 'uf50-0101.cnf','Tournament','1Point','2Bit','Amplified',1,1190,8,2999 UNION</v>
      </c>
    </row>
    <row r="1965" spans="1:11" x14ac:dyDescent="0.55000000000000004">
      <c r="A1965" t="s">
        <v>20</v>
      </c>
      <c r="B1965" t="s">
        <v>0</v>
      </c>
      <c r="C1965" t="s">
        <v>134</v>
      </c>
      <c r="D1965" t="s">
        <v>2</v>
      </c>
      <c r="E1965" t="s">
        <v>3</v>
      </c>
      <c r="F1965" t="b">
        <v>1</v>
      </c>
      <c r="G1965">
        <v>289</v>
      </c>
      <c r="H1965">
        <v>2</v>
      </c>
      <c r="I1965">
        <v>720</v>
      </c>
      <c r="K1965" t="str">
        <f t="shared" si="31"/>
        <v>SELECT 'uf50-0101.cnf','Tournament','2Point','BitFlip','MaxSat',1,289,2,720 UNION</v>
      </c>
    </row>
    <row r="1966" spans="1:11" x14ac:dyDescent="0.55000000000000004">
      <c r="A1966" t="s">
        <v>20</v>
      </c>
      <c r="B1966" t="s">
        <v>0</v>
      </c>
      <c r="C1966" t="s">
        <v>134</v>
      </c>
      <c r="D1966" t="s">
        <v>2</v>
      </c>
      <c r="E1966" t="s">
        <v>4</v>
      </c>
      <c r="F1966" t="b">
        <v>1</v>
      </c>
      <c r="G1966">
        <v>1061</v>
      </c>
      <c r="H1966">
        <v>6</v>
      </c>
      <c r="I1966">
        <v>2495</v>
      </c>
      <c r="K1966" t="str">
        <f t="shared" si="31"/>
        <v>SELECT 'uf50-0101.cnf','Tournament','2Point','BitFlip','Weighted',1,1061,6,2495 UNION</v>
      </c>
    </row>
    <row r="1967" spans="1:11" x14ac:dyDescent="0.55000000000000004">
      <c r="A1967" t="s">
        <v>20</v>
      </c>
      <c r="B1967" t="s">
        <v>0</v>
      </c>
      <c r="C1967" t="s">
        <v>134</v>
      </c>
      <c r="D1967" t="s">
        <v>2</v>
      </c>
      <c r="E1967" t="s">
        <v>5</v>
      </c>
      <c r="F1967" t="b">
        <v>1</v>
      </c>
      <c r="G1967">
        <v>289</v>
      </c>
      <c r="H1967">
        <v>2</v>
      </c>
      <c r="I1967">
        <v>741</v>
      </c>
      <c r="K1967" t="str">
        <f t="shared" si="31"/>
        <v>SELECT 'uf50-0101.cnf','Tournament','2Point','BitFlip','Amplified',1,289,2,741 UNION</v>
      </c>
    </row>
    <row r="1968" spans="1:11" x14ac:dyDescent="0.55000000000000004">
      <c r="A1968" t="s">
        <v>20</v>
      </c>
      <c r="B1968" t="s">
        <v>0</v>
      </c>
      <c r="C1968" t="s">
        <v>134</v>
      </c>
      <c r="D1968" t="s">
        <v>6</v>
      </c>
      <c r="E1968" t="s">
        <v>3</v>
      </c>
      <c r="F1968" t="b">
        <v>1</v>
      </c>
      <c r="G1968">
        <v>95</v>
      </c>
      <c r="H1968">
        <v>0</v>
      </c>
      <c r="I1968">
        <v>389</v>
      </c>
      <c r="K1968" t="str">
        <f t="shared" si="31"/>
        <v>SELECT 'uf50-0101.cnf','Tournament','2Point','Guided','MaxSat',1,95,0,389 UNION</v>
      </c>
    </row>
    <row r="1969" spans="1:11" x14ac:dyDescent="0.55000000000000004">
      <c r="A1969" t="s">
        <v>20</v>
      </c>
      <c r="B1969" t="s">
        <v>0</v>
      </c>
      <c r="C1969" t="s">
        <v>134</v>
      </c>
      <c r="D1969" t="s">
        <v>6</v>
      </c>
      <c r="E1969" t="s">
        <v>4</v>
      </c>
      <c r="F1969" t="b">
        <v>1</v>
      </c>
      <c r="G1969">
        <v>27</v>
      </c>
      <c r="H1969">
        <v>0</v>
      </c>
      <c r="I1969">
        <v>109</v>
      </c>
      <c r="K1969" t="str">
        <f t="shared" si="31"/>
        <v>SELECT 'uf50-0101.cnf','Tournament','2Point','Guided','Weighted',1,27,0,109 UNION</v>
      </c>
    </row>
    <row r="1970" spans="1:11" x14ac:dyDescent="0.55000000000000004">
      <c r="A1970" t="s">
        <v>20</v>
      </c>
      <c r="B1970" t="s">
        <v>0</v>
      </c>
      <c r="C1970" t="s">
        <v>134</v>
      </c>
      <c r="D1970" t="s">
        <v>6</v>
      </c>
      <c r="E1970" t="s">
        <v>5</v>
      </c>
      <c r="F1970" t="b">
        <v>1</v>
      </c>
      <c r="G1970">
        <v>95</v>
      </c>
      <c r="H1970">
        <v>0</v>
      </c>
      <c r="I1970">
        <v>395</v>
      </c>
      <c r="K1970" t="str">
        <f t="shared" si="31"/>
        <v>SELECT 'uf50-0101.cnf','Tournament','2Point','Guided','Amplified',1,95,0,395 UNION</v>
      </c>
    </row>
    <row r="1971" spans="1:11" x14ac:dyDescent="0.55000000000000004">
      <c r="A1971" t="s">
        <v>20</v>
      </c>
      <c r="B1971" t="s">
        <v>0</v>
      </c>
      <c r="C1971" t="s">
        <v>134</v>
      </c>
      <c r="D1971" t="s">
        <v>131</v>
      </c>
      <c r="E1971" t="s">
        <v>3</v>
      </c>
      <c r="F1971" t="b">
        <v>0</v>
      </c>
      <c r="G1971">
        <v>10000</v>
      </c>
      <c r="H1971">
        <v>76</v>
      </c>
      <c r="I1971">
        <v>23814</v>
      </c>
      <c r="K1971" t="str">
        <f t="shared" si="31"/>
        <v>SELECT 'uf50-0101.cnf','Tournament','2Point','1Bit','MaxSat',0,10000,76,23814 UNION</v>
      </c>
    </row>
    <row r="1972" spans="1:11" x14ac:dyDescent="0.55000000000000004">
      <c r="A1972" t="s">
        <v>20</v>
      </c>
      <c r="B1972" t="s">
        <v>0</v>
      </c>
      <c r="C1972" t="s">
        <v>134</v>
      </c>
      <c r="D1972" t="s">
        <v>131</v>
      </c>
      <c r="E1972" t="s">
        <v>4</v>
      </c>
      <c r="F1972" t="b">
        <v>0</v>
      </c>
      <c r="G1972">
        <v>10000</v>
      </c>
      <c r="H1972">
        <v>71</v>
      </c>
      <c r="I1972">
        <v>21970</v>
      </c>
      <c r="K1972" t="str">
        <f t="shared" si="31"/>
        <v>SELECT 'uf50-0101.cnf','Tournament','2Point','1Bit','Weighted',0,10000,71,21970 UNION</v>
      </c>
    </row>
    <row r="1973" spans="1:11" x14ac:dyDescent="0.55000000000000004">
      <c r="A1973" t="s">
        <v>20</v>
      </c>
      <c r="B1973" t="s">
        <v>0</v>
      </c>
      <c r="C1973" t="s">
        <v>134</v>
      </c>
      <c r="D1973" t="s">
        <v>131</v>
      </c>
      <c r="E1973" t="s">
        <v>5</v>
      </c>
      <c r="F1973" t="b">
        <v>0</v>
      </c>
      <c r="G1973">
        <v>10000</v>
      </c>
      <c r="H1973">
        <v>76</v>
      </c>
      <c r="I1973">
        <v>24102</v>
      </c>
      <c r="K1973" t="str">
        <f t="shared" si="31"/>
        <v>SELECT 'uf50-0101.cnf','Tournament','2Point','1Bit','Amplified',0,10000,76,24102 UNION</v>
      </c>
    </row>
    <row r="1974" spans="1:11" x14ac:dyDescent="0.55000000000000004">
      <c r="A1974" t="s">
        <v>20</v>
      </c>
      <c r="B1974" t="s">
        <v>0</v>
      </c>
      <c r="C1974" t="s">
        <v>134</v>
      </c>
      <c r="D1974" t="s">
        <v>132</v>
      </c>
      <c r="E1974" t="s">
        <v>3</v>
      </c>
      <c r="F1974" t="b">
        <v>0</v>
      </c>
      <c r="G1974">
        <v>10000</v>
      </c>
      <c r="H1974">
        <v>68</v>
      </c>
      <c r="I1974">
        <v>23884</v>
      </c>
      <c r="K1974" t="str">
        <f t="shared" si="31"/>
        <v>SELECT 'uf50-0101.cnf','Tournament','2Point','2Bit','MaxSat',0,10000,68,23884 UNION</v>
      </c>
    </row>
    <row r="1975" spans="1:11" x14ac:dyDescent="0.55000000000000004">
      <c r="A1975" t="s">
        <v>20</v>
      </c>
      <c r="B1975" t="s">
        <v>0</v>
      </c>
      <c r="C1975" t="s">
        <v>134</v>
      </c>
      <c r="D1975" t="s">
        <v>132</v>
      </c>
      <c r="E1975" t="s">
        <v>4</v>
      </c>
      <c r="F1975" t="b">
        <v>0</v>
      </c>
      <c r="G1975">
        <v>10000</v>
      </c>
      <c r="H1975">
        <v>59</v>
      </c>
      <c r="I1975">
        <v>21973</v>
      </c>
      <c r="K1975" t="str">
        <f t="shared" si="31"/>
        <v>SELECT 'uf50-0101.cnf','Tournament','2Point','2Bit','Weighted',0,10000,59,21973 UNION</v>
      </c>
    </row>
    <row r="1976" spans="1:11" x14ac:dyDescent="0.55000000000000004">
      <c r="A1976" t="s">
        <v>20</v>
      </c>
      <c r="B1976" t="s">
        <v>0</v>
      </c>
      <c r="C1976" t="s">
        <v>134</v>
      </c>
      <c r="D1976" t="s">
        <v>132</v>
      </c>
      <c r="E1976" t="s">
        <v>5</v>
      </c>
      <c r="F1976" t="b">
        <v>0</v>
      </c>
      <c r="G1976">
        <v>10000</v>
      </c>
      <c r="H1976">
        <v>68</v>
      </c>
      <c r="I1976">
        <v>24249</v>
      </c>
      <c r="K1976" t="str">
        <f t="shared" si="31"/>
        <v>SELECT 'uf50-0101.cnf','Tournament','2Point','2Bit','Amplified',0,10000,68,24249 UNION</v>
      </c>
    </row>
    <row r="1977" spans="1:11" x14ac:dyDescent="0.55000000000000004">
      <c r="A1977" t="s">
        <v>20</v>
      </c>
      <c r="B1977" t="s">
        <v>9</v>
      </c>
      <c r="C1977" t="s">
        <v>1</v>
      </c>
      <c r="D1977" t="s">
        <v>2</v>
      </c>
      <c r="E1977" t="s">
        <v>3</v>
      </c>
      <c r="F1977" t="b">
        <v>1</v>
      </c>
      <c r="G1977">
        <v>356</v>
      </c>
      <c r="H1977">
        <v>1</v>
      </c>
      <c r="I1977">
        <v>2118</v>
      </c>
      <c r="K1977" t="str">
        <f t="shared" si="31"/>
        <v>SELECT 'uf50-0101.cnf','Roulette','Clause','BitFlip','MaxSat',1,356,1,2118 UNION</v>
      </c>
    </row>
    <row r="1978" spans="1:11" x14ac:dyDescent="0.55000000000000004">
      <c r="A1978" t="s">
        <v>20</v>
      </c>
      <c r="B1978" t="s">
        <v>9</v>
      </c>
      <c r="C1978" t="s">
        <v>1</v>
      </c>
      <c r="D1978" t="s">
        <v>2</v>
      </c>
      <c r="E1978" t="s">
        <v>4</v>
      </c>
      <c r="F1978" t="b">
        <v>1</v>
      </c>
      <c r="G1978">
        <v>3743</v>
      </c>
      <c r="H1978">
        <v>12</v>
      </c>
      <c r="I1978">
        <v>21234</v>
      </c>
      <c r="K1978" t="str">
        <f t="shared" si="31"/>
        <v>SELECT 'uf50-0101.cnf','Roulette','Clause','BitFlip','Weighted',1,3743,12,21234 UNION</v>
      </c>
    </row>
    <row r="1979" spans="1:11" x14ac:dyDescent="0.55000000000000004">
      <c r="A1979" t="s">
        <v>20</v>
      </c>
      <c r="B1979" t="s">
        <v>9</v>
      </c>
      <c r="C1979" t="s">
        <v>1</v>
      </c>
      <c r="D1979" t="s">
        <v>2</v>
      </c>
      <c r="E1979" t="s">
        <v>5</v>
      </c>
      <c r="F1979" t="b">
        <v>1</v>
      </c>
      <c r="G1979">
        <v>2339</v>
      </c>
      <c r="H1979">
        <v>12</v>
      </c>
      <c r="I1979">
        <v>13628</v>
      </c>
      <c r="K1979" t="str">
        <f t="shared" si="31"/>
        <v>SELECT 'uf50-0101.cnf','Roulette','Clause','BitFlip','Amplified',1,2339,12,13628 UNION</v>
      </c>
    </row>
    <row r="1980" spans="1:11" x14ac:dyDescent="0.55000000000000004">
      <c r="A1980" t="s">
        <v>20</v>
      </c>
      <c r="B1980" t="s">
        <v>9</v>
      </c>
      <c r="C1980" t="s">
        <v>1</v>
      </c>
      <c r="D1980" t="s">
        <v>6</v>
      </c>
      <c r="E1980" t="s">
        <v>3</v>
      </c>
      <c r="F1980" t="b">
        <v>1</v>
      </c>
      <c r="G1980">
        <v>489</v>
      </c>
      <c r="H1980">
        <v>2</v>
      </c>
      <c r="I1980">
        <v>3289</v>
      </c>
      <c r="K1980" t="str">
        <f t="shared" si="31"/>
        <v>SELECT 'uf50-0101.cnf','Roulette','Clause','Guided','MaxSat',1,489,2,3289 UNION</v>
      </c>
    </row>
    <row r="1981" spans="1:11" x14ac:dyDescent="0.55000000000000004">
      <c r="A1981" t="s">
        <v>20</v>
      </c>
      <c r="B1981" t="s">
        <v>9</v>
      </c>
      <c r="C1981" t="s">
        <v>1</v>
      </c>
      <c r="D1981" t="s">
        <v>6</v>
      </c>
      <c r="E1981" t="s">
        <v>4</v>
      </c>
      <c r="F1981" t="b">
        <v>1</v>
      </c>
      <c r="G1981">
        <v>591</v>
      </c>
      <c r="H1981">
        <v>2</v>
      </c>
      <c r="I1981">
        <v>3828</v>
      </c>
      <c r="K1981" t="str">
        <f t="shared" si="31"/>
        <v>SELECT 'uf50-0101.cnf','Roulette','Clause','Guided','Weighted',1,591,2,3828 UNION</v>
      </c>
    </row>
    <row r="1982" spans="1:11" x14ac:dyDescent="0.55000000000000004">
      <c r="A1982" t="s">
        <v>20</v>
      </c>
      <c r="B1982" t="s">
        <v>9</v>
      </c>
      <c r="C1982" t="s">
        <v>1</v>
      </c>
      <c r="D1982" t="s">
        <v>6</v>
      </c>
      <c r="E1982" t="s">
        <v>5</v>
      </c>
      <c r="F1982" t="b">
        <v>1</v>
      </c>
      <c r="G1982">
        <v>74</v>
      </c>
      <c r="H1982">
        <v>0</v>
      </c>
      <c r="I1982">
        <v>514</v>
      </c>
      <c r="K1982" t="str">
        <f t="shared" si="31"/>
        <v>SELECT 'uf50-0101.cnf','Roulette','Clause','Guided','Amplified',1,74,0,514 UNION</v>
      </c>
    </row>
    <row r="1983" spans="1:11" x14ac:dyDescent="0.55000000000000004">
      <c r="A1983" t="s">
        <v>20</v>
      </c>
      <c r="B1983" t="s">
        <v>9</v>
      </c>
      <c r="C1983" t="s">
        <v>1</v>
      </c>
      <c r="D1983" t="s">
        <v>131</v>
      </c>
      <c r="E1983" t="s">
        <v>3</v>
      </c>
      <c r="F1983" t="b">
        <v>1</v>
      </c>
      <c r="G1983">
        <v>1055</v>
      </c>
      <c r="H1983">
        <v>6</v>
      </c>
      <c r="I1983">
        <v>6219</v>
      </c>
      <c r="K1983" t="str">
        <f t="shared" si="31"/>
        <v>SELECT 'uf50-0101.cnf','Roulette','Clause','1Bit','MaxSat',1,1055,6,6219 UNION</v>
      </c>
    </row>
    <row r="1984" spans="1:11" x14ac:dyDescent="0.55000000000000004">
      <c r="A1984" t="s">
        <v>20</v>
      </c>
      <c r="B1984" t="s">
        <v>9</v>
      </c>
      <c r="C1984" t="s">
        <v>1</v>
      </c>
      <c r="D1984" t="s">
        <v>131</v>
      </c>
      <c r="E1984" t="s">
        <v>4</v>
      </c>
      <c r="F1984" t="b">
        <v>0</v>
      </c>
      <c r="G1984">
        <v>10000</v>
      </c>
      <c r="H1984">
        <v>36</v>
      </c>
      <c r="I1984">
        <v>56407</v>
      </c>
      <c r="K1984" t="str">
        <f t="shared" si="31"/>
        <v>SELECT 'uf50-0101.cnf','Roulette','Clause','1Bit','Weighted',0,10000,36,56407 UNION</v>
      </c>
    </row>
    <row r="1985" spans="1:11" x14ac:dyDescent="0.55000000000000004">
      <c r="A1985" t="s">
        <v>20</v>
      </c>
      <c r="B1985" t="s">
        <v>9</v>
      </c>
      <c r="C1985" t="s">
        <v>1</v>
      </c>
      <c r="D1985" t="s">
        <v>131</v>
      </c>
      <c r="E1985" t="s">
        <v>5</v>
      </c>
      <c r="F1985" t="b">
        <v>1</v>
      </c>
      <c r="G1985">
        <v>5829</v>
      </c>
      <c r="H1985">
        <v>28</v>
      </c>
      <c r="I1985">
        <v>33953</v>
      </c>
      <c r="K1985" t="str">
        <f t="shared" si="31"/>
        <v>SELECT 'uf50-0101.cnf','Roulette','Clause','1Bit','Amplified',1,5829,28,33953 UNION</v>
      </c>
    </row>
    <row r="1986" spans="1:11" x14ac:dyDescent="0.55000000000000004">
      <c r="A1986" t="s">
        <v>20</v>
      </c>
      <c r="B1986" t="s">
        <v>9</v>
      </c>
      <c r="C1986" t="s">
        <v>1</v>
      </c>
      <c r="D1986" t="s">
        <v>132</v>
      </c>
      <c r="E1986" t="s">
        <v>3</v>
      </c>
      <c r="F1986" t="b">
        <v>0</v>
      </c>
      <c r="G1986">
        <v>10000</v>
      </c>
      <c r="H1986">
        <v>44</v>
      </c>
      <c r="I1986">
        <v>57941</v>
      </c>
      <c r="K1986" t="str">
        <f t="shared" si="31"/>
        <v>SELECT 'uf50-0101.cnf','Roulette','Clause','2Bit','MaxSat',0,10000,44,57941 UNION</v>
      </c>
    </row>
    <row r="1987" spans="1:11" x14ac:dyDescent="0.55000000000000004">
      <c r="A1987" t="s">
        <v>20</v>
      </c>
      <c r="B1987" t="s">
        <v>9</v>
      </c>
      <c r="C1987" t="s">
        <v>1</v>
      </c>
      <c r="D1987" t="s">
        <v>132</v>
      </c>
      <c r="E1987" t="s">
        <v>4</v>
      </c>
      <c r="F1987" t="b">
        <v>1</v>
      </c>
      <c r="G1987">
        <v>5904</v>
      </c>
      <c r="H1987">
        <v>20</v>
      </c>
      <c r="I1987">
        <v>33363</v>
      </c>
      <c r="K1987" t="str">
        <f t="shared" si="31"/>
        <v>SELECT 'uf50-0101.cnf','Roulette','Clause','2Bit','Weighted',1,5904,20,33363 UNION</v>
      </c>
    </row>
    <row r="1988" spans="1:11" x14ac:dyDescent="0.55000000000000004">
      <c r="A1988" t="s">
        <v>20</v>
      </c>
      <c r="B1988" t="s">
        <v>9</v>
      </c>
      <c r="C1988" t="s">
        <v>1</v>
      </c>
      <c r="D1988" t="s">
        <v>132</v>
      </c>
      <c r="E1988" t="s">
        <v>5</v>
      </c>
      <c r="F1988" t="b">
        <v>1</v>
      </c>
      <c r="G1988">
        <v>7242</v>
      </c>
      <c r="H1988">
        <v>32</v>
      </c>
      <c r="I1988">
        <v>42095</v>
      </c>
      <c r="K1988" t="str">
        <f t="shared" si="31"/>
        <v>SELECT 'uf50-0101.cnf','Roulette','Clause','2Bit','Amplified',1,7242,32,42095 UNION</v>
      </c>
    </row>
    <row r="1989" spans="1:11" x14ac:dyDescent="0.55000000000000004">
      <c r="A1989" t="s">
        <v>20</v>
      </c>
      <c r="B1989" t="s">
        <v>9</v>
      </c>
      <c r="C1989" t="s">
        <v>8</v>
      </c>
      <c r="D1989" t="s">
        <v>2</v>
      </c>
      <c r="E1989" t="s">
        <v>3</v>
      </c>
      <c r="F1989" t="b">
        <v>1</v>
      </c>
      <c r="G1989">
        <v>987</v>
      </c>
      <c r="H1989">
        <v>4</v>
      </c>
      <c r="I1989">
        <v>2648</v>
      </c>
      <c r="K1989" t="str">
        <f t="shared" si="31"/>
        <v>SELECT 'uf50-0101.cnf','Roulette','Uniform','BitFlip','MaxSat',1,987,4,2648 UNION</v>
      </c>
    </row>
    <row r="1990" spans="1:11" x14ac:dyDescent="0.55000000000000004">
      <c r="A1990" t="s">
        <v>20</v>
      </c>
      <c r="B1990" t="s">
        <v>9</v>
      </c>
      <c r="C1990" t="s">
        <v>8</v>
      </c>
      <c r="D1990" t="s">
        <v>2</v>
      </c>
      <c r="E1990" t="s">
        <v>4</v>
      </c>
      <c r="F1990" t="b">
        <v>1</v>
      </c>
      <c r="G1990">
        <v>426</v>
      </c>
      <c r="H1990">
        <v>1</v>
      </c>
      <c r="I1990">
        <v>1078</v>
      </c>
      <c r="K1990" t="str">
        <f t="shared" si="31"/>
        <v>SELECT 'uf50-0101.cnf','Roulette','Uniform','BitFlip','Weighted',1,426,1,1078 UNION</v>
      </c>
    </row>
    <row r="1991" spans="1:11" x14ac:dyDescent="0.55000000000000004">
      <c r="A1991" t="s">
        <v>20</v>
      </c>
      <c r="B1991" t="s">
        <v>9</v>
      </c>
      <c r="C1991" t="s">
        <v>8</v>
      </c>
      <c r="D1991" t="s">
        <v>2</v>
      </c>
      <c r="E1991" t="s">
        <v>5</v>
      </c>
      <c r="F1991" t="b">
        <v>1</v>
      </c>
      <c r="G1991">
        <v>642</v>
      </c>
      <c r="H1991">
        <v>3</v>
      </c>
      <c r="I1991">
        <v>1707</v>
      </c>
      <c r="K1991" t="str">
        <f t="shared" si="31"/>
        <v>SELECT 'uf50-0101.cnf','Roulette','Uniform','BitFlip','Amplified',1,642,3,1707 UNION</v>
      </c>
    </row>
    <row r="1992" spans="1:11" x14ac:dyDescent="0.55000000000000004">
      <c r="A1992" t="s">
        <v>20</v>
      </c>
      <c r="B1992" t="s">
        <v>9</v>
      </c>
      <c r="C1992" t="s">
        <v>8</v>
      </c>
      <c r="D1992" t="s">
        <v>6</v>
      </c>
      <c r="E1992" t="s">
        <v>3</v>
      </c>
      <c r="F1992" t="b">
        <v>1</v>
      </c>
      <c r="G1992">
        <v>239</v>
      </c>
      <c r="H1992">
        <v>1</v>
      </c>
      <c r="I1992">
        <v>1025</v>
      </c>
      <c r="K1992" t="str">
        <f t="shared" si="31"/>
        <v>SELECT 'uf50-0101.cnf','Roulette','Uniform','Guided','MaxSat',1,239,1,1025 UNION</v>
      </c>
    </row>
    <row r="1993" spans="1:11" x14ac:dyDescent="0.55000000000000004">
      <c r="A1993" t="s">
        <v>20</v>
      </c>
      <c r="B1993" t="s">
        <v>9</v>
      </c>
      <c r="C1993" t="s">
        <v>8</v>
      </c>
      <c r="D1993" t="s">
        <v>6</v>
      </c>
      <c r="E1993" t="s">
        <v>4</v>
      </c>
      <c r="F1993" t="b">
        <v>1</v>
      </c>
      <c r="G1993">
        <v>73</v>
      </c>
      <c r="H1993">
        <v>0</v>
      </c>
      <c r="I1993">
        <v>308</v>
      </c>
      <c r="K1993" t="str">
        <f t="shared" ref="K1993:K2056" si="32">CONCATENATE("SELECT '",A1993,"','",B1993,"','",C1993,"','",D1993,"','",E1993,"',",IF(F1993,1,0),",",G1993,",",H1993,",",I1993," UNION")</f>
        <v>SELECT 'uf50-0101.cnf','Roulette','Uniform','Guided','Weighted',1,73,0,308 UNION</v>
      </c>
    </row>
    <row r="1994" spans="1:11" x14ac:dyDescent="0.55000000000000004">
      <c r="A1994" t="s">
        <v>20</v>
      </c>
      <c r="B1994" t="s">
        <v>9</v>
      </c>
      <c r="C1994" t="s">
        <v>8</v>
      </c>
      <c r="D1994" t="s">
        <v>6</v>
      </c>
      <c r="E1994" t="s">
        <v>5</v>
      </c>
      <c r="F1994" t="b">
        <v>1</v>
      </c>
      <c r="G1994">
        <v>71</v>
      </c>
      <c r="H1994">
        <v>0</v>
      </c>
      <c r="I1994">
        <v>312</v>
      </c>
      <c r="K1994" t="str">
        <f t="shared" si="32"/>
        <v>SELECT 'uf50-0101.cnf','Roulette','Uniform','Guided','Amplified',1,71,0,312 UNION</v>
      </c>
    </row>
    <row r="1995" spans="1:11" x14ac:dyDescent="0.55000000000000004">
      <c r="A1995" t="s">
        <v>20</v>
      </c>
      <c r="B1995" t="s">
        <v>9</v>
      </c>
      <c r="C1995" t="s">
        <v>8</v>
      </c>
      <c r="D1995" t="s">
        <v>131</v>
      </c>
      <c r="E1995" t="s">
        <v>3</v>
      </c>
      <c r="F1995" t="b">
        <v>1</v>
      </c>
      <c r="G1995">
        <v>6689</v>
      </c>
      <c r="H1995">
        <v>34</v>
      </c>
      <c r="I1995">
        <v>17490</v>
      </c>
      <c r="K1995" t="str">
        <f t="shared" si="32"/>
        <v>SELECT 'uf50-0101.cnf','Roulette','Uniform','1Bit','MaxSat',1,6689,34,17490 UNION</v>
      </c>
    </row>
    <row r="1996" spans="1:11" x14ac:dyDescent="0.55000000000000004">
      <c r="A1996" t="s">
        <v>20</v>
      </c>
      <c r="B1996" t="s">
        <v>9</v>
      </c>
      <c r="C1996" t="s">
        <v>8</v>
      </c>
      <c r="D1996" t="s">
        <v>131</v>
      </c>
      <c r="E1996" t="s">
        <v>4</v>
      </c>
      <c r="F1996" t="b">
        <v>1</v>
      </c>
      <c r="G1996">
        <v>2108</v>
      </c>
      <c r="H1996">
        <v>8</v>
      </c>
      <c r="I1996">
        <v>5129</v>
      </c>
      <c r="K1996" t="str">
        <f t="shared" si="32"/>
        <v>SELECT 'uf50-0101.cnf','Roulette','Uniform','1Bit','Weighted',1,2108,8,5129 UNION</v>
      </c>
    </row>
    <row r="1997" spans="1:11" x14ac:dyDescent="0.55000000000000004">
      <c r="A1997" t="s">
        <v>20</v>
      </c>
      <c r="B1997" t="s">
        <v>9</v>
      </c>
      <c r="C1997" t="s">
        <v>8</v>
      </c>
      <c r="D1997" t="s">
        <v>131</v>
      </c>
      <c r="E1997" t="s">
        <v>5</v>
      </c>
      <c r="F1997" t="b">
        <v>1</v>
      </c>
      <c r="G1997">
        <v>357</v>
      </c>
      <c r="H1997">
        <v>2</v>
      </c>
      <c r="I1997">
        <v>901</v>
      </c>
      <c r="K1997" t="str">
        <f t="shared" si="32"/>
        <v>SELECT 'uf50-0101.cnf','Roulette','Uniform','1Bit','Amplified',1,357,2,901 UNION</v>
      </c>
    </row>
    <row r="1998" spans="1:11" x14ac:dyDescent="0.55000000000000004">
      <c r="A1998" t="s">
        <v>20</v>
      </c>
      <c r="B1998" t="s">
        <v>9</v>
      </c>
      <c r="C1998" t="s">
        <v>8</v>
      </c>
      <c r="D1998" t="s">
        <v>132</v>
      </c>
      <c r="E1998" t="s">
        <v>3</v>
      </c>
      <c r="F1998" t="b">
        <v>1</v>
      </c>
      <c r="G1998">
        <v>2269</v>
      </c>
      <c r="H1998">
        <v>10</v>
      </c>
      <c r="I1998">
        <v>6007</v>
      </c>
      <c r="K1998" t="str">
        <f t="shared" si="32"/>
        <v>SELECT 'uf50-0101.cnf','Roulette','Uniform','2Bit','MaxSat',1,2269,10,6007 UNION</v>
      </c>
    </row>
    <row r="1999" spans="1:11" x14ac:dyDescent="0.55000000000000004">
      <c r="A1999" t="s">
        <v>20</v>
      </c>
      <c r="B1999" t="s">
        <v>9</v>
      </c>
      <c r="C1999" t="s">
        <v>8</v>
      </c>
      <c r="D1999" t="s">
        <v>132</v>
      </c>
      <c r="E1999" t="s">
        <v>4</v>
      </c>
      <c r="F1999" t="b">
        <v>0</v>
      </c>
      <c r="G1999">
        <v>10000</v>
      </c>
      <c r="H1999">
        <v>37</v>
      </c>
      <c r="I1999">
        <v>24901</v>
      </c>
      <c r="K1999" t="str">
        <f t="shared" si="32"/>
        <v>SELECT 'uf50-0101.cnf','Roulette','Uniform','2Bit','Weighted',0,10000,37,24901 UNION</v>
      </c>
    </row>
    <row r="2000" spans="1:11" x14ac:dyDescent="0.55000000000000004">
      <c r="A2000" t="s">
        <v>20</v>
      </c>
      <c r="B2000" t="s">
        <v>9</v>
      </c>
      <c r="C2000" t="s">
        <v>8</v>
      </c>
      <c r="D2000" t="s">
        <v>132</v>
      </c>
      <c r="E2000" t="s">
        <v>5</v>
      </c>
      <c r="F2000" t="b">
        <v>1</v>
      </c>
      <c r="G2000">
        <v>7599</v>
      </c>
      <c r="H2000">
        <v>37</v>
      </c>
      <c r="I2000">
        <v>19851</v>
      </c>
      <c r="K2000" t="str">
        <f t="shared" si="32"/>
        <v>SELECT 'uf50-0101.cnf','Roulette','Uniform','2Bit','Amplified',1,7599,37,19851 UNION</v>
      </c>
    </row>
    <row r="2001" spans="1:11" x14ac:dyDescent="0.55000000000000004">
      <c r="A2001" t="s">
        <v>20</v>
      </c>
      <c r="B2001" t="s">
        <v>9</v>
      </c>
      <c r="C2001" t="s">
        <v>133</v>
      </c>
      <c r="D2001" t="s">
        <v>2</v>
      </c>
      <c r="E2001" t="s">
        <v>3</v>
      </c>
      <c r="F2001" t="b">
        <v>1</v>
      </c>
      <c r="G2001">
        <v>2612</v>
      </c>
      <c r="H2001">
        <v>13</v>
      </c>
      <c r="I2001">
        <v>6777</v>
      </c>
      <c r="K2001" t="str">
        <f t="shared" si="32"/>
        <v>SELECT 'uf50-0101.cnf','Roulette','1Point','BitFlip','MaxSat',1,2612,13,6777 UNION</v>
      </c>
    </row>
    <row r="2002" spans="1:11" x14ac:dyDescent="0.55000000000000004">
      <c r="A2002" t="s">
        <v>20</v>
      </c>
      <c r="B2002" t="s">
        <v>9</v>
      </c>
      <c r="C2002" t="s">
        <v>133</v>
      </c>
      <c r="D2002" t="s">
        <v>2</v>
      </c>
      <c r="E2002" t="s">
        <v>4</v>
      </c>
      <c r="F2002" t="b">
        <v>1</v>
      </c>
      <c r="G2002">
        <v>906</v>
      </c>
      <c r="H2002">
        <v>3</v>
      </c>
      <c r="I2002">
        <v>2225</v>
      </c>
      <c r="K2002" t="str">
        <f t="shared" si="32"/>
        <v>SELECT 'uf50-0101.cnf','Roulette','1Point','BitFlip','Weighted',1,906,3,2225 UNION</v>
      </c>
    </row>
    <row r="2003" spans="1:11" x14ac:dyDescent="0.55000000000000004">
      <c r="A2003" t="s">
        <v>20</v>
      </c>
      <c r="B2003" t="s">
        <v>9</v>
      </c>
      <c r="C2003" t="s">
        <v>133</v>
      </c>
      <c r="D2003" t="s">
        <v>2</v>
      </c>
      <c r="E2003" t="s">
        <v>5</v>
      </c>
      <c r="F2003" t="b">
        <v>1</v>
      </c>
      <c r="G2003">
        <v>3332</v>
      </c>
      <c r="H2003">
        <v>16</v>
      </c>
      <c r="I2003">
        <v>8684</v>
      </c>
      <c r="K2003" t="str">
        <f t="shared" si="32"/>
        <v>SELECT 'uf50-0101.cnf','Roulette','1Point','BitFlip','Amplified',1,3332,16,8684 UNION</v>
      </c>
    </row>
    <row r="2004" spans="1:11" x14ac:dyDescent="0.55000000000000004">
      <c r="A2004" t="s">
        <v>20</v>
      </c>
      <c r="B2004" t="s">
        <v>9</v>
      </c>
      <c r="C2004" t="s">
        <v>133</v>
      </c>
      <c r="D2004" t="s">
        <v>6</v>
      </c>
      <c r="E2004" t="s">
        <v>3</v>
      </c>
      <c r="F2004" t="b">
        <v>1</v>
      </c>
      <c r="G2004">
        <v>56</v>
      </c>
      <c r="H2004">
        <v>0</v>
      </c>
      <c r="I2004">
        <v>232</v>
      </c>
      <c r="K2004" t="str">
        <f t="shared" si="32"/>
        <v>SELECT 'uf50-0101.cnf','Roulette','1Point','Guided','MaxSat',1,56,0,232 UNION</v>
      </c>
    </row>
    <row r="2005" spans="1:11" x14ac:dyDescent="0.55000000000000004">
      <c r="A2005" t="s">
        <v>20</v>
      </c>
      <c r="B2005" t="s">
        <v>9</v>
      </c>
      <c r="C2005" t="s">
        <v>133</v>
      </c>
      <c r="D2005" t="s">
        <v>6</v>
      </c>
      <c r="E2005" t="s">
        <v>4</v>
      </c>
      <c r="F2005" t="b">
        <v>1</v>
      </c>
      <c r="G2005">
        <v>44</v>
      </c>
      <c r="H2005">
        <v>0</v>
      </c>
      <c r="I2005">
        <v>195</v>
      </c>
      <c r="K2005" t="str">
        <f t="shared" si="32"/>
        <v>SELECT 'uf50-0101.cnf','Roulette','1Point','Guided','Weighted',1,44,0,195 UNION</v>
      </c>
    </row>
    <row r="2006" spans="1:11" x14ac:dyDescent="0.55000000000000004">
      <c r="A2006" t="s">
        <v>20</v>
      </c>
      <c r="B2006" t="s">
        <v>9</v>
      </c>
      <c r="C2006" t="s">
        <v>133</v>
      </c>
      <c r="D2006" t="s">
        <v>6</v>
      </c>
      <c r="E2006" t="s">
        <v>5</v>
      </c>
      <c r="F2006" t="b">
        <v>1</v>
      </c>
      <c r="G2006">
        <v>456</v>
      </c>
      <c r="H2006">
        <v>3</v>
      </c>
      <c r="I2006">
        <v>1895</v>
      </c>
      <c r="K2006" t="str">
        <f t="shared" si="32"/>
        <v>SELECT 'uf50-0101.cnf','Roulette','1Point','Guided','Amplified',1,456,3,1895 UNION</v>
      </c>
    </row>
    <row r="2007" spans="1:11" x14ac:dyDescent="0.55000000000000004">
      <c r="A2007" t="s">
        <v>20</v>
      </c>
      <c r="B2007" t="s">
        <v>9</v>
      </c>
      <c r="C2007" t="s">
        <v>133</v>
      </c>
      <c r="D2007" t="s">
        <v>131</v>
      </c>
      <c r="E2007" t="s">
        <v>3</v>
      </c>
      <c r="F2007" t="b">
        <v>0</v>
      </c>
      <c r="G2007">
        <v>10000</v>
      </c>
      <c r="H2007">
        <v>49</v>
      </c>
      <c r="I2007">
        <v>25520</v>
      </c>
      <c r="K2007" t="str">
        <f t="shared" si="32"/>
        <v>SELECT 'uf50-0101.cnf','Roulette','1Point','1Bit','MaxSat',0,10000,49,25520 UNION</v>
      </c>
    </row>
    <row r="2008" spans="1:11" x14ac:dyDescent="0.55000000000000004">
      <c r="A2008" t="s">
        <v>20</v>
      </c>
      <c r="B2008" t="s">
        <v>9</v>
      </c>
      <c r="C2008" t="s">
        <v>133</v>
      </c>
      <c r="D2008" t="s">
        <v>131</v>
      </c>
      <c r="E2008" t="s">
        <v>4</v>
      </c>
      <c r="F2008" t="b">
        <v>0</v>
      </c>
      <c r="G2008">
        <v>10000</v>
      </c>
      <c r="H2008">
        <v>40</v>
      </c>
      <c r="I2008">
        <v>23598</v>
      </c>
      <c r="K2008" t="str">
        <f t="shared" si="32"/>
        <v>SELECT 'uf50-0101.cnf','Roulette','1Point','1Bit','Weighted',0,10000,40,23598 UNION</v>
      </c>
    </row>
    <row r="2009" spans="1:11" x14ac:dyDescent="0.55000000000000004">
      <c r="A2009" t="s">
        <v>20</v>
      </c>
      <c r="B2009" t="s">
        <v>9</v>
      </c>
      <c r="C2009" t="s">
        <v>133</v>
      </c>
      <c r="D2009" t="s">
        <v>131</v>
      </c>
      <c r="E2009" t="s">
        <v>5</v>
      </c>
      <c r="F2009" t="b">
        <v>1</v>
      </c>
      <c r="G2009">
        <v>6408</v>
      </c>
      <c r="H2009">
        <v>33</v>
      </c>
      <c r="I2009">
        <v>16423</v>
      </c>
      <c r="K2009" t="str">
        <f t="shared" si="32"/>
        <v>SELECT 'uf50-0101.cnf','Roulette','1Point','1Bit','Amplified',1,6408,33,16423 UNION</v>
      </c>
    </row>
    <row r="2010" spans="1:11" x14ac:dyDescent="0.55000000000000004">
      <c r="A2010" t="s">
        <v>20</v>
      </c>
      <c r="B2010" t="s">
        <v>9</v>
      </c>
      <c r="C2010" t="s">
        <v>133</v>
      </c>
      <c r="D2010" t="s">
        <v>132</v>
      </c>
      <c r="E2010" t="s">
        <v>3</v>
      </c>
      <c r="F2010" t="b">
        <v>1</v>
      </c>
      <c r="G2010">
        <v>7026</v>
      </c>
      <c r="H2010">
        <v>32</v>
      </c>
      <c r="I2010">
        <v>17770</v>
      </c>
      <c r="K2010" t="str">
        <f t="shared" si="32"/>
        <v>SELECT 'uf50-0101.cnf','Roulette','1Point','2Bit','MaxSat',1,7026,32,17770 UNION</v>
      </c>
    </row>
    <row r="2011" spans="1:11" x14ac:dyDescent="0.55000000000000004">
      <c r="A2011" t="s">
        <v>20</v>
      </c>
      <c r="B2011" t="s">
        <v>9</v>
      </c>
      <c r="C2011" t="s">
        <v>133</v>
      </c>
      <c r="D2011" t="s">
        <v>132</v>
      </c>
      <c r="E2011" t="s">
        <v>4</v>
      </c>
      <c r="F2011" t="b">
        <v>0</v>
      </c>
      <c r="G2011">
        <v>10000</v>
      </c>
      <c r="H2011">
        <v>40</v>
      </c>
      <c r="I2011">
        <v>23801</v>
      </c>
      <c r="K2011" t="str">
        <f t="shared" si="32"/>
        <v>SELECT 'uf50-0101.cnf','Roulette','1Point','2Bit','Weighted',0,10000,40,23801 UNION</v>
      </c>
    </row>
    <row r="2012" spans="1:11" x14ac:dyDescent="0.55000000000000004">
      <c r="A2012" t="s">
        <v>20</v>
      </c>
      <c r="B2012" t="s">
        <v>9</v>
      </c>
      <c r="C2012" t="s">
        <v>133</v>
      </c>
      <c r="D2012" t="s">
        <v>132</v>
      </c>
      <c r="E2012" t="s">
        <v>5</v>
      </c>
      <c r="F2012" t="b">
        <v>0</v>
      </c>
      <c r="G2012">
        <v>10000</v>
      </c>
      <c r="H2012">
        <v>47</v>
      </c>
      <c r="I2012">
        <v>25133</v>
      </c>
      <c r="K2012" t="str">
        <f t="shared" si="32"/>
        <v>SELECT 'uf50-0101.cnf','Roulette','1Point','2Bit','Amplified',0,10000,47,25133 UNION</v>
      </c>
    </row>
    <row r="2013" spans="1:11" x14ac:dyDescent="0.55000000000000004">
      <c r="A2013" t="s">
        <v>20</v>
      </c>
      <c r="B2013" t="s">
        <v>9</v>
      </c>
      <c r="C2013" t="s">
        <v>134</v>
      </c>
      <c r="D2013" t="s">
        <v>2</v>
      </c>
      <c r="E2013" t="s">
        <v>3</v>
      </c>
      <c r="F2013" t="b">
        <v>1</v>
      </c>
      <c r="G2013">
        <v>5902</v>
      </c>
      <c r="H2013">
        <v>30</v>
      </c>
      <c r="I2013">
        <v>15599</v>
      </c>
      <c r="K2013" t="str">
        <f t="shared" si="32"/>
        <v>SELECT 'uf50-0101.cnf','Roulette','2Point','BitFlip','MaxSat',1,5902,30,15599 UNION</v>
      </c>
    </row>
    <row r="2014" spans="1:11" x14ac:dyDescent="0.55000000000000004">
      <c r="A2014" t="s">
        <v>20</v>
      </c>
      <c r="B2014" t="s">
        <v>9</v>
      </c>
      <c r="C2014" t="s">
        <v>134</v>
      </c>
      <c r="D2014" t="s">
        <v>2</v>
      </c>
      <c r="E2014" t="s">
        <v>4</v>
      </c>
      <c r="F2014" t="b">
        <v>1</v>
      </c>
      <c r="G2014">
        <v>192</v>
      </c>
      <c r="H2014">
        <v>0</v>
      </c>
      <c r="I2014">
        <v>485</v>
      </c>
      <c r="K2014" t="str">
        <f t="shared" si="32"/>
        <v>SELECT 'uf50-0101.cnf','Roulette','2Point','BitFlip','Weighted',1,192,0,485 UNION</v>
      </c>
    </row>
    <row r="2015" spans="1:11" x14ac:dyDescent="0.55000000000000004">
      <c r="A2015" t="s">
        <v>20</v>
      </c>
      <c r="B2015" t="s">
        <v>9</v>
      </c>
      <c r="C2015" t="s">
        <v>134</v>
      </c>
      <c r="D2015" t="s">
        <v>2</v>
      </c>
      <c r="E2015" t="s">
        <v>5</v>
      </c>
      <c r="F2015" t="b">
        <v>1</v>
      </c>
      <c r="G2015">
        <v>2400</v>
      </c>
      <c r="H2015">
        <v>12</v>
      </c>
      <c r="I2015">
        <v>6203</v>
      </c>
      <c r="K2015" t="str">
        <f t="shared" si="32"/>
        <v>SELECT 'uf50-0101.cnf','Roulette','2Point','BitFlip','Amplified',1,2400,12,6203 UNION</v>
      </c>
    </row>
    <row r="2016" spans="1:11" x14ac:dyDescent="0.55000000000000004">
      <c r="A2016" t="s">
        <v>20</v>
      </c>
      <c r="B2016" t="s">
        <v>9</v>
      </c>
      <c r="C2016" t="s">
        <v>134</v>
      </c>
      <c r="D2016" t="s">
        <v>6</v>
      </c>
      <c r="E2016" t="s">
        <v>3</v>
      </c>
      <c r="F2016" t="b">
        <v>1</v>
      </c>
      <c r="G2016">
        <v>64</v>
      </c>
      <c r="H2016">
        <v>0</v>
      </c>
      <c r="I2016">
        <v>275</v>
      </c>
      <c r="K2016" t="str">
        <f t="shared" si="32"/>
        <v>SELECT 'uf50-0101.cnf','Roulette','2Point','Guided','MaxSat',1,64,0,275 UNION</v>
      </c>
    </row>
    <row r="2017" spans="1:11" x14ac:dyDescent="0.55000000000000004">
      <c r="A2017" t="s">
        <v>20</v>
      </c>
      <c r="B2017" t="s">
        <v>9</v>
      </c>
      <c r="C2017" t="s">
        <v>134</v>
      </c>
      <c r="D2017" t="s">
        <v>6</v>
      </c>
      <c r="E2017" t="s">
        <v>4</v>
      </c>
      <c r="F2017" t="b">
        <v>1</v>
      </c>
      <c r="G2017">
        <v>48</v>
      </c>
      <c r="H2017">
        <v>0</v>
      </c>
      <c r="I2017">
        <v>194</v>
      </c>
      <c r="K2017" t="str">
        <f t="shared" si="32"/>
        <v>SELECT 'uf50-0101.cnf','Roulette','2Point','Guided','Weighted',1,48,0,194 UNION</v>
      </c>
    </row>
    <row r="2018" spans="1:11" x14ac:dyDescent="0.55000000000000004">
      <c r="A2018" t="s">
        <v>20</v>
      </c>
      <c r="B2018" t="s">
        <v>9</v>
      </c>
      <c r="C2018" t="s">
        <v>134</v>
      </c>
      <c r="D2018" t="s">
        <v>6</v>
      </c>
      <c r="E2018" t="s">
        <v>5</v>
      </c>
      <c r="F2018" t="b">
        <v>1</v>
      </c>
      <c r="G2018">
        <v>645</v>
      </c>
      <c r="H2018">
        <v>4</v>
      </c>
      <c r="I2018">
        <v>2697</v>
      </c>
      <c r="K2018" t="str">
        <f t="shared" si="32"/>
        <v>SELECT 'uf50-0101.cnf','Roulette','2Point','Guided','Amplified',1,645,4,2697 UNION</v>
      </c>
    </row>
    <row r="2019" spans="1:11" x14ac:dyDescent="0.55000000000000004">
      <c r="A2019" t="s">
        <v>20</v>
      </c>
      <c r="B2019" t="s">
        <v>9</v>
      </c>
      <c r="C2019" t="s">
        <v>134</v>
      </c>
      <c r="D2019" t="s">
        <v>131</v>
      </c>
      <c r="E2019" t="s">
        <v>3</v>
      </c>
      <c r="F2019" t="b">
        <v>0</v>
      </c>
      <c r="G2019">
        <v>10000</v>
      </c>
      <c r="H2019">
        <v>52</v>
      </c>
      <c r="I2019">
        <v>25297</v>
      </c>
      <c r="K2019" t="str">
        <f t="shared" si="32"/>
        <v>SELECT 'uf50-0101.cnf','Roulette','2Point','1Bit','MaxSat',0,10000,52,25297 UNION</v>
      </c>
    </row>
    <row r="2020" spans="1:11" x14ac:dyDescent="0.55000000000000004">
      <c r="A2020" t="s">
        <v>20</v>
      </c>
      <c r="B2020" t="s">
        <v>9</v>
      </c>
      <c r="C2020" t="s">
        <v>134</v>
      </c>
      <c r="D2020" t="s">
        <v>131</v>
      </c>
      <c r="E2020" t="s">
        <v>4</v>
      </c>
      <c r="F2020" t="b">
        <v>1</v>
      </c>
      <c r="G2020">
        <v>6457</v>
      </c>
      <c r="H2020">
        <v>26</v>
      </c>
      <c r="I2020">
        <v>15302</v>
      </c>
      <c r="K2020" t="str">
        <f t="shared" si="32"/>
        <v>SELECT 'uf50-0101.cnf','Roulette','2Point','1Bit','Weighted',1,6457,26,15302 UNION</v>
      </c>
    </row>
    <row r="2021" spans="1:11" x14ac:dyDescent="0.55000000000000004">
      <c r="A2021" t="s">
        <v>20</v>
      </c>
      <c r="B2021" t="s">
        <v>9</v>
      </c>
      <c r="C2021" t="s">
        <v>134</v>
      </c>
      <c r="D2021" t="s">
        <v>131</v>
      </c>
      <c r="E2021" t="s">
        <v>5</v>
      </c>
      <c r="F2021" t="b">
        <v>0</v>
      </c>
      <c r="G2021">
        <v>10000</v>
      </c>
      <c r="H2021">
        <v>52</v>
      </c>
      <c r="I2021">
        <v>25461</v>
      </c>
      <c r="K2021" t="str">
        <f t="shared" si="32"/>
        <v>SELECT 'uf50-0101.cnf','Roulette','2Point','1Bit','Amplified',0,10000,52,25461 UNION</v>
      </c>
    </row>
    <row r="2022" spans="1:11" x14ac:dyDescent="0.55000000000000004">
      <c r="A2022" t="s">
        <v>20</v>
      </c>
      <c r="B2022" t="s">
        <v>9</v>
      </c>
      <c r="C2022" t="s">
        <v>134</v>
      </c>
      <c r="D2022" t="s">
        <v>132</v>
      </c>
      <c r="E2022" t="s">
        <v>3</v>
      </c>
      <c r="F2022" t="b">
        <v>0</v>
      </c>
      <c r="G2022">
        <v>10000</v>
      </c>
      <c r="H2022">
        <v>51</v>
      </c>
      <c r="I2022">
        <v>25160</v>
      </c>
      <c r="K2022" t="str">
        <f t="shared" si="32"/>
        <v>SELECT 'uf50-0101.cnf','Roulette','2Point','2Bit','MaxSat',0,10000,51,25160 UNION</v>
      </c>
    </row>
    <row r="2023" spans="1:11" x14ac:dyDescent="0.55000000000000004">
      <c r="A2023" t="s">
        <v>20</v>
      </c>
      <c r="B2023" t="s">
        <v>9</v>
      </c>
      <c r="C2023" t="s">
        <v>134</v>
      </c>
      <c r="D2023" t="s">
        <v>132</v>
      </c>
      <c r="E2023" t="s">
        <v>4</v>
      </c>
      <c r="F2023" t="b">
        <v>0</v>
      </c>
      <c r="G2023">
        <v>10000</v>
      </c>
      <c r="H2023">
        <v>37</v>
      </c>
      <c r="I2023">
        <v>24128</v>
      </c>
      <c r="K2023" t="str">
        <f t="shared" si="32"/>
        <v>SELECT 'uf50-0101.cnf','Roulette','2Point','2Bit','Weighted',0,10000,37,24128 UNION</v>
      </c>
    </row>
    <row r="2024" spans="1:11" x14ac:dyDescent="0.55000000000000004">
      <c r="A2024" t="s">
        <v>20</v>
      </c>
      <c r="B2024" t="s">
        <v>9</v>
      </c>
      <c r="C2024" t="s">
        <v>134</v>
      </c>
      <c r="D2024" t="s">
        <v>132</v>
      </c>
      <c r="E2024" t="s">
        <v>5</v>
      </c>
      <c r="F2024" t="b">
        <v>0</v>
      </c>
      <c r="G2024">
        <v>10000</v>
      </c>
      <c r="H2024">
        <v>46</v>
      </c>
      <c r="I2024">
        <v>25195</v>
      </c>
      <c r="K2024" t="str">
        <f t="shared" si="32"/>
        <v>SELECT 'uf50-0101.cnf','Roulette','2Point','2Bit','Amplified',0,10000,46,25195 UNION</v>
      </c>
    </row>
    <row r="2025" spans="1:11" x14ac:dyDescent="0.55000000000000004">
      <c r="A2025" t="s">
        <v>20</v>
      </c>
      <c r="B2025" t="s">
        <v>10</v>
      </c>
      <c r="C2025" t="s">
        <v>1</v>
      </c>
      <c r="D2025" t="s">
        <v>2</v>
      </c>
      <c r="E2025" t="s">
        <v>3</v>
      </c>
      <c r="F2025" t="b">
        <v>1</v>
      </c>
      <c r="G2025">
        <v>1997</v>
      </c>
      <c r="H2025">
        <v>13</v>
      </c>
      <c r="I2025">
        <v>10910</v>
      </c>
      <c r="K2025" t="str">
        <f t="shared" si="32"/>
        <v>SELECT 'uf50-0101.cnf','Rank','Clause','BitFlip','MaxSat',1,1997,13,10910 UNION</v>
      </c>
    </row>
    <row r="2026" spans="1:11" x14ac:dyDescent="0.55000000000000004">
      <c r="A2026" t="s">
        <v>20</v>
      </c>
      <c r="B2026" t="s">
        <v>10</v>
      </c>
      <c r="C2026" t="s">
        <v>1</v>
      </c>
      <c r="D2026" t="s">
        <v>2</v>
      </c>
      <c r="E2026" t="s">
        <v>4</v>
      </c>
      <c r="F2026" t="b">
        <v>1</v>
      </c>
      <c r="G2026">
        <v>689</v>
      </c>
      <c r="H2026">
        <v>4</v>
      </c>
      <c r="I2026">
        <v>3693</v>
      </c>
      <c r="K2026" t="str">
        <f t="shared" si="32"/>
        <v>SELECT 'uf50-0101.cnf','Rank','Clause','BitFlip','Weighted',1,689,4,3693 UNION</v>
      </c>
    </row>
    <row r="2027" spans="1:11" x14ac:dyDescent="0.55000000000000004">
      <c r="A2027" t="s">
        <v>20</v>
      </c>
      <c r="B2027" t="s">
        <v>10</v>
      </c>
      <c r="C2027" t="s">
        <v>1</v>
      </c>
      <c r="D2027" t="s">
        <v>2</v>
      </c>
      <c r="E2027" t="s">
        <v>5</v>
      </c>
      <c r="F2027" t="b">
        <v>1</v>
      </c>
      <c r="G2027">
        <v>1767</v>
      </c>
      <c r="H2027">
        <v>12</v>
      </c>
      <c r="I2027">
        <v>9734</v>
      </c>
      <c r="K2027" t="str">
        <f t="shared" si="32"/>
        <v>SELECT 'uf50-0101.cnf','Rank','Clause','BitFlip','Amplified',1,1767,12,9734 UNION</v>
      </c>
    </row>
    <row r="2028" spans="1:11" x14ac:dyDescent="0.55000000000000004">
      <c r="A2028" t="s">
        <v>20</v>
      </c>
      <c r="B2028" t="s">
        <v>10</v>
      </c>
      <c r="C2028" t="s">
        <v>1</v>
      </c>
      <c r="D2028" t="s">
        <v>6</v>
      </c>
      <c r="E2028" t="s">
        <v>3</v>
      </c>
      <c r="F2028" t="b">
        <v>1</v>
      </c>
      <c r="G2028">
        <v>199</v>
      </c>
      <c r="H2028">
        <v>1</v>
      </c>
      <c r="I2028">
        <v>1250</v>
      </c>
      <c r="K2028" t="str">
        <f t="shared" si="32"/>
        <v>SELECT 'uf50-0101.cnf','Rank','Clause','Guided','MaxSat',1,199,1,1250 UNION</v>
      </c>
    </row>
    <row r="2029" spans="1:11" x14ac:dyDescent="0.55000000000000004">
      <c r="A2029" t="s">
        <v>20</v>
      </c>
      <c r="B2029" t="s">
        <v>10</v>
      </c>
      <c r="C2029" t="s">
        <v>1</v>
      </c>
      <c r="D2029" t="s">
        <v>6</v>
      </c>
      <c r="E2029" t="s">
        <v>4</v>
      </c>
      <c r="F2029" t="b">
        <v>1</v>
      </c>
      <c r="G2029">
        <v>41</v>
      </c>
      <c r="H2029">
        <v>0</v>
      </c>
      <c r="I2029">
        <v>281</v>
      </c>
      <c r="K2029" t="str">
        <f t="shared" si="32"/>
        <v>SELECT 'uf50-0101.cnf','Rank','Clause','Guided','Weighted',1,41,0,281 UNION</v>
      </c>
    </row>
    <row r="2030" spans="1:11" x14ac:dyDescent="0.55000000000000004">
      <c r="A2030" t="s">
        <v>20</v>
      </c>
      <c r="B2030" t="s">
        <v>10</v>
      </c>
      <c r="C2030" t="s">
        <v>1</v>
      </c>
      <c r="D2030" t="s">
        <v>6</v>
      </c>
      <c r="E2030" t="s">
        <v>5</v>
      </c>
      <c r="F2030" t="b">
        <v>1</v>
      </c>
      <c r="G2030">
        <v>38</v>
      </c>
      <c r="H2030">
        <v>0</v>
      </c>
      <c r="I2030">
        <v>232</v>
      </c>
      <c r="K2030" t="str">
        <f t="shared" si="32"/>
        <v>SELECT 'uf50-0101.cnf','Rank','Clause','Guided','Amplified',1,38,0,232 UNION</v>
      </c>
    </row>
    <row r="2031" spans="1:11" x14ac:dyDescent="0.55000000000000004">
      <c r="A2031" t="s">
        <v>20</v>
      </c>
      <c r="B2031" t="s">
        <v>10</v>
      </c>
      <c r="C2031" t="s">
        <v>1</v>
      </c>
      <c r="D2031" t="s">
        <v>131</v>
      </c>
      <c r="E2031" t="s">
        <v>3</v>
      </c>
      <c r="F2031" t="b">
        <v>1</v>
      </c>
      <c r="G2031">
        <v>1043</v>
      </c>
      <c r="H2031">
        <v>7</v>
      </c>
      <c r="I2031">
        <v>5722</v>
      </c>
      <c r="K2031" t="str">
        <f t="shared" si="32"/>
        <v>SELECT 'uf50-0101.cnf','Rank','Clause','1Bit','MaxSat',1,1043,7,5722 UNION</v>
      </c>
    </row>
    <row r="2032" spans="1:11" x14ac:dyDescent="0.55000000000000004">
      <c r="A2032" t="s">
        <v>20</v>
      </c>
      <c r="B2032" t="s">
        <v>10</v>
      </c>
      <c r="C2032" t="s">
        <v>1</v>
      </c>
      <c r="D2032" t="s">
        <v>131</v>
      </c>
      <c r="E2032" t="s">
        <v>4</v>
      </c>
      <c r="F2032" t="b">
        <v>1</v>
      </c>
      <c r="G2032">
        <v>1473</v>
      </c>
      <c r="H2032">
        <v>8</v>
      </c>
      <c r="I2032">
        <v>8018</v>
      </c>
      <c r="K2032" t="str">
        <f t="shared" si="32"/>
        <v>SELECT 'uf50-0101.cnf','Rank','Clause','1Bit','Weighted',1,1473,8,8018 UNION</v>
      </c>
    </row>
    <row r="2033" spans="1:11" x14ac:dyDescent="0.55000000000000004">
      <c r="A2033" t="s">
        <v>20</v>
      </c>
      <c r="B2033" t="s">
        <v>10</v>
      </c>
      <c r="C2033" t="s">
        <v>1</v>
      </c>
      <c r="D2033" t="s">
        <v>131</v>
      </c>
      <c r="E2033" t="s">
        <v>5</v>
      </c>
      <c r="F2033" t="b">
        <v>1</v>
      </c>
      <c r="G2033">
        <v>2280</v>
      </c>
      <c r="H2033">
        <v>15</v>
      </c>
      <c r="I2033">
        <v>12352</v>
      </c>
      <c r="K2033" t="str">
        <f t="shared" si="32"/>
        <v>SELECT 'uf50-0101.cnf','Rank','Clause','1Bit','Amplified',1,2280,15,12352 UNION</v>
      </c>
    </row>
    <row r="2034" spans="1:11" x14ac:dyDescent="0.55000000000000004">
      <c r="A2034" t="s">
        <v>20</v>
      </c>
      <c r="B2034" t="s">
        <v>10</v>
      </c>
      <c r="C2034" t="s">
        <v>1</v>
      </c>
      <c r="D2034" t="s">
        <v>132</v>
      </c>
      <c r="E2034" t="s">
        <v>3</v>
      </c>
      <c r="F2034" t="b">
        <v>1</v>
      </c>
      <c r="G2034">
        <v>4432</v>
      </c>
      <c r="H2034">
        <v>28</v>
      </c>
      <c r="I2034">
        <v>24013</v>
      </c>
      <c r="K2034" t="str">
        <f t="shared" si="32"/>
        <v>SELECT 'uf50-0101.cnf','Rank','Clause','2Bit','MaxSat',1,4432,28,24013 UNION</v>
      </c>
    </row>
    <row r="2035" spans="1:11" x14ac:dyDescent="0.55000000000000004">
      <c r="A2035" t="s">
        <v>20</v>
      </c>
      <c r="B2035" t="s">
        <v>10</v>
      </c>
      <c r="C2035" t="s">
        <v>1</v>
      </c>
      <c r="D2035" t="s">
        <v>132</v>
      </c>
      <c r="E2035" t="s">
        <v>4</v>
      </c>
      <c r="F2035" t="b">
        <v>1</v>
      </c>
      <c r="G2035">
        <v>3557</v>
      </c>
      <c r="H2035">
        <v>17</v>
      </c>
      <c r="I2035">
        <v>18785</v>
      </c>
      <c r="K2035" t="str">
        <f t="shared" si="32"/>
        <v>SELECT 'uf50-0101.cnf','Rank','Clause','2Bit','Weighted',1,3557,17,18785 UNION</v>
      </c>
    </row>
    <row r="2036" spans="1:11" x14ac:dyDescent="0.55000000000000004">
      <c r="A2036" t="s">
        <v>20</v>
      </c>
      <c r="B2036" t="s">
        <v>10</v>
      </c>
      <c r="C2036" t="s">
        <v>1</v>
      </c>
      <c r="D2036" t="s">
        <v>132</v>
      </c>
      <c r="E2036" t="s">
        <v>5</v>
      </c>
      <c r="F2036" t="b">
        <v>1</v>
      </c>
      <c r="G2036">
        <v>2954</v>
      </c>
      <c r="H2036">
        <v>17</v>
      </c>
      <c r="I2036">
        <v>16385</v>
      </c>
      <c r="K2036" t="str">
        <f t="shared" si="32"/>
        <v>SELECT 'uf50-0101.cnf','Rank','Clause','2Bit','Amplified',1,2954,17,16385 UNION</v>
      </c>
    </row>
    <row r="2037" spans="1:11" x14ac:dyDescent="0.55000000000000004">
      <c r="A2037" t="s">
        <v>20</v>
      </c>
      <c r="B2037" t="s">
        <v>10</v>
      </c>
      <c r="C2037" t="s">
        <v>8</v>
      </c>
      <c r="D2037" t="s">
        <v>2</v>
      </c>
      <c r="E2037" t="s">
        <v>3</v>
      </c>
      <c r="F2037" t="b">
        <v>1</v>
      </c>
      <c r="G2037">
        <v>1070</v>
      </c>
      <c r="H2037">
        <v>6</v>
      </c>
      <c r="I2037">
        <v>2800</v>
      </c>
      <c r="K2037" t="str">
        <f t="shared" si="32"/>
        <v>SELECT 'uf50-0101.cnf','Rank','Uniform','BitFlip','MaxSat',1,1070,6,2800 UNION</v>
      </c>
    </row>
    <row r="2038" spans="1:11" x14ac:dyDescent="0.55000000000000004">
      <c r="A2038" t="s">
        <v>20</v>
      </c>
      <c r="B2038" t="s">
        <v>10</v>
      </c>
      <c r="C2038" t="s">
        <v>8</v>
      </c>
      <c r="D2038" t="s">
        <v>2</v>
      </c>
      <c r="E2038" t="s">
        <v>4</v>
      </c>
      <c r="F2038" t="b">
        <v>1</v>
      </c>
      <c r="G2038">
        <v>207</v>
      </c>
      <c r="H2038">
        <v>1</v>
      </c>
      <c r="I2038">
        <v>507</v>
      </c>
      <c r="K2038" t="str">
        <f t="shared" si="32"/>
        <v>SELECT 'uf50-0101.cnf','Rank','Uniform','BitFlip','Weighted',1,207,1,507 UNION</v>
      </c>
    </row>
    <row r="2039" spans="1:11" x14ac:dyDescent="0.55000000000000004">
      <c r="A2039" t="s">
        <v>20</v>
      </c>
      <c r="B2039" t="s">
        <v>10</v>
      </c>
      <c r="C2039" t="s">
        <v>8</v>
      </c>
      <c r="D2039" t="s">
        <v>2</v>
      </c>
      <c r="E2039" t="s">
        <v>5</v>
      </c>
      <c r="F2039" t="b">
        <v>1</v>
      </c>
      <c r="G2039">
        <v>631</v>
      </c>
      <c r="H2039">
        <v>4</v>
      </c>
      <c r="I2039">
        <v>1597</v>
      </c>
      <c r="K2039" t="str">
        <f t="shared" si="32"/>
        <v>SELECT 'uf50-0101.cnf','Rank','Uniform','BitFlip','Amplified',1,631,4,1597 UNION</v>
      </c>
    </row>
    <row r="2040" spans="1:11" x14ac:dyDescent="0.55000000000000004">
      <c r="A2040" t="s">
        <v>20</v>
      </c>
      <c r="B2040" t="s">
        <v>10</v>
      </c>
      <c r="C2040" t="s">
        <v>8</v>
      </c>
      <c r="D2040" t="s">
        <v>6</v>
      </c>
      <c r="E2040" t="s">
        <v>3</v>
      </c>
      <c r="F2040" t="b">
        <v>1</v>
      </c>
      <c r="G2040">
        <v>289</v>
      </c>
      <c r="H2040">
        <v>2</v>
      </c>
      <c r="I2040">
        <v>1192</v>
      </c>
      <c r="K2040" t="str">
        <f t="shared" si="32"/>
        <v>SELECT 'uf50-0101.cnf','Rank','Uniform','Guided','MaxSat',1,289,2,1192 UNION</v>
      </c>
    </row>
    <row r="2041" spans="1:11" x14ac:dyDescent="0.55000000000000004">
      <c r="A2041" t="s">
        <v>20</v>
      </c>
      <c r="B2041" t="s">
        <v>10</v>
      </c>
      <c r="C2041" t="s">
        <v>8</v>
      </c>
      <c r="D2041" t="s">
        <v>6</v>
      </c>
      <c r="E2041" t="s">
        <v>4</v>
      </c>
      <c r="F2041" t="b">
        <v>1</v>
      </c>
      <c r="G2041">
        <v>26</v>
      </c>
      <c r="H2041">
        <v>0</v>
      </c>
      <c r="I2041">
        <v>107</v>
      </c>
      <c r="K2041" t="str">
        <f t="shared" si="32"/>
        <v>SELECT 'uf50-0101.cnf','Rank','Uniform','Guided','Weighted',1,26,0,107 UNION</v>
      </c>
    </row>
    <row r="2042" spans="1:11" x14ac:dyDescent="0.55000000000000004">
      <c r="A2042" t="s">
        <v>20</v>
      </c>
      <c r="B2042" t="s">
        <v>10</v>
      </c>
      <c r="C2042" t="s">
        <v>8</v>
      </c>
      <c r="D2042" t="s">
        <v>6</v>
      </c>
      <c r="E2042" t="s">
        <v>5</v>
      </c>
      <c r="F2042" t="b">
        <v>1</v>
      </c>
      <c r="G2042">
        <v>157</v>
      </c>
      <c r="H2042">
        <v>1</v>
      </c>
      <c r="I2042">
        <v>633</v>
      </c>
      <c r="K2042" t="str">
        <f t="shared" si="32"/>
        <v>SELECT 'uf50-0101.cnf','Rank','Uniform','Guided','Amplified',1,157,1,633 UNION</v>
      </c>
    </row>
    <row r="2043" spans="1:11" x14ac:dyDescent="0.55000000000000004">
      <c r="A2043" t="s">
        <v>20</v>
      </c>
      <c r="B2043" t="s">
        <v>10</v>
      </c>
      <c r="C2043" t="s">
        <v>8</v>
      </c>
      <c r="D2043" t="s">
        <v>131</v>
      </c>
      <c r="E2043" t="s">
        <v>3</v>
      </c>
      <c r="F2043" t="b">
        <v>0</v>
      </c>
      <c r="G2043">
        <v>10000</v>
      </c>
      <c r="H2043">
        <v>75</v>
      </c>
      <c r="I2043">
        <v>25147</v>
      </c>
      <c r="K2043" t="str">
        <f t="shared" si="32"/>
        <v>SELECT 'uf50-0101.cnf','Rank','Uniform','1Bit','MaxSat',0,10000,75,25147 UNION</v>
      </c>
    </row>
    <row r="2044" spans="1:11" x14ac:dyDescent="0.55000000000000004">
      <c r="A2044" t="s">
        <v>20</v>
      </c>
      <c r="B2044" t="s">
        <v>10</v>
      </c>
      <c r="C2044" t="s">
        <v>8</v>
      </c>
      <c r="D2044" t="s">
        <v>131</v>
      </c>
      <c r="E2044" t="s">
        <v>4</v>
      </c>
      <c r="F2044" t="b">
        <v>1</v>
      </c>
      <c r="G2044">
        <v>1498</v>
      </c>
      <c r="H2044">
        <v>10</v>
      </c>
      <c r="I2044">
        <v>3427</v>
      </c>
      <c r="K2044" t="str">
        <f t="shared" si="32"/>
        <v>SELECT 'uf50-0101.cnf','Rank','Uniform','1Bit','Weighted',1,1498,10,3427 UNION</v>
      </c>
    </row>
    <row r="2045" spans="1:11" x14ac:dyDescent="0.55000000000000004">
      <c r="A2045" t="s">
        <v>20</v>
      </c>
      <c r="B2045" t="s">
        <v>10</v>
      </c>
      <c r="C2045" t="s">
        <v>8</v>
      </c>
      <c r="D2045" t="s">
        <v>131</v>
      </c>
      <c r="E2045" t="s">
        <v>5</v>
      </c>
      <c r="F2045" t="b">
        <v>1</v>
      </c>
      <c r="G2045">
        <v>6008</v>
      </c>
      <c r="H2045">
        <v>45</v>
      </c>
      <c r="I2045">
        <v>15016</v>
      </c>
      <c r="K2045" t="str">
        <f t="shared" si="32"/>
        <v>SELECT 'uf50-0101.cnf','Rank','Uniform','1Bit','Amplified',1,6008,45,15016 UNION</v>
      </c>
    </row>
    <row r="2046" spans="1:11" x14ac:dyDescent="0.55000000000000004">
      <c r="A2046" t="s">
        <v>20</v>
      </c>
      <c r="B2046" t="s">
        <v>10</v>
      </c>
      <c r="C2046" t="s">
        <v>8</v>
      </c>
      <c r="D2046" t="s">
        <v>132</v>
      </c>
      <c r="E2046" t="s">
        <v>3</v>
      </c>
      <c r="F2046" t="b">
        <v>1</v>
      </c>
      <c r="G2046">
        <v>579</v>
      </c>
      <c r="H2046">
        <v>3</v>
      </c>
      <c r="I2046">
        <v>1544</v>
      </c>
      <c r="K2046" t="str">
        <f t="shared" si="32"/>
        <v>SELECT 'uf50-0101.cnf','Rank','Uniform','2Bit','MaxSat',1,579,3,1544 UNION</v>
      </c>
    </row>
    <row r="2047" spans="1:11" x14ac:dyDescent="0.55000000000000004">
      <c r="A2047" t="s">
        <v>20</v>
      </c>
      <c r="B2047" t="s">
        <v>10</v>
      </c>
      <c r="C2047" t="s">
        <v>8</v>
      </c>
      <c r="D2047" t="s">
        <v>132</v>
      </c>
      <c r="E2047" t="s">
        <v>4</v>
      </c>
      <c r="F2047" t="b">
        <v>1</v>
      </c>
      <c r="G2047">
        <v>2594</v>
      </c>
      <c r="H2047">
        <v>16</v>
      </c>
      <c r="I2047">
        <v>6163</v>
      </c>
      <c r="K2047" t="str">
        <f t="shared" si="32"/>
        <v>SELECT 'uf50-0101.cnf','Rank','Uniform','2Bit','Weighted',1,2594,16,6163 UNION</v>
      </c>
    </row>
    <row r="2048" spans="1:11" x14ac:dyDescent="0.55000000000000004">
      <c r="A2048" t="s">
        <v>20</v>
      </c>
      <c r="B2048" t="s">
        <v>10</v>
      </c>
      <c r="C2048" t="s">
        <v>8</v>
      </c>
      <c r="D2048" t="s">
        <v>132</v>
      </c>
      <c r="E2048" t="s">
        <v>5</v>
      </c>
      <c r="F2048" t="b">
        <v>1</v>
      </c>
      <c r="G2048">
        <v>6520</v>
      </c>
      <c r="H2048">
        <v>44</v>
      </c>
      <c r="I2048">
        <v>16465</v>
      </c>
      <c r="K2048" t="str">
        <f t="shared" si="32"/>
        <v>SELECT 'uf50-0101.cnf','Rank','Uniform','2Bit','Amplified',1,6520,44,16465 UNION</v>
      </c>
    </row>
    <row r="2049" spans="1:11" x14ac:dyDescent="0.55000000000000004">
      <c r="A2049" t="s">
        <v>20</v>
      </c>
      <c r="B2049" t="s">
        <v>10</v>
      </c>
      <c r="C2049" t="s">
        <v>133</v>
      </c>
      <c r="D2049" t="s">
        <v>2</v>
      </c>
      <c r="E2049" t="s">
        <v>3</v>
      </c>
      <c r="F2049" t="b">
        <v>1</v>
      </c>
      <c r="G2049">
        <v>496</v>
      </c>
      <c r="H2049">
        <v>2</v>
      </c>
      <c r="I2049">
        <v>1270</v>
      </c>
      <c r="K2049" t="str">
        <f t="shared" si="32"/>
        <v>SELECT 'uf50-0101.cnf','Rank','1Point','BitFlip','MaxSat',1,496,2,1270 UNION</v>
      </c>
    </row>
    <row r="2050" spans="1:11" x14ac:dyDescent="0.55000000000000004">
      <c r="A2050" t="s">
        <v>20</v>
      </c>
      <c r="B2050" t="s">
        <v>10</v>
      </c>
      <c r="C2050" t="s">
        <v>133</v>
      </c>
      <c r="D2050" t="s">
        <v>2</v>
      </c>
      <c r="E2050" t="s">
        <v>4</v>
      </c>
      <c r="F2050" t="b">
        <v>1</v>
      </c>
      <c r="G2050">
        <v>1301</v>
      </c>
      <c r="H2050">
        <v>5</v>
      </c>
      <c r="I2050">
        <v>2979</v>
      </c>
      <c r="K2050" t="str">
        <f t="shared" si="32"/>
        <v>SELECT 'uf50-0101.cnf','Rank','1Point','BitFlip','Weighted',1,1301,5,2979 UNION</v>
      </c>
    </row>
    <row r="2051" spans="1:11" x14ac:dyDescent="0.55000000000000004">
      <c r="A2051" t="s">
        <v>20</v>
      </c>
      <c r="B2051" t="s">
        <v>10</v>
      </c>
      <c r="C2051" t="s">
        <v>133</v>
      </c>
      <c r="D2051" t="s">
        <v>2</v>
      </c>
      <c r="E2051" t="s">
        <v>5</v>
      </c>
      <c r="F2051" t="b">
        <v>1</v>
      </c>
      <c r="G2051">
        <v>1616</v>
      </c>
      <c r="H2051">
        <v>10</v>
      </c>
      <c r="I2051">
        <v>4047</v>
      </c>
      <c r="K2051" t="str">
        <f t="shared" si="32"/>
        <v>SELECT 'uf50-0101.cnf','Rank','1Point','BitFlip','Amplified',1,1616,10,4047 UNION</v>
      </c>
    </row>
    <row r="2052" spans="1:11" x14ac:dyDescent="0.55000000000000004">
      <c r="A2052" t="s">
        <v>20</v>
      </c>
      <c r="B2052" t="s">
        <v>10</v>
      </c>
      <c r="C2052" t="s">
        <v>133</v>
      </c>
      <c r="D2052" t="s">
        <v>6</v>
      </c>
      <c r="E2052" t="s">
        <v>3</v>
      </c>
      <c r="F2052" t="b">
        <v>1</v>
      </c>
      <c r="G2052">
        <v>42</v>
      </c>
      <c r="H2052">
        <v>0</v>
      </c>
      <c r="I2052">
        <v>181</v>
      </c>
      <c r="K2052" t="str">
        <f t="shared" si="32"/>
        <v>SELECT 'uf50-0101.cnf','Rank','1Point','Guided','MaxSat',1,42,0,181 UNION</v>
      </c>
    </row>
    <row r="2053" spans="1:11" x14ac:dyDescent="0.55000000000000004">
      <c r="A2053" t="s">
        <v>20</v>
      </c>
      <c r="B2053" t="s">
        <v>10</v>
      </c>
      <c r="C2053" t="s">
        <v>133</v>
      </c>
      <c r="D2053" t="s">
        <v>6</v>
      </c>
      <c r="E2053" t="s">
        <v>4</v>
      </c>
      <c r="F2053" t="b">
        <v>1</v>
      </c>
      <c r="G2053">
        <v>14</v>
      </c>
      <c r="H2053">
        <v>0</v>
      </c>
      <c r="I2053">
        <v>63</v>
      </c>
      <c r="K2053" t="str">
        <f t="shared" si="32"/>
        <v>SELECT 'uf50-0101.cnf','Rank','1Point','Guided','Weighted',1,14,0,63 UNION</v>
      </c>
    </row>
    <row r="2054" spans="1:11" x14ac:dyDescent="0.55000000000000004">
      <c r="A2054" t="s">
        <v>20</v>
      </c>
      <c r="B2054" t="s">
        <v>10</v>
      </c>
      <c r="C2054" t="s">
        <v>133</v>
      </c>
      <c r="D2054" t="s">
        <v>6</v>
      </c>
      <c r="E2054" t="s">
        <v>5</v>
      </c>
      <c r="F2054" t="b">
        <v>1</v>
      </c>
      <c r="G2054">
        <v>286</v>
      </c>
      <c r="H2054">
        <v>2</v>
      </c>
      <c r="I2054">
        <v>1199</v>
      </c>
      <c r="K2054" t="str">
        <f t="shared" si="32"/>
        <v>SELECT 'uf50-0101.cnf','Rank','1Point','Guided','Amplified',1,286,2,1199 UNION</v>
      </c>
    </row>
    <row r="2055" spans="1:11" x14ac:dyDescent="0.55000000000000004">
      <c r="A2055" t="s">
        <v>20</v>
      </c>
      <c r="B2055" t="s">
        <v>10</v>
      </c>
      <c r="C2055" t="s">
        <v>133</v>
      </c>
      <c r="D2055" t="s">
        <v>131</v>
      </c>
      <c r="E2055" t="s">
        <v>3</v>
      </c>
      <c r="F2055" t="b">
        <v>0</v>
      </c>
      <c r="G2055">
        <v>10000</v>
      </c>
      <c r="H2055">
        <v>70</v>
      </c>
      <c r="I2055">
        <v>24126</v>
      </c>
      <c r="K2055" t="str">
        <f t="shared" si="32"/>
        <v>SELECT 'uf50-0101.cnf','Rank','1Point','1Bit','MaxSat',0,10000,70,24126 UNION</v>
      </c>
    </row>
    <row r="2056" spans="1:11" x14ac:dyDescent="0.55000000000000004">
      <c r="A2056" t="s">
        <v>20</v>
      </c>
      <c r="B2056" t="s">
        <v>10</v>
      </c>
      <c r="C2056" t="s">
        <v>133</v>
      </c>
      <c r="D2056" t="s">
        <v>131</v>
      </c>
      <c r="E2056" t="s">
        <v>4</v>
      </c>
      <c r="F2056" t="b">
        <v>0</v>
      </c>
      <c r="G2056">
        <v>10000</v>
      </c>
      <c r="H2056">
        <v>62</v>
      </c>
      <c r="I2056">
        <v>22324</v>
      </c>
      <c r="K2056" t="str">
        <f t="shared" si="32"/>
        <v>SELECT 'uf50-0101.cnf','Rank','1Point','1Bit','Weighted',0,10000,62,22324 UNION</v>
      </c>
    </row>
    <row r="2057" spans="1:11" x14ac:dyDescent="0.55000000000000004">
      <c r="A2057" t="s">
        <v>20</v>
      </c>
      <c r="B2057" t="s">
        <v>10</v>
      </c>
      <c r="C2057" t="s">
        <v>133</v>
      </c>
      <c r="D2057" t="s">
        <v>131</v>
      </c>
      <c r="E2057" t="s">
        <v>5</v>
      </c>
      <c r="F2057" t="b">
        <v>0</v>
      </c>
      <c r="G2057">
        <v>10000</v>
      </c>
      <c r="H2057">
        <v>70</v>
      </c>
      <c r="I2057">
        <v>24149</v>
      </c>
      <c r="K2057" t="str">
        <f t="shared" ref="K2057:K2120" si="33">CONCATENATE("SELECT '",A2057,"','",B2057,"','",C2057,"','",D2057,"','",E2057,"',",IF(F2057,1,0),",",G2057,",",H2057,",",I2057," UNION")</f>
        <v>SELECT 'uf50-0101.cnf','Rank','1Point','1Bit','Amplified',0,10000,70,24149 UNION</v>
      </c>
    </row>
    <row r="2058" spans="1:11" x14ac:dyDescent="0.55000000000000004">
      <c r="A2058" t="s">
        <v>20</v>
      </c>
      <c r="B2058" t="s">
        <v>10</v>
      </c>
      <c r="C2058" t="s">
        <v>133</v>
      </c>
      <c r="D2058" t="s">
        <v>132</v>
      </c>
      <c r="E2058" t="s">
        <v>3</v>
      </c>
      <c r="F2058" t="b">
        <v>1</v>
      </c>
      <c r="G2058">
        <v>2633</v>
      </c>
      <c r="H2058">
        <v>17</v>
      </c>
      <c r="I2058">
        <v>6411</v>
      </c>
      <c r="K2058" t="str">
        <f t="shared" si="33"/>
        <v>SELECT 'uf50-0101.cnf','Rank','1Point','2Bit','MaxSat',1,2633,17,6411 UNION</v>
      </c>
    </row>
    <row r="2059" spans="1:11" x14ac:dyDescent="0.55000000000000004">
      <c r="A2059" t="s">
        <v>20</v>
      </c>
      <c r="B2059" t="s">
        <v>10</v>
      </c>
      <c r="C2059" t="s">
        <v>133</v>
      </c>
      <c r="D2059" t="s">
        <v>132</v>
      </c>
      <c r="E2059" t="s">
        <v>4</v>
      </c>
      <c r="F2059" t="b">
        <v>1</v>
      </c>
      <c r="G2059">
        <v>2898</v>
      </c>
      <c r="H2059">
        <v>15</v>
      </c>
      <c r="I2059">
        <v>6524</v>
      </c>
      <c r="K2059" t="str">
        <f t="shared" si="33"/>
        <v>SELECT 'uf50-0101.cnf','Rank','1Point','2Bit','Weighted',1,2898,15,6524 UNION</v>
      </c>
    </row>
    <row r="2060" spans="1:11" x14ac:dyDescent="0.55000000000000004">
      <c r="A2060" t="s">
        <v>20</v>
      </c>
      <c r="B2060" t="s">
        <v>10</v>
      </c>
      <c r="C2060" t="s">
        <v>133</v>
      </c>
      <c r="D2060" t="s">
        <v>132</v>
      </c>
      <c r="E2060" t="s">
        <v>5</v>
      </c>
      <c r="F2060" t="b">
        <v>1</v>
      </c>
      <c r="G2060">
        <v>1100</v>
      </c>
      <c r="H2060">
        <v>7</v>
      </c>
      <c r="I2060">
        <v>2635</v>
      </c>
      <c r="K2060" t="str">
        <f t="shared" si="33"/>
        <v>SELECT 'uf50-0101.cnf','Rank','1Point','2Bit','Amplified',1,1100,7,2635 UNION</v>
      </c>
    </row>
    <row r="2061" spans="1:11" x14ac:dyDescent="0.55000000000000004">
      <c r="A2061" t="s">
        <v>20</v>
      </c>
      <c r="B2061" t="s">
        <v>10</v>
      </c>
      <c r="C2061" t="s">
        <v>134</v>
      </c>
      <c r="D2061" t="s">
        <v>2</v>
      </c>
      <c r="E2061" t="s">
        <v>3</v>
      </c>
      <c r="F2061" t="b">
        <v>1</v>
      </c>
      <c r="G2061">
        <v>2044</v>
      </c>
      <c r="H2061">
        <v>13</v>
      </c>
      <c r="I2061">
        <v>5135</v>
      </c>
      <c r="K2061" t="str">
        <f t="shared" si="33"/>
        <v>SELECT 'uf50-0101.cnf','Rank','2Point','BitFlip','MaxSat',1,2044,13,5135 UNION</v>
      </c>
    </row>
    <row r="2062" spans="1:11" x14ac:dyDescent="0.55000000000000004">
      <c r="A2062" t="s">
        <v>20</v>
      </c>
      <c r="B2062" t="s">
        <v>10</v>
      </c>
      <c r="C2062" t="s">
        <v>134</v>
      </c>
      <c r="D2062" t="s">
        <v>2</v>
      </c>
      <c r="E2062" t="s">
        <v>4</v>
      </c>
      <c r="F2062" t="b">
        <v>1</v>
      </c>
      <c r="G2062">
        <v>1546</v>
      </c>
      <c r="H2062">
        <v>8</v>
      </c>
      <c r="I2062">
        <v>3507</v>
      </c>
      <c r="K2062" t="str">
        <f t="shared" si="33"/>
        <v>SELECT 'uf50-0101.cnf','Rank','2Point','BitFlip','Weighted',1,1546,8,3507 UNION</v>
      </c>
    </row>
    <row r="2063" spans="1:11" x14ac:dyDescent="0.55000000000000004">
      <c r="A2063" t="s">
        <v>20</v>
      </c>
      <c r="B2063" t="s">
        <v>10</v>
      </c>
      <c r="C2063" t="s">
        <v>134</v>
      </c>
      <c r="D2063" t="s">
        <v>2</v>
      </c>
      <c r="E2063" t="s">
        <v>5</v>
      </c>
      <c r="F2063" t="b">
        <v>1</v>
      </c>
      <c r="G2063">
        <v>2181</v>
      </c>
      <c r="H2063">
        <v>15</v>
      </c>
      <c r="I2063">
        <v>5488</v>
      </c>
      <c r="K2063" t="str">
        <f t="shared" si="33"/>
        <v>SELECT 'uf50-0101.cnf','Rank','2Point','BitFlip','Amplified',1,2181,15,5488 UNION</v>
      </c>
    </row>
    <row r="2064" spans="1:11" x14ac:dyDescent="0.55000000000000004">
      <c r="A2064" t="s">
        <v>20</v>
      </c>
      <c r="B2064" t="s">
        <v>10</v>
      </c>
      <c r="C2064" t="s">
        <v>134</v>
      </c>
      <c r="D2064" t="s">
        <v>6</v>
      </c>
      <c r="E2064" t="s">
        <v>3</v>
      </c>
      <c r="F2064" t="b">
        <v>1</v>
      </c>
      <c r="G2064">
        <v>139</v>
      </c>
      <c r="H2064">
        <v>1</v>
      </c>
      <c r="I2064">
        <v>596</v>
      </c>
      <c r="K2064" t="str">
        <f t="shared" si="33"/>
        <v>SELECT 'uf50-0101.cnf','Rank','2Point','Guided','MaxSat',1,139,1,596 UNION</v>
      </c>
    </row>
    <row r="2065" spans="1:11" x14ac:dyDescent="0.55000000000000004">
      <c r="A2065" t="s">
        <v>20</v>
      </c>
      <c r="B2065" t="s">
        <v>10</v>
      </c>
      <c r="C2065" t="s">
        <v>134</v>
      </c>
      <c r="D2065" t="s">
        <v>6</v>
      </c>
      <c r="E2065" t="s">
        <v>4</v>
      </c>
      <c r="F2065" t="b">
        <v>1</v>
      </c>
      <c r="G2065">
        <v>182</v>
      </c>
      <c r="H2065">
        <v>0</v>
      </c>
      <c r="I2065">
        <v>782</v>
      </c>
      <c r="K2065" t="str">
        <f t="shared" si="33"/>
        <v>SELECT 'uf50-0101.cnf','Rank','2Point','Guided','Weighted',1,182,0,782 UNION</v>
      </c>
    </row>
    <row r="2066" spans="1:11" x14ac:dyDescent="0.55000000000000004">
      <c r="A2066" t="s">
        <v>20</v>
      </c>
      <c r="B2066" t="s">
        <v>10</v>
      </c>
      <c r="C2066" t="s">
        <v>134</v>
      </c>
      <c r="D2066" t="s">
        <v>6</v>
      </c>
      <c r="E2066" t="s">
        <v>5</v>
      </c>
      <c r="F2066" t="b">
        <v>1</v>
      </c>
      <c r="G2066">
        <v>105</v>
      </c>
      <c r="H2066">
        <v>0</v>
      </c>
      <c r="I2066">
        <v>429</v>
      </c>
      <c r="K2066" t="str">
        <f t="shared" si="33"/>
        <v>SELECT 'uf50-0101.cnf','Rank','2Point','Guided','Amplified',1,105,0,429 UNION</v>
      </c>
    </row>
    <row r="2067" spans="1:11" x14ac:dyDescent="0.55000000000000004">
      <c r="A2067" t="s">
        <v>20</v>
      </c>
      <c r="B2067" t="s">
        <v>10</v>
      </c>
      <c r="C2067" t="s">
        <v>134</v>
      </c>
      <c r="D2067" t="s">
        <v>131</v>
      </c>
      <c r="E2067" t="s">
        <v>3</v>
      </c>
      <c r="F2067" t="b">
        <v>0</v>
      </c>
      <c r="G2067">
        <v>10000</v>
      </c>
      <c r="H2067">
        <v>67</v>
      </c>
      <c r="I2067">
        <v>24238</v>
      </c>
      <c r="K2067" t="str">
        <f t="shared" si="33"/>
        <v>SELECT 'uf50-0101.cnf','Rank','2Point','1Bit','MaxSat',0,10000,67,24238 UNION</v>
      </c>
    </row>
    <row r="2068" spans="1:11" x14ac:dyDescent="0.55000000000000004">
      <c r="A2068" t="s">
        <v>20</v>
      </c>
      <c r="B2068" t="s">
        <v>10</v>
      </c>
      <c r="C2068" t="s">
        <v>134</v>
      </c>
      <c r="D2068" t="s">
        <v>131</v>
      </c>
      <c r="E2068" t="s">
        <v>4</v>
      </c>
      <c r="F2068" t="b">
        <v>0</v>
      </c>
      <c r="G2068">
        <v>10000</v>
      </c>
      <c r="H2068">
        <v>63</v>
      </c>
      <c r="I2068">
        <v>22338</v>
      </c>
      <c r="K2068" t="str">
        <f t="shared" si="33"/>
        <v>SELECT 'uf50-0101.cnf','Rank','2Point','1Bit','Weighted',0,10000,63,22338 UNION</v>
      </c>
    </row>
    <row r="2069" spans="1:11" x14ac:dyDescent="0.55000000000000004">
      <c r="A2069" t="s">
        <v>20</v>
      </c>
      <c r="B2069" t="s">
        <v>10</v>
      </c>
      <c r="C2069" t="s">
        <v>134</v>
      </c>
      <c r="D2069" t="s">
        <v>131</v>
      </c>
      <c r="E2069" t="s">
        <v>5</v>
      </c>
      <c r="F2069" t="b">
        <v>0</v>
      </c>
      <c r="G2069">
        <v>10000</v>
      </c>
      <c r="H2069">
        <v>72</v>
      </c>
      <c r="I2069">
        <v>24541</v>
      </c>
      <c r="K2069" t="str">
        <f t="shared" si="33"/>
        <v>SELECT 'uf50-0101.cnf','Rank','2Point','1Bit','Amplified',0,10000,72,24541 UNION</v>
      </c>
    </row>
    <row r="2070" spans="1:11" x14ac:dyDescent="0.55000000000000004">
      <c r="A2070" t="s">
        <v>20</v>
      </c>
      <c r="B2070" t="s">
        <v>10</v>
      </c>
      <c r="C2070" t="s">
        <v>134</v>
      </c>
      <c r="D2070" t="s">
        <v>132</v>
      </c>
      <c r="E2070" t="s">
        <v>3</v>
      </c>
      <c r="F2070" t="b">
        <v>1</v>
      </c>
      <c r="G2070">
        <v>2650</v>
      </c>
      <c r="H2070">
        <v>18</v>
      </c>
      <c r="I2070">
        <v>6395</v>
      </c>
      <c r="K2070" t="str">
        <f t="shared" si="33"/>
        <v>SELECT 'uf50-0101.cnf','Rank','2Point','2Bit','MaxSat',1,2650,18,6395 UNION</v>
      </c>
    </row>
    <row r="2071" spans="1:11" x14ac:dyDescent="0.55000000000000004">
      <c r="A2071" t="s">
        <v>20</v>
      </c>
      <c r="B2071" t="s">
        <v>10</v>
      </c>
      <c r="C2071" t="s">
        <v>134</v>
      </c>
      <c r="D2071" t="s">
        <v>132</v>
      </c>
      <c r="E2071" t="s">
        <v>4</v>
      </c>
      <c r="F2071" t="b">
        <v>1</v>
      </c>
      <c r="G2071">
        <v>9996</v>
      </c>
      <c r="H2071">
        <v>54</v>
      </c>
      <c r="I2071">
        <v>22438</v>
      </c>
      <c r="K2071" t="str">
        <f t="shared" si="33"/>
        <v>SELECT 'uf50-0101.cnf','Rank','2Point','2Bit','Weighted',1,9996,54,22438 UNION</v>
      </c>
    </row>
    <row r="2072" spans="1:11" x14ac:dyDescent="0.55000000000000004">
      <c r="A2072" t="s">
        <v>20</v>
      </c>
      <c r="B2072" t="s">
        <v>10</v>
      </c>
      <c r="C2072" t="s">
        <v>134</v>
      </c>
      <c r="D2072" t="s">
        <v>132</v>
      </c>
      <c r="E2072" t="s">
        <v>5</v>
      </c>
      <c r="F2072" t="b">
        <v>1</v>
      </c>
      <c r="G2072">
        <v>1367</v>
      </c>
      <c r="H2072">
        <v>9</v>
      </c>
      <c r="I2072">
        <v>3252</v>
      </c>
      <c r="K2072" t="str">
        <f t="shared" si="33"/>
        <v>SELECT 'uf50-0101.cnf','Rank','2Point','2Bit','Amplified',1,1367,9,3252 UNION</v>
      </c>
    </row>
    <row r="2073" spans="1:11" x14ac:dyDescent="0.55000000000000004">
      <c r="A2073" t="s">
        <v>21</v>
      </c>
      <c r="B2073" t="s">
        <v>0</v>
      </c>
      <c r="C2073" t="s">
        <v>1</v>
      </c>
      <c r="D2073" t="s">
        <v>2</v>
      </c>
      <c r="E2073" t="s">
        <v>3</v>
      </c>
      <c r="F2073" t="b">
        <v>1</v>
      </c>
      <c r="G2073">
        <v>321</v>
      </c>
      <c r="H2073">
        <v>2</v>
      </c>
      <c r="I2073">
        <v>1773</v>
      </c>
      <c r="K2073" t="str">
        <f t="shared" si="33"/>
        <v>SELECT 'uf50-0102.cnf','Tournament','Clause','BitFlip','MaxSat',1,321,2,1773 UNION</v>
      </c>
    </row>
    <row r="2074" spans="1:11" x14ac:dyDescent="0.55000000000000004">
      <c r="A2074" t="s">
        <v>21</v>
      </c>
      <c r="B2074" t="s">
        <v>0</v>
      </c>
      <c r="C2074" t="s">
        <v>1</v>
      </c>
      <c r="D2074" t="s">
        <v>2</v>
      </c>
      <c r="E2074" t="s">
        <v>4</v>
      </c>
      <c r="F2074" t="b">
        <v>1</v>
      </c>
      <c r="G2074">
        <v>690</v>
      </c>
      <c r="H2074">
        <v>4</v>
      </c>
      <c r="I2074">
        <v>3546</v>
      </c>
      <c r="K2074" t="str">
        <f t="shared" si="33"/>
        <v>SELECT 'uf50-0102.cnf','Tournament','Clause','BitFlip','Weighted',1,690,4,3546 UNION</v>
      </c>
    </row>
    <row r="2075" spans="1:11" x14ac:dyDescent="0.55000000000000004">
      <c r="A2075" t="s">
        <v>21</v>
      </c>
      <c r="B2075" t="s">
        <v>0</v>
      </c>
      <c r="C2075" t="s">
        <v>1</v>
      </c>
      <c r="D2075" t="s">
        <v>2</v>
      </c>
      <c r="E2075" t="s">
        <v>5</v>
      </c>
      <c r="F2075" t="b">
        <v>1</v>
      </c>
      <c r="G2075">
        <v>321</v>
      </c>
      <c r="H2075">
        <v>2</v>
      </c>
      <c r="I2075">
        <v>1676</v>
      </c>
      <c r="K2075" t="str">
        <f t="shared" si="33"/>
        <v>SELECT 'uf50-0102.cnf','Tournament','Clause','BitFlip','Amplified',1,321,2,1676 UNION</v>
      </c>
    </row>
    <row r="2076" spans="1:11" x14ac:dyDescent="0.55000000000000004">
      <c r="A2076" t="s">
        <v>21</v>
      </c>
      <c r="B2076" t="s">
        <v>0</v>
      </c>
      <c r="C2076" t="s">
        <v>1</v>
      </c>
      <c r="D2076" t="s">
        <v>6</v>
      </c>
      <c r="E2076" t="s">
        <v>3</v>
      </c>
      <c r="F2076" t="b">
        <v>1</v>
      </c>
      <c r="G2076">
        <v>136</v>
      </c>
      <c r="H2076">
        <v>1</v>
      </c>
      <c r="I2076">
        <v>840</v>
      </c>
      <c r="K2076" t="str">
        <f t="shared" si="33"/>
        <v>SELECT 'uf50-0102.cnf','Tournament','Clause','Guided','MaxSat',1,136,1,840 UNION</v>
      </c>
    </row>
    <row r="2077" spans="1:11" x14ac:dyDescent="0.55000000000000004">
      <c r="A2077" t="s">
        <v>21</v>
      </c>
      <c r="B2077" t="s">
        <v>0</v>
      </c>
      <c r="C2077" t="s">
        <v>1</v>
      </c>
      <c r="D2077" t="s">
        <v>6</v>
      </c>
      <c r="E2077" t="s">
        <v>4</v>
      </c>
      <c r="F2077" t="b">
        <v>1</v>
      </c>
      <c r="G2077">
        <v>321</v>
      </c>
      <c r="H2077">
        <v>2</v>
      </c>
      <c r="I2077">
        <v>1954</v>
      </c>
      <c r="K2077" t="str">
        <f t="shared" si="33"/>
        <v>SELECT 'uf50-0102.cnf','Tournament','Clause','Guided','Weighted',1,321,2,1954 UNION</v>
      </c>
    </row>
    <row r="2078" spans="1:11" x14ac:dyDescent="0.55000000000000004">
      <c r="A2078" t="s">
        <v>21</v>
      </c>
      <c r="B2078" t="s">
        <v>0</v>
      </c>
      <c r="C2078" t="s">
        <v>1</v>
      </c>
      <c r="D2078" t="s">
        <v>6</v>
      </c>
      <c r="E2078" t="s">
        <v>5</v>
      </c>
      <c r="F2078" t="b">
        <v>1</v>
      </c>
      <c r="G2078">
        <v>136</v>
      </c>
      <c r="H2078">
        <v>1</v>
      </c>
      <c r="I2078">
        <v>859</v>
      </c>
      <c r="K2078" t="str">
        <f t="shared" si="33"/>
        <v>SELECT 'uf50-0102.cnf','Tournament','Clause','Guided','Amplified',1,136,1,859 UNION</v>
      </c>
    </row>
    <row r="2079" spans="1:11" x14ac:dyDescent="0.55000000000000004">
      <c r="A2079" t="s">
        <v>21</v>
      </c>
      <c r="B2079" t="s">
        <v>0</v>
      </c>
      <c r="C2079" t="s">
        <v>1</v>
      </c>
      <c r="D2079" t="s">
        <v>131</v>
      </c>
      <c r="E2079" t="s">
        <v>3</v>
      </c>
      <c r="F2079" t="b">
        <v>1</v>
      </c>
      <c r="G2079">
        <v>806</v>
      </c>
      <c r="H2079">
        <v>5</v>
      </c>
      <c r="I2079">
        <v>4138</v>
      </c>
      <c r="K2079" t="str">
        <f t="shared" si="33"/>
        <v>SELECT 'uf50-0102.cnf','Tournament','Clause','1Bit','MaxSat',1,806,5,4138 UNION</v>
      </c>
    </row>
    <row r="2080" spans="1:11" x14ac:dyDescent="0.55000000000000004">
      <c r="A2080" t="s">
        <v>21</v>
      </c>
      <c r="B2080" t="s">
        <v>0</v>
      </c>
      <c r="C2080" t="s">
        <v>1</v>
      </c>
      <c r="D2080" t="s">
        <v>131</v>
      </c>
      <c r="E2080" t="s">
        <v>4</v>
      </c>
      <c r="F2080" t="b">
        <v>1</v>
      </c>
      <c r="G2080">
        <v>674</v>
      </c>
      <c r="H2080">
        <v>4</v>
      </c>
      <c r="I2080">
        <v>3427</v>
      </c>
      <c r="K2080" t="str">
        <f t="shared" si="33"/>
        <v>SELECT 'uf50-0102.cnf','Tournament','Clause','1Bit','Weighted',1,674,4,3427 UNION</v>
      </c>
    </row>
    <row r="2081" spans="1:11" x14ac:dyDescent="0.55000000000000004">
      <c r="A2081" t="s">
        <v>21</v>
      </c>
      <c r="B2081" t="s">
        <v>0</v>
      </c>
      <c r="C2081" t="s">
        <v>1</v>
      </c>
      <c r="D2081" t="s">
        <v>131</v>
      </c>
      <c r="E2081" t="s">
        <v>5</v>
      </c>
      <c r="F2081" t="b">
        <v>1</v>
      </c>
      <c r="G2081">
        <v>806</v>
      </c>
      <c r="H2081">
        <v>5</v>
      </c>
      <c r="I2081">
        <v>4156</v>
      </c>
      <c r="K2081" t="str">
        <f t="shared" si="33"/>
        <v>SELECT 'uf50-0102.cnf','Tournament','Clause','1Bit','Amplified',1,806,5,4156 UNION</v>
      </c>
    </row>
    <row r="2082" spans="1:11" x14ac:dyDescent="0.55000000000000004">
      <c r="A2082" t="s">
        <v>21</v>
      </c>
      <c r="B2082" t="s">
        <v>0</v>
      </c>
      <c r="C2082" t="s">
        <v>1</v>
      </c>
      <c r="D2082" t="s">
        <v>132</v>
      </c>
      <c r="E2082" t="s">
        <v>3</v>
      </c>
      <c r="F2082" t="b">
        <v>1</v>
      </c>
      <c r="G2082">
        <v>1511</v>
      </c>
      <c r="H2082">
        <v>11</v>
      </c>
      <c r="I2082">
        <v>8264</v>
      </c>
      <c r="K2082" t="str">
        <f t="shared" si="33"/>
        <v>SELECT 'uf50-0102.cnf','Tournament','Clause','2Bit','MaxSat',1,1511,11,8264 UNION</v>
      </c>
    </row>
    <row r="2083" spans="1:11" x14ac:dyDescent="0.55000000000000004">
      <c r="A2083" t="s">
        <v>21</v>
      </c>
      <c r="B2083" t="s">
        <v>0</v>
      </c>
      <c r="C2083" t="s">
        <v>1</v>
      </c>
      <c r="D2083" t="s">
        <v>132</v>
      </c>
      <c r="E2083" t="s">
        <v>4</v>
      </c>
      <c r="F2083" t="b">
        <v>1</v>
      </c>
      <c r="G2083">
        <v>510</v>
      </c>
      <c r="H2083">
        <v>3</v>
      </c>
      <c r="I2083">
        <v>2643</v>
      </c>
      <c r="K2083" t="str">
        <f t="shared" si="33"/>
        <v>SELECT 'uf50-0102.cnf','Tournament','Clause','2Bit','Weighted',1,510,3,2643 UNION</v>
      </c>
    </row>
    <row r="2084" spans="1:11" x14ac:dyDescent="0.55000000000000004">
      <c r="A2084" t="s">
        <v>21</v>
      </c>
      <c r="B2084" t="s">
        <v>0</v>
      </c>
      <c r="C2084" t="s">
        <v>1</v>
      </c>
      <c r="D2084" t="s">
        <v>132</v>
      </c>
      <c r="E2084" t="s">
        <v>5</v>
      </c>
      <c r="F2084" t="b">
        <v>1</v>
      </c>
      <c r="G2084">
        <v>1511</v>
      </c>
      <c r="H2084">
        <v>11</v>
      </c>
      <c r="I2084">
        <v>8090</v>
      </c>
      <c r="K2084" t="str">
        <f t="shared" si="33"/>
        <v>SELECT 'uf50-0102.cnf','Tournament','Clause','2Bit','Amplified',1,1511,11,8090 UNION</v>
      </c>
    </row>
    <row r="2085" spans="1:11" x14ac:dyDescent="0.55000000000000004">
      <c r="A2085" t="s">
        <v>21</v>
      </c>
      <c r="B2085" t="s">
        <v>0</v>
      </c>
      <c r="C2085" t="s">
        <v>8</v>
      </c>
      <c r="D2085" t="s">
        <v>2</v>
      </c>
      <c r="E2085" t="s">
        <v>3</v>
      </c>
      <c r="F2085" t="b">
        <v>1</v>
      </c>
      <c r="G2085">
        <v>26</v>
      </c>
      <c r="H2085">
        <v>0</v>
      </c>
      <c r="I2085">
        <v>71</v>
      </c>
      <c r="K2085" t="str">
        <f t="shared" si="33"/>
        <v>SELECT 'uf50-0102.cnf','Tournament','Uniform','BitFlip','MaxSat',1,26,0,71 UNION</v>
      </c>
    </row>
    <row r="2086" spans="1:11" x14ac:dyDescent="0.55000000000000004">
      <c r="A2086" t="s">
        <v>21</v>
      </c>
      <c r="B2086" t="s">
        <v>0</v>
      </c>
      <c r="C2086" t="s">
        <v>8</v>
      </c>
      <c r="D2086" t="s">
        <v>2</v>
      </c>
      <c r="E2086" t="s">
        <v>4</v>
      </c>
      <c r="F2086" t="b">
        <v>1</v>
      </c>
      <c r="G2086">
        <v>1800</v>
      </c>
      <c r="H2086">
        <v>13</v>
      </c>
      <c r="I2086">
        <v>4272</v>
      </c>
      <c r="K2086" t="str">
        <f t="shared" si="33"/>
        <v>SELECT 'uf50-0102.cnf','Tournament','Uniform','BitFlip','Weighted',1,1800,13,4272 UNION</v>
      </c>
    </row>
    <row r="2087" spans="1:11" x14ac:dyDescent="0.55000000000000004">
      <c r="A2087" t="s">
        <v>21</v>
      </c>
      <c r="B2087" t="s">
        <v>0</v>
      </c>
      <c r="C2087" t="s">
        <v>8</v>
      </c>
      <c r="D2087" t="s">
        <v>2</v>
      </c>
      <c r="E2087" t="s">
        <v>5</v>
      </c>
      <c r="F2087" t="b">
        <v>1</v>
      </c>
      <c r="G2087">
        <v>26</v>
      </c>
      <c r="H2087">
        <v>0</v>
      </c>
      <c r="I2087">
        <v>72</v>
      </c>
      <c r="K2087" t="str">
        <f t="shared" si="33"/>
        <v>SELECT 'uf50-0102.cnf','Tournament','Uniform','BitFlip','Amplified',1,26,0,72 UNION</v>
      </c>
    </row>
    <row r="2088" spans="1:11" x14ac:dyDescent="0.55000000000000004">
      <c r="A2088" t="s">
        <v>21</v>
      </c>
      <c r="B2088" t="s">
        <v>0</v>
      </c>
      <c r="C2088" t="s">
        <v>8</v>
      </c>
      <c r="D2088" t="s">
        <v>6</v>
      </c>
      <c r="E2088" t="s">
        <v>3</v>
      </c>
      <c r="F2088" t="b">
        <v>1</v>
      </c>
      <c r="G2088">
        <v>126</v>
      </c>
      <c r="H2088">
        <v>1</v>
      </c>
      <c r="I2088">
        <v>514</v>
      </c>
      <c r="K2088" t="str">
        <f t="shared" si="33"/>
        <v>SELECT 'uf50-0102.cnf','Tournament','Uniform','Guided','MaxSat',1,126,1,514 UNION</v>
      </c>
    </row>
    <row r="2089" spans="1:11" x14ac:dyDescent="0.55000000000000004">
      <c r="A2089" t="s">
        <v>21</v>
      </c>
      <c r="B2089" t="s">
        <v>0</v>
      </c>
      <c r="C2089" t="s">
        <v>8</v>
      </c>
      <c r="D2089" t="s">
        <v>6</v>
      </c>
      <c r="E2089" t="s">
        <v>4</v>
      </c>
      <c r="F2089" t="b">
        <v>1</v>
      </c>
      <c r="G2089">
        <v>270</v>
      </c>
      <c r="H2089">
        <v>1</v>
      </c>
      <c r="I2089">
        <v>1032</v>
      </c>
      <c r="K2089" t="str">
        <f t="shared" si="33"/>
        <v>SELECT 'uf50-0102.cnf','Tournament','Uniform','Guided','Weighted',1,270,1,1032 UNION</v>
      </c>
    </row>
    <row r="2090" spans="1:11" x14ac:dyDescent="0.55000000000000004">
      <c r="A2090" t="s">
        <v>21</v>
      </c>
      <c r="B2090" t="s">
        <v>0</v>
      </c>
      <c r="C2090" t="s">
        <v>8</v>
      </c>
      <c r="D2090" t="s">
        <v>6</v>
      </c>
      <c r="E2090" t="s">
        <v>5</v>
      </c>
      <c r="F2090" t="b">
        <v>1</v>
      </c>
      <c r="G2090">
        <v>126</v>
      </c>
      <c r="H2090">
        <v>1</v>
      </c>
      <c r="I2090">
        <v>527</v>
      </c>
      <c r="K2090" t="str">
        <f t="shared" si="33"/>
        <v>SELECT 'uf50-0102.cnf','Tournament','Uniform','Guided','Amplified',1,126,1,527 UNION</v>
      </c>
    </row>
    <row r="2091" spans="1:11" x14ac:dyDescent="0.55000000000000004">
      <c r="A2091" t="s">
        <v>21</v>
      </c>
      <c r="B2091" t="s">
        <v>0</v>
      </c>
      <c r="C2091" t="s">
        <v>8</v>
      </c>
      <c r="D2091" t="s">
        <v>131</v>
      </c>
      <c r="E2091" t="s">
        <v>3</v>
      </c>
      <c r="F2091" t="b">
        <v>1</v>
      </c>
      <c r="G2091">
        <v>1248</v>
      </c>
      <c r="H2091">
        <v>10</v>
      </c>
      <c r="I2091">
        <v>3152</v>
      </c>
      <c r="K2091" t="str">
        <f t="shared" si="33"/>
        <v>SELECT 'uf50-0102.cnf','Tournament','Uniform','1Bit','MaxSat',1,1248,10,3152 UNION</v>
      </c>
    </row>
    <row r="2092" spans="1:11" x14ac:dyDescent="0.55000000000000004">
      <c r="A2092" t="s">
        <v>21</v>
      </c>
      <c r="B2092" t="s">
        <v>0</v>
      </c>
      <c r="C2092" t="s">
        <v>8</v>
      </c>
      <c r="D2092" t="s">
        <v>131</v>
      </c>
      <c r="E2092" t="s">
        <v>4</v>
      </c>
      <c r="F2092" t="b">
        <v>1</v>
      </c>
      <c r="G2092">
        <v>906</v>
      </c>
      <c r="H2092">
        <v>7</v>
      </c>
      <c r="I2092">
        <v>2059</v>
      </c>
      <c r="K2092" t="str">
        <f t="shared" si="33"/>
        <v>SELECT 'uf50-0102.cnf','Tournament','Uniform','1Bit','Weighted',1,906,7,2059 UNION</v>
      </c>
    </row>
    <row r="2093" spans="1:11" x14ac:dyDescent="0.55000000000000004">
      <c r="A2093" t="s">
        <v>21</v>
      </c>
      <c r="B2093" t="s">
        <v>0</v>
      </c>
      <c r="C2093" t="s">
        <v>8</v>
      </c>
      <c r="D2093" t="s">
        <v>131</v>
      </c>
      <c r="E2093" t="s">
        <v>5</v>
      </c>
      <c r="F2093" t="b">
        <v>1</v>
      </c>
      <c r="G2093">
        <v>1248</v>
      </c>
      <c r="H2093">
        <v>10</v>
      </c>
      <c r="I2093">
        <v>3062</v>
      </c>
      <c r="K2093" t="str">
        <f t="shared" si="33"/>
        <v>SELECT 'uf50-0102.cnf','Tournament','Uniform','1Bit','Amplified',1,1248,10,3062 UNION</v>
      </c>
    </row>
    <row r="2094" spans="1:11" x14ac:dyDescent="0.55000000000000004">
      <c r="A2094" t="s">
        <v>21</v>
      </c>
      <c r="B2094" t="s">
        <v>0</v>
      </c>
      <c r="C2094" t="s">
        <v>8</v>
      </c>
      <c r="D2094" t="s">
        <v>132</v>
      </c>
      <c r="E2094" t="s">
        <v>3</v>
      </c>
      <c r="F2094" t="b">
        <v>1</v>
      </c>
      <c r="G2094">
        <v>165</v>
      </c>
      <c r="H2094">
        <v>1</v>
      </c>
      <c r="I2094">
        <v>425</v>
      </c>
      <c r="K2094" t="str">
        <f t="shared" si="33"/>
        <v>SELECT 'uf50-0102.cnf','Tournament','Uniform','2Bit','MaxSat',1,165,1,425 UNION</v>
      </c>
    </row>
    <row r="2095" spans="1:11" x14ac:dyDescent="0.55000000000000004">
      <c r="A2095" t="s">
        <v>21</v>
      </c>
      <c r="B2095" t="s">
        <v>0</v>
      </c>
      <c r="C2095" t="s">
        <v>8</v>
      </c>
      <c r="D2095" t="s">
        <v>132</v>
      </c>
      <c r="E2095" t="s">
        <v>4</v>
      </c>
      <c r="F2095" t="b">
        <v>1</v>
      </c>
      <c r="G2095">
        <v>1697</v>
      </c>
      <c r="H2095">
        <v>11</v>
      </c>
      <c r="I2095">
        <v>3933</v>
      </c>
      <c r="K2095" t="str">
        <f t="shared" si="33"/>
        <v>SELECT 'uf50-0102.cnf','Tournament','Uniform','2Bit','Weighted',1,1697,11,3933 UNION</v>
      </c>
    </row>
    <row r="2096" spans="1:11" x14ac:dyDescent="0.55000000000000004">
      <c r="A2096" t="s">
        <v>21</v>
      </c>
      <c r="B2096" t="s">
        <v>0</v>
      </c>
      <c r="C2096" t="s">
        <v>8</v>
      </c>
      <c r="D2096" t="s">
        <v>132</v>
      </c>
      <c r="E2096" t="s">
        <v>5</v>
      </c>
      <c r="F2096" t="b">
        <v>1</v>
      </c>
      <c r="G2096">
        <v>165</v>
      </c>
      <c r="H2096">
        <v>1</v>
      </c>
      <c r="I2096">
        <v>426</v>
      </c>
      <c r="K2096" t="str">
        <f t="shared" si="33"/>
        <v>SELECT 'uf50-0102.cnf','Tournament','Uniform','2Bit','Amplified',1,165,1,426 UNION</v>
      </c>
    </row>
    <row r="2097" spans="1:11" x14ac:dyDescent="0.55000000000000004">
      <c r="A2097" t="s">
        <v>21</v>
      </c>
      <c r="B2097" t="s">
        <v>0</v>
      </c>
      <c r="C2097" t="s">
        <v>133</v>
      </c>
      <c r="D2097" t="s">
        <v>2</v>
      </c>
      <c r="E2097" t="s">
        <v>3</v>
      </c>
      <c r="F2097" t="b">
        <v>1</v>
      </c>
      <c r="G2097">
        <v>834</v>
      </c>
      <c r="H2097">
        <v>5</v>
      </c>
      <c r="I2097">
        <v>2013</v>
      </c>
      <c r="K2097" t="str">
        <f t="shared" si="33"/>
        <v>SELECT 'uf50-0102.cnf','Tournament','1Point','BitFlip','MaxSat',1,834,5,2013 UNION</v>
      </c>
    </row>
    <row r="2098" spans="1:11" x14ac:dyDescent="0.55000000000000004">
      <c r="A2098" t="s">
        <v>21</v>
      </c>
      <c r="B2098" t="s">
        <v>0</v>
      </c>
      <c r="C2098" t="s">
        <v>133</v>
      </c>
      <c r="D2098" t="s">
        <v>2</v>
      </c>
      <c r="E2098" t="s">
        <v>4</v>
      </c>
      <c r="F2098" t="b">
        <v>1</v>
      </c>
      <c r="G2098">
        <v>173</v>
      </c>
      <c r="H2098">
        <v>1</v>
      </c>
      <c r="I2098">
        <v>390</v>
      </c>
      <c r="K2098" t="str">
        <f t="shared" si="33"/>
        <v>SELECT 'uf50-0102.cnf','Tournament','1Point','BitFlip','Weighted',1,173,1,390 UNION</v>
      </c>
    </row>
    <row r="2099" spans="1:11" x14ac:dyDescent="0.55000000000000004">
      <c r="A2099" t="s">
        <v>21</v>
      </c>
      <c r="B2099" t="s">
        <v>0</v>
      </c>
      <c r="C2099" t="s">
        <v>133</v>
      </c>
      <c r="D2099" t="s">
        <v>2</v>
      </c>
      <c r="E2099" t="s">
        <v>5</v>
      </c>
      <c r="F2099" t="b">
        <v>1</v>
      </c>
      <c r="G2099">
        <v>834</v>
      </c>
      <c r="H2099">
        <v>5</v>
      </c>
      <c r="I2099">
        <v>2127</v>
      </c>
      <c r="K2099" t="str">
        <f t="shared" si="33"/>
        <v>SELECT 'uf50-0102.cnf','Tournament','1Point','BitFlip','Amplified',1,834,5,2127 UNION</v>
      </c>
    </row>
    <row r="2100" spans="1:11" x14ac:dyDescent="0.55000000000000004">
      <c r="A2100" t="s">
        <v>21</v>
      </c>
      <c r="B2100" t="s">
        <v>0</v>
      </c>
      <c r="C2100" t="s">
        <v>133</v>
      </c>
      <c r="D2100" t="s">
        <v>6</v>
      </c>
      <c r="E2100" t="s">
        <v>3</v>
      </c>
      <c r="F2100" t="b">
        <v>1</v>
      </c>
      <c r="G2100">
        <v>403</v>
      </c>
      <c r="H2100">
        <v>3</v>
      </c>
      <c r="I2100">
        <v>1602</v>
      </c>
      <c r="K2100" t="str">
        <f t="shared" si="33"/>
        <v>SELECT 'uf50-0102.cnf','Tournament','1Point','Guided','MaxSat',1,403,3,1602 UNION</v>
      </c>
    </row>
    <row r="2101" spans="1:11" x14ac:dyDescent="0.55000000000000004">
      <c r="A2101" t="s">
        <v>21</v>
      </c>
      <c r="B2101" t="s">
        <v>0</v>
      </c>
      <c r="C2101" t="s">
        <v>133</v>
      </c>
      <c r="D2101" t="s">
        <v>6</v>
      </c>
      <c r="E2101" t="s">
        <v>4</v>
      </c>
      <c r="F2101" t="b">
        <v>1</v>
      </c>
      <c r="G2101">
        <v>168</v>
      </c>
      <c r="H2101">
        <v>1</v>
      </c>
      <c r="I2101">
        <v>657</v>
      </c>
      <c r="K2101" t="str">
        <f t="shared" si="33"/>
        <v>SELECT 'uf50-0102.cnf','Tournament','1Point','Guided','Weighted',1,168,1,657 UNION</v>
      </c>
    </row>
    <row r="2102" spans="1:11" x14ac:dyDescent="0.55000000000000004">
      <c r="A2102" t="s">
        <v>21</v>
      </c>
      <c r="B2102" t="s">
        <v>0</v>
      </c>
      <c r="C2102" t="s">
        <v>133</v>
      </c>
      <c r="D2102" t="s">
        <v>6</v>
      </c>
      <c r="E2102" t="s">
        <v>5</v>
      </c>
      <c r="F2102" t="b">
        <v>1</v>
      </c>
      <c r="G2102">
        <v>403</v>
      </c>
      <c r="H2102">
        <v>3</v>
      </c>
      <c r="I2102">
        <v>1567</v>
      </c>
      <c r="K2102" t="str">
        <f t="shared" si="33"/>
        <v>SELECT 'uf50-0102.cnf','Tournament','1Point','Guided','Amplified',1,403,3,1567 UNION</v>
      </c>
    </row>
    <row r="2103" spans="1:11" x14ac:dyDescent="0.55000000000000004">
      <c r="A2103" t="s">
        <v>21</v>
      </c>
      <c r="B2103" t="s">
        <v>0</v>
      </c>
      <c r="C2103" t="s">
        <v>133</v>
      </c>
      <c r="D2103" t="s">
        <v>131</v>
      </c>
      <c r="E2103" t="s">
        <v>3</v>
      </c>
      <c r="F2103" t="b">
        <v>1</v>
      </c>
      <c r="G2103">
        <v>5850</v>
      </c>
      <c r="H2103">
        <v>42</v>
      </c>
      <c r="I2103">
        <v>13942</v>
      </c>
      <c r="K2103" t="str">
        <f t="shared" si="33"/>
        <v>SELECT 'uf50-0102.cnf','Tournament','1Point','1Bit','MaxSat',1,5850,42,13942 UNION</v>
      </c>
    </row>
    <row r="2104" spans="1:11" x14ac:dyDescent="0.55000000000000004">
      <c r="A2104" t="s">
        <v>21</v>
      </c>
      <c r="B2104" t="s">
        <v>0</v>
      </c>
      <c r="C2104" t="s">
        <v>133</v>
      </c>
      <c r="D2104" t="s">
        <v>131</v>
      </c>
      <c r="E2104" t="s">
        <v>4</v>
      </c>
      <c r="F2104" t="b">
        <v>1</v>
      </c>
      <c r="G2104">
        <v>1147</v>
      </c>
      <c r="H2104">
        <v>7</v>
      </c>
      <c r="I2104">
        <v>2543</v>
      </c>
      <c r="K2104" t="str">
        <f t="shared" si="33"/>
        <v>SELECT 'uf50-0102.cnf','Tournament','1Point','1Bit','Weighted',1,1147,7,2543 UNION</v>
      </c>
    </row>
    <row r="2105" spans="1:11" x14ac:dyDescent="0.55000000000000004">
      <c r="A2105" t="s">
        <v>21</v>
      </c>
      <c r="B2105" t="s">
        <v>0</v>
      </c>
      <c r="C2105" t="s">
        <v>133</v>
      </c>
      <c r="D2105" t="s">
        <v>131</v>
      </c>
      <c r="E2105" t="s">
        <v>5</v>
      </c>
      <c r="F2105" t="b">
        <v>1</v>
      </c>
      <c r="G2105">
        <v>5850</v>
      </c>
      <c r="H2105">
        <v>42</v>
      </c>
      <c r="I2105">
        <v>14341</v>
      </c>
      <c r="K2105" t="str">
        <f t="shared" si="33"/>
        <v>SELECT 'uf50-0102.cnf','Tournament','1Point','1Bit','Amplified',1,5850,42,14341 UNION</v>
      </c>
    </row>
    <row r="2106" spans="1:11" x14ac:dyDescent="0.55000000000000004">
      <c r="A2106" t="s">
        <v>21</v>
      </c>
      <c r="B2106" t="s">
        <v>0</v>
      </c>
      <c r="C2106" t="s">
        <v>133</v>
      </c>
      <c r="D2106" t="s">
        <v>132</v>
      </c>
      <c r="E2106" t="s">
        <v>3</v>
      </c>
      <c r="F2106" t="b">
        <v>1</v>
      </c>
      <c r="G2106">
        <v>1229</v>
      </c>
      <c r="H2106">
        <v>8</v>
      </c>
      <c r="I2106">
        <v>2851</v>
      </c>
      <c r="K2106" t="str">
        <f t="shared" si="33"/>
        <v>SELECT 'uf50-0102.cnf','Tournament','1Point','2Bit','MaxSat',1,1229,8,2851 UNION</v>
      </c>
    </row>
    <row r="2107" spans="1:11" x14ac:dyDescent="0.55000000000000004">
      <c r="A2107" t="s">
        <v>21</v>
      </c>
      <c r="B2107" t="s">
        <v>0</v>
      </c>
      <c r="C2107" t="s">
        <v>133</v>
      </c>
      <c r="D2107" t="s">
        <v>132</v>
      </c>
      <c r="E2107" t="s">
        <v>4</v>
      </c>
      <c r="F2107" t="b">
        <v>1</v>
      </c>
      <c r="G2107">
        <v>1181</v>
      </c>
      <c r="H2107">
        <v>8</v>
      </c>
      <c r="I2107">
        <v>2645</v>
      </c>
      <c r="K2107" t="str">
        <f t="shared" si="33"/>
        <v>SELECT 'uf50-0102.cnf','Tournament','1Point','2Bit','Weighted',1,1181,8,2645 UNION</v>
      </c>
    </row>
    <row r="2108" spans="1:11" x14ac:dyDescent="0.55000000000000004">
      <c r="A2108" t="s">
        <v>21</v>
      </c>
      <c r="B2108" t="s">
        <v>0</v>
      </c>
      <c r="C2108" t="s">
        <v>133</v>
      </c>
      <c r="D2108" t="s">
        <v>132</v>
      </c>
      <c r="E2108" t="s">
        <v>5</v>
      </c>
      <c r="F2108" t="b">
        <v>1</v>
      </c>
      <c r="G2108">
        <v>1229</v>
      </c>
      <c r="H2108">
        <v>8</v>
      </c>
      <c r="I2108">
        <v>2991</v>
      </c>
      <c r="K2108" t="str">
        <f t="shared" si="33"/>
        <v>SELECT 'uf50-0102.cnf','Tournament','1Point','2Bit','Amplified',1,1229,8,2991 UNION</v>
      </c>
    </row>
    <row r="2109" spans="1:11" x14ac:dyDescent="0.55000000000000004">
      <c r="A2109" t="s">
        <v>21</v>
      </c>
      <c r="B2109" t="s">
        <v>0</v>
      </c>
      <c r="C2109" t="s">
        <v>134</v>
      </c>
      <c r="D2109" t="s">
        <v>2</v>
      </c>
      <c r="E2109" t="s">
        <v>3</v>
      </c>
      <c r="F2109" t="b">
        <v>1</v>
      </c>
      <c r="G2109">
        <v>404</v>
      </c>
      <c r="H2109">
        <v>3</v>
      </c>
      <c r="I2109">
        <v>977</v>
      </c>
      <c r="K2109" t="str">
        <f t="shared" si="33"/>
        <v>SELECT 'uf50-0102.cnf','Tournament','2Point','BitFlip','MaxSat',1,404,3,977 UNION</v>
      </c>
    </row>
    <row r="2110" spans="1:11" x14ac:dyDescent="0.55000000000000004">
      <c r="A2110" t="s">
        <v>21</v>
      </c>
      <c r="B2110" t="s">
        <v>0</v>
      </c>
      <c r="C2110" t="s">
        <v>134</v>
      </c>
      <c r="D2110" t="s">
        <v>2</v>
      </c>
      <c r="E2110" t="s">
        <v>4</v>
      </c>
      <c r="F2110" t="b">
        <v>1</v>
      </c>
      <c r="G2110">
        <v>210</v>
      </c>
      <c r="H2110">
        <v>1</v>
      </c>
      <c r="I2110">
        <v>469</v>
      </c>
      <c r="K2110" t="str">
        <f t="shared" si="33"/>
        <v>SELECT 'uf50-0102.cnf','Tournament','2Point','BitFlip','Weighted',1,210,1,469 UNION</v>
      </c>
    </row>
    <row r="2111" spans="1:11" x14ac:dyDescent="0.55000000000000004">
      <c r="A2111" t="s">
        <v>21</v>
      </c>
      <c r="B2111" t="s">
        <v>0</v>
      </c>
      <c r="C2111" t="s">
        <v>134</v>
      </c>
      <c r="D2111" t="s">
        <v>2</v>
      </c>
      <c r="E2111" t="s">
        <v>5</v>
      </c>
      <c r="F2111" t="b">
        <v>1</v>
      </c>
      <c r="G2111">
        <v>404</v>
      </c>
      <c r="H2111">
        <v>3</v>
      </c>
      <c r="I2111">
        <v>980</v>
      </c>
      <c r="K2111" t="str">
        <f t="shared" si="33"/>
        <v>SELECT 'uf50-0102.cnf','Tournament','2Point','BitFlip','Amplified',1,404,3,980 UNION</v>
      </c>
    </row>
    <row r="2112" spans="1:11" x14ac:dyDescent="0.55000000000000004">
      <c r="A2112" t="s">
        <v>21</v>
      </c>
      <c r="B2112" t="s">
        <v>0</v>
      </c>
      <c r="C2112" t="s">
        <v>134</v>
      </c>
      <c r="D2112" t="s">
        <v>6</v>
      </c>
      <c r="E2112" t="s">
        <v>3</v>
      </c>
      <c r="F2112" t="b">
        <v>1</v>
      </c>
      <c r="G2112">
        <v>513</v>
      </c>
      <c r="H2112">
        <v>4</v>
      </c>
      <c r="I2112">
        <v>2035</v>
      </c>
      <c r="K2112" t="str">
        <f t="shared" si="33"/>
        <v>SELECT 'uf50-0102.cnf','Tournament','2Point','Guided','MaxSat',1,513,4,2035 UNION</v>
      </c>
    </row>
    <row r="2113" spans="1:11" x14ac:dyDescent="0.55000000000000004">
      <c r="A2113" t="s">
        <v>21</v>
      </c>
      <c r="B2113" t="s">
        <v>0</v>
      </c>
      <c r="C2113" t="s">
        <v>134</v>
      </c>
      <c r="D2113" t="s">
        <v>6</v>
      </c>
      <c r="E2113" t="s">
        <v>4</v>
      </c>
      <c r="F2113" t="b">
        <v>1</v>
      </c>
      <c r="G2113">
        <v>331</v>
      </c>
      <c r="H2113">
        <v>2</v>
      </c>
      <c r="I2113">
        <v>1266</v>
      </c>
      <c r="K2113" t="str">
        <f t="shared" si="33"/>
        <v>SELECT 'uf50-0102.cnf','Tournament','2Point','Guided','Weighted',1,331,2,1266 UNION</v>
      </c>
    </row>
    <row r="2114" spans="1:11" x14ac:dyDescent="0.55000000000000004">
      <c r="A2114" t="s">
        <v>21</v>
      </c>
      <c r="B2114" t="s">
        <v>0</v>
      </c>
      <c r="C2114" t="s">
        <v>134</v>
      </c>
      <c r="D2114" t="s">
        <v>6</v>
      </c>
      <c r="E2114" t="s">
        <v>5</v>
      </c>
      <c r="F2114" t="b">
        <v>1</v>
      </c>
      <c r="G2114">
        <v>513</v>
      </c>
      <c r="H2114">
        <v>4</v>
      </c>
      <c r="I2114">
        <v>2101</v>
      </c>
      <c r="K2114" t="str">
        <f t="shared" si="33"/>
        <v>SELECT 'uf50-0102.cnf','Tournament','2Point','Guided','Amplified',1,513,4,2101 UNION</v>
      </c>
    </row>
    <row r="2115" spans="1:11" x14ac:dyDescent="0.55000000000000004">
      <c r="A2115" t="s">
        <v>21</v>
      </c>
      <c r="B2115" t="s">
        <v>0</v>
      </c>
      <c r="C2115" t="s">
        <v>134</v>
      </c>
      <c r="D2115" t="s">
        <v>131</v>
      </c>
      <c r="E2115" t="s">
        <v>3</v>
      </c>
      <c r="F2115" t="b">
        <v>1</v>
      </c>
      <c r="G2115">
        <v>354</v>
      </c>
      <c r="H2115">
        <v>2</v>
      </c>
      <c r="I2115">
        <v>859</v>
      </c>
      <c r="K2115" t="str">
        <f t="shared" si="33"/>
        <v>SELECT 'uf50-0102.cnf','Tournament','2Point','1Bit','MaxSat',1,354,2,859 UNION</v>
      </c>
    </row>
    <row r="2116" spans="1:11" x14ac:dyDescent="0.55000000000000004">
      <c r="A2116" t="s">
        <v>21</v>
      </c>
      <c r="B2116" t="s">
        <v>0</v>
      </c>
      <c r="C2116" t="s">
        <v>134</v>
      </c>
      <c r="D2116" t="s">
        <v>131</v>
      </c>
      <c r="E2116" t="s">
        <v>4</v>
      </c>
      <c r="F2116" t="b">
        <v>1</v>
      </c>
      <c r="G2116">
        <v>2324</v>
      </c>
      <c r="H2116">
        <v>15</v>
      </c>
      <c r="I2116">
        <v>5119</v>
      </c>
      <c r="K2116" t="str">
        <f t="shared" si="33"/>
        <v>SELECT 'uf50-0102.cnf','Tournament','2Point','1Bit','Weighted',1,2324,15,5119 UNION</v>
      </c>
    </row>
    <row r="2117" spans="1:11" x14ac:dyDescent="0.55000000000000004">
      <c r="A2117" t="s">
        <v>21</v>
      </c>
      <c r="B2117" t="s">
        <v>0</v>
      </c>
      <c r="C2117" t="s">
        <v>134</v>
      </c>
      <c r="D2117" t="s">
        <v>131</v>
      </c>
      <c r="E2117" t="s">
        <v>5</v>
      </c>
      <c r="F2117" t="b">
        <v>1</v>
      </c>
      <c r="G2117">
        <v>354</v>
      </c>
      <c r="H2117">
        <v>2</v>
      </c>
      <c r="I2117">
        <v>904</v>
      </c>
      <c r="K2117" t="str">
        <f t="shared" si="33"/>
        <v>SELECT 'uf50-0102.cnf','Tournament','2Point','1Bit','Amplified',1,354,2,904 UNION</v>
      </c>
    </row>
    <row r="2118" spans="1:11" x14ac:dyDescent="0.55000000000000004">
      <c r="A2118" t="s">
        <v>21</v>
      </c>
      <c r="B2118" t="s">
        <v>0</v>
      </c>
      <c r="C2118" t="s">
        <v>134</v>
      </c>
      <c r="D2118" t="s">
        <v>132</v>
      </c>
      <c r="E2118" t="s">
        <v>3</v>
      </c>
      <c r="F2118" t="b">
        <v>1</v>
      </c>
      <c r="G2118">
        <v>864</v>
      </c>
      <c r="H2118">
        <v>6</v>
      </c>
      <c r="I2118">
        <v>2083</v>
      </c>
      <c r="K2118" t="str">
        <f t="shared" si="33"/>
        <v>SELECT 'uf50-0102.cnf','Tournament','2Point','2Bit','MaxSat',1,864,6,2083 UNION</v>
      </c>
    </row>
    <row r="2119" spans="1:11" x14ac:dyDescent="0.55000000000000004">
      <c r="A2119" t="s">
        <v>21</v>
      </c>
      <c r="B2119" t="s">
        <v>0</v>
      </c>
      <c r="C2119" t="s">
        <v>134</v>
      </c>
      <c r="D2119" t="s">
        <v>132</v>
      </c>
      <c r="E2119" t="s">
        <v>4</v>
      </c>
      <c r="F2119" t="b">
        <v>1</v>
      </c>
      <c r="G2119">
        <v>233</v>
      </c>
      <c r="H2119">
        <v>1</v>
      </c>
      <c r="I2119">
        <v>525</v>
      </c>
      <c r="K2119" t="str">
        <f t="shared" si="33"/>
        <v>SELECT 'uf50-0102.cnf','Tournament','2Point','2Bit','Weighted',1,233,1,525 UNION</v>
      </c>
    </row>
    <row r="2120" spans="1:11" x14ac:dyDescent="0.55000000000000004">
      <c r="A2120" t="s">
        <v>21</v>
      </c>
      <c r="B2120" t="s">
        <v>0</v>
      </c>
      <c r="C2120" t="s">
        <v>134</v>
      </c>
      <c r="D2120" t="s">
        <v>132</v>
      </c>
      <c r="E2120" t="s">
        <v>5</v>
      </c>
      <c r="F2120" t="b">
        <v>1</v>
      </c>
      <c r="G2120">
        <v>864</v>
      </c>
      <c r="H2120">
        <v>6</v>
      </c>
      <c r="I2120">
        <v>2025</v>
      </c>
      <c r="K2120" t="str">
        <f t="shared" si="33"/>
        <v>SELECT 'uf50-0102.cnf','Tournament','2Point','2Bit','Amplified',1,864,6,2025 UNION</v>
      </c>
    </row>
    <row r="2121" spans="1:11" x14ac:dyDescent="0.55000000000000004">
      <c r="A2121" t="s">
        <v>21</v>
      </c>
      <c r="B2121" t="s">
        <v>9</v>
      </c>
      <c r="C2121" t="s">
        <v>1</v>
      </c>
      <c r="D2121" t="s">
        <v>2</v>
      </c>
      <c r="E2121" t="s">
        <v>3</v>
      </c>
      <c r="F2121" t="b">
        <v>1</v>
      </c>
      <c r="G2121">
        <v>2420</v>
      </c>
      <c r="H2121">
        <v>10</v>
      </c>
      <c r="I2121">
        <v>14368</v>
      </c>
      <c r="K2121" t="str">
        <f t="shared" ref="K2121:K2184" si="34">CONCATENATE("SELECT '",A2121,"','",B2121,"','",C2121,"','",D2121,"','",E2121,"',",IF(F2121,1,0),",",G2121,",",H2121,",",I2121," UNION")</f>
        <v>SELECT 'uf50-0102.cnf','Roulette','Clause','BitFlip','MaxSat',1,2420,10,14368 UNION</v>
      </c>
    </row>
    <row r="2122" spans="1:11" x14ac:dyDescent="0.55000000000000004">
      <c r="A2122" t="s">
        <v>21</v>
      </c>
      <c r="B2122" t="s">
        <v>9</v>
      </c>
      <c r="C2122" t="s">
        <v>1</v>
      </c>
      <c r="D2122" t="s">
        <v>2</v>
      </c>
      <c r="E2122" t="s">
        <v>4</v>
      </c>
      <c r="F2122" t="b">
        <v>1</v>
      </c>
      <c r="G2122">
        <v>167</v>
      </c>
      <c r="H2122">
        <v>0</v>
      </c>
      <c r="I2122">
        <v>927</v>
      </c>
      <c r="K2122" t="str">
        <f t="shared" si="34"/>
        <v>SELECT 'uf50-0102.cnf','Roulette','Clause','BitFlip','Weighted',1,167,0,927 UNION</v>
      </c>
    </row>
    <row r="2123" spans="1:11" x14ac:dyDescent="0.55000000000000004">
      <c r="A2123" t="s">
        <v>21</v>
      </c>
      <c r="B2123" t="s">
        <v>9</v>
      </c>
      <c r="C2123" t="s">
        <v>1</v>
      </c>
      <c r="D2123" t="s">
        <v>2</v>
      </c>
      <c r="E2123" t="s">
        <v>5</v>
      </c>
      <c r="F2123" t="b">
        <v>1</v>
      </c>
      <c r="G2123">
        <v>322</v>
      </c>
      <c r="H2123">
        <v>1</v>
      </c>
      <c r="I2123">
        <v>1915</v>
      </c>
      <c r="K2123" t="str">
        <f t="shared" si="34"/>
        <v>SELECT 'uf50-0102.cnf','Roulette','Clause','BitFlip','Amplified',1,322,1,1915 UNION</v>
      </c>
    </row>
    <row r="2124" spans="1:11" x14ac:dyDescent="0.55000000000000004">
      <c r="A2124" t="s">
        <v>21</v>
      </c>
      <c r="B2124" t="s">
        <v>9</v>
      </c>
      <c r="C2124" t="s">
        <v>1</v>
      </c>
      <c r="D2124" t="s">
        <v>6</v>
      </c>
      <c r="E2124" t="s">
        <v>3</v>
      </c>
      <c r="F2124" t="b">
        <v>1</v>
      </c>
      <c r="G2124">
        <v>537</v>
      </c>
      <c r="H2124">
        <v>2</v>
      </c>
      <c r="I2124">
        <v>3666</v>
      </c>
      <c r="K2124" t="str">
        <f t="shared" si="34"/>
        <v>SELECT 'uf50-0102.cnf','Roulette','Clause','Guided','MaxSat',1,537,2,3666 UNION</v>
      </c>
    </row>
    <row r="2125" spans="1:11" x14ac:dyDescent="0.55000000000000004">
      <c r="A2125" t="s">
        <v>21</v>
      </c>
      <c r="B2125" t="s">
        <v>9</v>
      </c>
      <c r="C2125" t="s">
        <v>1</v>
      </c>
      <c r="D2125" t="s">
        <v>6</v>
      </c>
      <c r="E2125" t="s">
        <v>4</v>
      </c>
      <c r="F2125" t="b">
        <v>1</v>
      </c>
      <c r="G2125">
        <v>244</v>
      </c>
      <c r="H2125">
        <v>1</v>
      </c>
      <c r="I2125">
        <v>1602</v>
      </c>
      <c r="K2125" t="str">
        <f t="shared" si="34"/>
        <v>SELECT 'uf50-0102.cnf','Roulette','Clause','Guided','Weighted',1,244,1,1602 UNION</v>
      </c>
    </row>
    <row r="2126" spans="1:11" x14ac:dyDescent="0.55000000000000004">
      <c r="A2126" t="s">
        <v>21</v>
      </c>
      <c r="B2126" t="s">
        <v>9</v>
      </c>
      <c r="C2126" t="s">
        <v>1</v>
      </c>
      <c r="D2126" t="s">
        <v>6</v>
      </c>
      <c r="E2126" t="s">
        <v>5</v>
      </c>
      <c r="F2126" t="b">
        <v>1</v>
      </c>
      <c r="G2126">
        <v>372</v>
      </c>
      <c r="H2126">
        <v>2</v>
      </c>
      <c r="I2126">
        <v>2375</v>
      </c>
      <c r="K2126" t="str">
        <f t="shared" si="34"/>
        <v>SELECT 'uf50-0102.cnf','Roulette','Clause','Guided','Amplified',1,372,2,2375 UNION</v>
      </c>
    </row>
    <row r="2127" spans="1:11" x14ac:dyDescent="0.55000000000000004">
      <c r="A2127" t="s">
        <v>21</v>
      </c>
      <c r="B2127" t="s">
        <v>9</v>
      </c>
      <c r="C2127" t="s">
        <v>1</v>
      </c>
      <c r="D2127" t="s">
        <v>131</v>
      </c>
      <c r="E2127" t="s">
        <v>3</v>
      </c>
      <c r="F2127" t="b">
        <v>1</v>
      </c>
      <c r="G2127">
        <v>801</v>
      </c>
      <c r="H2127">
        <v>3</v>
      </c>
      <c r="I2127">
        <v>4706</v>
      </c>
      <c r="K2127" t="str">
        <f t="shared" si="34"/>
        <v>SELECT 'uf50-0102.cnf','Roulette','Clause','1Bit','MaxSat',1,801,3,4706 UNION</v>
      </c>
    </row>
    <row r="2128" spans="1:11" x14ac:dyDescent="0.55000000000000004">
      <c r="A2128" t="s">
        <v>21</v>
      </c>
      <c r="B2128" t="s">
        <v>9</v>
      </c>
      <c r="C2128" t="s">
        <v>1</v>
      </c>
      <c r="D2128" t="s">
        <v>131</v>
      </c>
      <c r="E2128" t="s">
        <v>4</v>
      </c>
      <c r="F2128" t="b">
        <v>1</v>
      </c>
      <c r="G2128">
        <v>2234</v>
      </c>
      <c r="H2128">
        <v>8</v>
      </c>
      <c r="I2128">
        <v>12771</v>
      </c>
      <c r="K2128" t="str">
        <f t="shared" si="34"/>
        <v>SELECT 'uf50-0102.cnf','Roulette','Clause','1Bit','Weighted',1,2234,8,12771 UNION</v>
      </c>
    </row>
    <row r="2129" spans="1:11" x14ac:dyDescent="0.55000000000000004">
      <c r="A2129" t="s">
        <v>21</v>
      </c>
      <c r="B2129" t="s">
        <v>9</v>
      </c>
      <c r="C2129" t="s">
        <v>1</v>
      </c>
      <c r="D2129" t="s">
        <v>131</v>
      </c>
      <c r="E2129" t="s">
        <v>5</v>
      </c>
      <c r="F2129" t="b">
        <v>1</v>
      </c>
      <c r="G2129">
        <v>2645</v>
      </c>
      <c r="H2129">
        <v>11</v>
      </c>
      <c r="I2129">
        <v>15404</v>
      </c>
      <c r="K2129" t="str">
        <f t="shared" si="34"/>
        <v>SELECT 'uf50-0102.cnf','Roulette','Clause','1Bit','Amplified',1,2645,11,15404 UNION</v>
      </c>
    </row>
    <row r="2130" spans="1:11" x14ac:dyDescent="0.55000000000000004">
      <c r="A2130" t="s">
        <v>21</v>
      </c>
      <c r="B2130" t="s">
        <v>9</v>
      </c>
      <c r="C2130" t="s">
        <v>1</v>
      </c>
      <c r="D2130" t="s">
        <v>132</v>
      </c>
      <c r="E2130" t="s">
        <v>3</v>
      </c>
      <c r="F2130" t="b">
        <v>1</v>
      </c>
      <c r="G2130">
        <v>841</v>
      </c>
      <c r="H2130">
        <v>2</v>
      </c>
      <c r="I2130">
        <v>4888</v>
      </c>
      <c r="K2130" t="str">
        <f t="shared" si="34"/>
        <v>SELECT 'uf50-0102.cnf','Roulette','Clause','2Bit','MaxSat',1,841,2,4888 UNION</v>
      </c>
    </row>
    <row r="2131" spans="1:11" x14ac:dyDescent="0.55000000000000004">
      <c r="A2131" t="s">
        <v>21</v>
      </c>
      <c r="B2131" t="s">
        <v>9</v>
      </c>
      <c r="C2131" t="s">
        <v>1</v>
      </c>
      <c r="D2131" t="s">
        <v>132</v>
      </c>
      <c r="E2131" t="s">
        <v>4</v>
      </c>
      <c r="F2131" t="b">
        <v>1</v>
      </c>
      <c r="G2131">
        <v>2983</v>
      </c>
      <c r="H2131">
        <v>11</v>
      </c>
      <c r="I2131">
        <v>16941</v>
      </c>
      <c r="K2131" t="str">
        <f t="shared" si="34"/>
        <v>SELECT 'uf50-0102.cnf','Roulette','Clause','2Bit','Weighted',1,2983,11,16941 UNION</v>
      </c>
    </row>
    <row r="2132" spans="1:11" x14ac:dyDescent="0.55000000000000004">
      <c r="A2132" t="s">
        <v>21</v>
      </c>
      <c r="B2132" t="s">
        <v>9</v>
      </c>
      <c r="C2132" t="s">
        <v>1</v>
      </c>
      <c r="D2132" t="s">
        <v>132</v>
      </c>
      <c r="E2132" t="s">
        <v>5</v>
      </c>
      <c r="F2132" t="b">
        <v>1</v>
      </c>
      <c r="G2132">
        <v>2369</v>
      </c>
      <c r="H2132">
        <v>10</v>
      </c>
      <c r="I2132">
        <v>13665</v>
      </c>
      <c r="K2132" t="str">
        <f t="shared" si="34"/>
        <v>SELECT 'uf50-0102.cnf','Roulette','Clause','2Bit','Amplified',1,2369,10,13665 UNION</v>
      </c>
    </row>
    <row r="2133" spans="1:11" x14ac:dyDescent="0.55000000000000004">
      <c r="A2133" t="s">
        <v>21</v>
      </c>
      <c r="B2133" t="s">
        <v>9</v>
      </c>
      <c r="C2133" t="s">
        <v>8</v>
      </c>
      <c r="D2133" t="s">
        <v>2</v>
      </c>
      <c r="E2133" t="s">
        <v>3</v>
      </c>
      <c r="F2133" t="b">
        <v>1</v>
      </c>
      <c r="G2133">
        <v>3947</v>
      </c>
      <c r="H2133">
        <v>20</v>
      </c>
      <c r="I2133">
        <v>10644</v>
      </c>
      <c r="K2133" t="str">
        <f t="shared" si="34"/>
        <v>SELECT 'uf50-0102.cnf','Roulette','Uniform','BitFlip','MaxSat',1,3947,20,10644 UNION</v>
      </c>
    </row>
    <row r="2134" spans="1:11" x14ac:dyDescent="0.55000000000000004">
      <c r="A2134" t="s">
        <v>21</v>
      </c>
      <c r="B2134" t="s">
        <v>9</v>
      </c>
      <c r="C2134" t="s">
        <v>8</v>
      </c>
      <c r="D2134" t="s">
        <v>2</v>
      </c>
      <c r="E2134" t="s">
        <v>4</v>
      </c>
      <c r="F2134" t="b">
        <v>1</v>
      </c>
      <c r="G2134">
        <v>744</v>
      </c>
      <c r="H2134">
        <v>4</v>
      </c>
      <c r="I2134">
        <v>1941</v>
      </c>
      <c r="K2134" t="str">
        <f t="shared" si="34"/>
        <v>SELECT 'uf50-0102.cnf','Roulette','Uniform','BitFlip','Weighted',1,744,4,1941 UNION</v>
      </c>
    </row>
    <row r="2135" spans="1:11" x14ac:dyDescent="0.55000000000000004">
      <c r="A2135" t="s">
        <v>21</v>
      </c>
      <c r="B2135" t="s">
        <v>9</v>
      </c>
      <c r="C2135" t="s">
        <v>8</v>
      </c>
      <c r="D2135" t="s">
        <v>2</v>
      </c>
      <c r="E2135" t="s">
        <v>5</v>
      </c>
      <c r="F2135" t="b">
        <v>1</v>
      </c>
      <c r="G2135">
        <v>361</v>
      </c>
      <c r="H2135">
        <v>1</v>
      </c>
      <c r="I2135">
        <v>982</v>
      </c>
      <c r="K2135" t="str">
        <f t="shared" si="34"/>
        <v>SELECT 'uf50-0102.cnf','Roulette','Uniform','BitFlip','Amplified',1,361,1,982 UNION</v>
      </c>
    </row>
    <row r="2136" spans="1:11" x14ac:dyDescent="0.55000000000000004">
      <c r="A2136" t="s">
        <v>21</v>
      </c>
      <c r="B2136" t="s">
        <v>9</v>
      </c>
      <c r="C2136" t="s">
        <v>8</v>
      </c>
      <c r="D2136" t="s">
        <v>6</v>
      </c>
      <c r="E2136" t="s">
        <v>3</v>
      </c>
      <c r="F2136" t="b">
        <v>1</v>
      </c>
      <c r="G2136">
        <v>118</v>
      </c>
      <c r="H2136">
        <v>0</v>
      </c>
      <c r="I2136">
        <v>525</v>
      </c>
      <c r="K2136" t="str">
        <f t="shared" si="34"/>
        <v>SELECT 'uf50-0102.cnf','Roulette','Uniform','Guided','MaxSat',1,118,0,525 UNION</v>
      </c>
    </row>
    <row r="2137" spans="1:11" x14ac:dyDescent="0.55000000000000004">
      <c r="A2137" t="s">
        <v>21</v>
      </c>
      <c r="B2137" t="s">
        <v>9</v>
      </c>
      <c r="C2137" t="s">
        <v>8</v>
      </c>
      <c r="D2137" t="s">
        <v>6</v>
      </c>
      <c r="E2137" t="s">
        <v>4</v>
      </c>
      <c r="F2137" t="b">
        <v>1</v>
      </c>
      <c r="G2137">
        <v>931</v>
      </c>
      <c r="H2137">
        <v>5</v>
      </c>
      <c r="I2137">
        <v>3866</v>
      </c>
      <c r="K2137" t="str">
        <f t="shared" si="34"/>
        <v>SELECT 'uf50-0102.cnf','Roulette','Uniform','Guided','Weighted',1,931,5,3866 UNION</v>
      </c>
    </row>
    <row r="2138" spans="1:11" x14ac:dyDescent="0.55000000000000004">
      <c r="A2138" t="s">
        <v>21</v>
      </c>
      <c r="B2138" t="s">
        <v>9</v>
      </c>
      <c r="C2138" t="s">
        <v>8</v>
      </c>
      <c r="D2138" t="s">
        <v>6</v>
      </c>
      <c r="E2138" t="s">
        <v>5</v>
      </c>
      <c r="F2138" t="b">
        <v>1</v>
      </c>
      <c r="G2138">
        <v>401</v>
      </c>
      <c r="H2138">
        <v>2</v>
      </c>
      <c r="I2138">
        <v>1786</v>
      </c>
      <c r="K2138" t="str">
        <f t="shared" si="34"/>
        <v>SELECT 'uf50-0102.cnf','Roulette','Uniform','Guided','Amplified',1,401,2,1786 UNION</v>
      </c>
    </row>
    <row r="2139" spans="1:11" x14ac:dyDescent="0.55000000000000004">
      <c r="A2139" t="s">
        <v>21</v>
      </c>
      <c r="B2139" t="s">
        <v>9</v>
      </c>
      <c r="C2139" t="s">
        <v>8</v>
      </c>
      <c r="D2139" t="s">
        <v>131</v>
      </c>
      <c r="E2139" t="s">
        <v>3</v>
      </c>
      <c r="F2139" t="b">
        <v>1</v>
      </c>
      <c r="G2139">
        <v>4075</v>
      </c>
      <c r="H2139">
        <v>22</v>
      </c>
      <c r="I2139">
        <v>10661</v>
      </c>
      <c r="K2139" t="str">
        <f t="shared" si="34"/>
        <v>SELECT 'uf50-0102.cnf','Roulette','Uniform','1Bit','MaxSat',1,4075,22,10661 UNION</v>
      </c>
    </row>
    <row r="2140" spans="1:11" x14ac:dyDescent="0.55000000000000004">
      <c r="A2140" t="s">
        <v>21</v>
      </c>
      <c r="B2140" t="s">
        <v>9</v>
      </c>
      <c r="C2140" t="s">
        <v>8</v>
      </c>
      <c r="D2140" t="s">
        <v>131</v>
      </c>
      <c r="E2140" t="s">
        <v>4</v>
      </c>
      <c r="F2140" t="b">
        <v>1</v>
      </c>
      <c r="G2140">
        <v>3081</v>
      </c>
      <c r="H2140">
        <v>12</v>
      </c>
      <c r="I2140">
        <v>7576</v>
      </c>
      <c r="K2140" t="str">
        <f t="shared" si="34"/>
        <v>SELECT 'uf50-0102.cnf','Roulette','Uniform','1Bit','Weighted',1,3081,12,7576 UNION</v>
      </c>
    </row>
    <row r="2141" spans="1:11" x14ac:dyDescent="0.55000000000000004">
      <c r="A2141" t="s">
        <v>21</v>
      </c>
      <c r="B2141" t="s">
        <v>9</v>
      </c>
      <c r="C2141" t="s">
        <v>8</v>
      </c>
      <c r="D2141" t="s">
        <v>131</v>
      </c>
      <c r="E2141" t="s">
        <v>5</v>
      </c>
      <c r="F2141" t="b">
        <v>1</v>
      </c>
      <c r="G2141">
        <v>538</v>
      </c>
      <c r="H2141">
        <v>3</v>
      </c>
      <c r="I2141">
        <v>1401</v>
      </c>
      <c r="K2141" t="str">
        <f t="shared" si="34"/>
        <v>SELECT 'uf50-0102.cnf','Roulette','Uniform','1Bit','Amplified',1,538,3,1401 UNION</v>
      </c>
    </row>
    <row r="2142" spans="1:11" x14ac:dyDescent="0.55000000000000004">
      <c r="A2142" t="s">
        <v>21</v>
      </c>
      <c r="B2142" t="s">
        <v>9</v>
      </c>
      <c r="C2142" t="s">
        <v>8</v>
      </c>
      <c r="D2142" t="s">
        <v>132</v>
      </c>
      <c r="E2142" t="s">
        <v>3</v>
      </c>
      <c r="F2142" t="b">
        <v>1</v>
      </c>
      <c r="G2142">
        <v>696</v>
      </c>
      <c r="H2142">
        <v>3</v>
      </c>
      <c r="I2142">
        <v>1795</v>
      </c>
      <c r="K2142" t="str">
        <f t="shared" si="34"/>
        <v>SELECT 'uf50-0102.cnf','Roulette','Uniform','2Bit','MaxSat',1,696,3,1795 UNION</v>
      </c>
    </row>
    <row r="2143" spans="1:11" x14ac:dyDescent="0.55000000000000004">
      <c r="A2143" t="s">
        <v>21</v>
      </c>
      <c r="B2143" t="s">
        <v>9</v>
      </c>
      <c r="C2143" t="s">
        <v>8</v>
      </c>
      <c r="D2143" t="s">
        <v>132</v>
      </c>
      <c r="E2143" t="s">
        <v>4</v>
      </c>
      <c r="F2143" t="b">
        <v>1</v>
      </c>
      <c r="G2143">
        <v>142</v>
      </c>
      <c r="H2143">
        <v>0</v>
      </c>
      <c r="I2143">
        <v>349</v>
      </c>
      <c r="K2143" t="str">
        <f t="shared" si="34"/>
        <v>SELECT 'uf50-0102.cnf','Roulette','Uniform','2Bit','Weighted',1,142,0,349 UNION</v>
      </c>
    </row>
    <row r="2144" spans="1:11" x14ac:dyDescent="0.55000000000000004">
      <c r="A2144" t="s">
        <v>21</v>
      </c>
      <c r="B2144" t="s">
        <v>9</v>
      </c>
      <c r="C2144" t="s">
        <v>8</v>
      </c>
      <c r="D2144" t="s">
        <v>132</v>
      </c>
      <c r="E2144" t="s">
        <v>5</v>
      </c>
      <c r="F2144" t="b">
        <v>1</v>
      </c>
      <c r="G2144">
        <v>774</v>
      </c>
      <c r="H2144">
        <v>2</v>
      </c>
      <c r="I2144">
        <v>1999</v>
      </c>
      <c r="K2144" t="str">
        <f t="shared" si="34"/>
        <v>SELECT 'uf50-0102.cnf','Roulette','Uniform','2Bit','Amplified',1,774,2,1999 UNION</v>
      </c>
    </row>
    <row r="2145" spans="1:11" x14ac:dyDescent="0.55000000000000004">
      <c r="A2145" t="s">
        <v>21</v>
      </c>
      <c r="B2145" t="s">
        <v>9</v>
      </c>
      <c r="C2145" t="s">
        <v>133</v>
      </c>
      <c r="D2145" t="s">
        <v>2</v>
      </c>
      <c r="E2145" t="s">
        <v>3</v>
      </c>
      <c r="F2145" t="b">
        <v>1</v>
      </c>
      <c r="G2145">
        <v>442</v>
      </c>
      <c r="H2145">
        <v>2</v>
      </c>
      <c r="I2145">
        <v>1259</v>
      </c>
      <c r="K2145" t="str">
        <f t="shared" si="34"/>
        <v>SELECT 'uf50-0102.cnf','Roulette','1Point','BitFlip','MaxSat',1,442,2,1259 UNION</v>
      </c>
    </row>
    <row r="2146" spans="1:11" x14ac:dyDescent="0.55000000000000004">
      <c r="A2146" t="s">
        <v>21</v>
      </c>
      <c r="B2146" t="s">
        <v>9</v>
      </c>
      <c r="C2146" t="s">
        <v>133</v>
      </c>
      <c r="D2146" t="s">
        <v>2</v>
      </c>
      <c r="E2146" t="s">
        <v>4</v>
      </c>
      <c r="F2146" t="b">
        <v>1</v>
      </c>
      <c r="G2146">
        <v>959</v>
      </c>
      <c r="H2146">
        <v>4</v>
      </c>
      <c r="I2146">
        <v>2446</v>
      </c>
      <c r="K2146" t="str">
        <f t="shared" si="34"/>
        <v>SELECT 'uf50-0102.cnf','Roulette','1Point','BitFlip','Weighted',1,959,4,2446 UNION</v>
      </c>
    </row>
    <row r="2147" spans="1:11" x14ac:dyDescent="0.55000000000000004">
      <c r="A2147" t="s">
        <v>21</v>
      </c>
      <c r="B2147" t="s">
        <v>9</v>
      </c>
      <c r="C2147" t="s">
        <v>133</v>
      </c>
      <c r="D2147" t="s">
        <v>2</v>
      </c>
      <c r="E2147" t="s">
        <v>5</v>
      </c>
      <c r="F2147" t="b">
        <v>1</v>
      </c>
      <c r="G2147">
        <v>914</v>
      </c>
      <c r="H2147">
        <v>4</v>
      </c>
      <c r="I2147">
        <v>2421</v>
      </c>
      <c r="K2147" t="str">
        <f t="shared" si="34"/>
        <v>SELECT 'uf50-0102.cnf','Roulette','1Point','BitFlip','Amplified',1,914,4,2421 UNION</v>
      </c>
    </row>
    <row r="2148" spans="1:11" x14ac:dyDescent="0.55000000000000004">
      <c r="A2148" t="s">
        <v>21</v>
      </c>
      <c r="B2148" t="s">
        <v>9</v>
      </c>
      <c r="C2148" t="s">
        <v>133</v>
      </c>
      <c r="D2148" t="s">
        <v>6</v>
      </c>
      <c r="E2148" t="s">
        <v>3</v>
      </c>
      <c r="F2148" t="b">
        <v>1</v>
      </c>
      <c r="G2148">
        <v>383</v>
      </c>
      <c r="H2148">
        <v>2</v>
      </c>
      <c r="I2148">
        <v>1605</v>
      </c>
      <c r="K2148" t="str">
        <f t="shared" si="34"/>
        <v>SELECT 'uf50-0102.cnf','Roulette','1Point','Guided','MaxSat',1,383,2,1605 UNION</v>
      </c>
    </row>
    <row r="2149" spans="1:11" x14ac:dyDescent="0.55000000000000004">
      <c r="A2149" t="s">
        <v>21</v>
      </c>
      <c r="B2149" t="s">
        <v>9</v>
      </c>
      <c r="C2149" t="s">
        <v>133</v>
      </c>
      <c r="D2149" t="s">
        <v>6</v>
      </c>
      <c r="E2149" t="s">
        <v>4</v>
      </c>
      <c r="F2149" t="b">
        <v>1</v>
      </c>
      <c r="G2149">
        <v>200</v>
      </c>
      <c r="H2149">
        <v>1</v>
      </c>
      <c r="I2149">
        <v>848</v>
      </c>
      <c r="K2149" t="str">
        <f t="shared" si="34"/>
        <v>SELECT 'uf50-0102.cnf','Roulette','1Point','Guided','Weighted',1,200,1,848 UNION</v>
      </c>
    </row>
    <row r="2150" spans="1:11" x14ac:dyDescent="0.55000000000000004">
      <c r="A2150" t="s">
        <v>21</v>
      </c>
      <c r="B2150" t="s">
        <v>9</v>
      </c>
      <c r="C2150" t="s">
        <v>133</v>
      </c>
      <c r="D2150" t="s">
        <v>6</v>
      </c>
      <c r="E2150" t="s">
        <v>5</v>
      </c>
      <c r="F2150" t="b">
        <v>1</v>
      </c>
      <c r="G2150">
        <v>31</v>
      </c>
      <c r="H2150">
        <v>0</v>
      </c>
      <c r="I2150">
        <v>133</v>
      </c>
      <c r="K2150" t="str">
        <f t="shared" si="34"/>
        <v>SELECT 'uf50-0102.cnf','Roulette','1Point','Guided','Amplified',1,31,0,133 UNION</v>
      </c>
    </row>
    <row r="2151" spans="1:11" x14ac:dyDescent="0.55000000000000004">
      <c r="A2151" t="s">
        <v>21</v>
      </c>
      <c r="B2151" t="s">
        <v>9</v>
      </c>
      <c r="C2151" t="s">
        <v>133</v>
      </c>
      <c r="D2151" t="s">
        <v>131</v>
      </c>
      <c r="E2151" t="s">
        <v>3</v>
      </c>
      <c r="F2151" t="b">
        <v>1</v>
      </c>
      <c r="G2151">
        <v>4351</v>
      </c>
      <c r="H2151">
        <v>20</v>
      </c>
      <c r="I2151">
        <v>11056</v>
      </c>
      <c r="K2151" t="str">
        <f t="shared" si="34"/>
        <v>SELECT 'uf50-0102.cnf','Roulette','1Point','1Bit','MaxSat',1,4351,20,11056 UNION</v>
      </c>
    </row>
    <row r="2152" spans="1:11" x14ac:dyDescent="0.55000000000000004">
      <c r="A2152" t="s">
        <v>21</v>
      </c>
      <c r="B2152" t="s">
        <v>9</v>
      </c>
      <c r="C2152" t="s">
        <v>133</v>
      </c>
      <c r="D2152" t="s">
        <v>131</v>
      </c>
      <c r="E2152" t="s">
        <v>4</v>
      </c>
      <c r="F2152" t="b">
        <v>1</v>
      </c>
      <c r="G2152">
        <v>534</v>
      </c>
      <c r="H2152">
        <v>2</v>
      </c>
      <c r="I2152">
        <v>1308</v>
      </c>
      <c r="K2152" t="str">
        <f t="shared" si="34"/>
        <v>SELECT 'uf50-0102.cnf','Roulette','1Point','1Bit','Weighted',1,534,2,1308 UNION</v>
      </c>
    </row>
    <row r="2153" spans="1:11" x14ac:dyDescent="0.55000000000000004">
      <c r="A2153" t="s">
        <v>21</v>
      </c>
      <c r="B2153" t="s">
        <v>9</v>
      </c>
      <c r="C2153" t="s">
        <v>133</v>
      </c>
      <c r="D2153" t="s">
        <v>131</v>
      </c>
      <c r="E2153" t="s">
        <v>5</v>
      </c>
      <c r="F2153" t="b">
        <v>1</v>
      </c>
      <c r="G2153">
        <v>246</v>
      </c>
      <c r="H2153">
        <v>1</v>
      </c>
      <c r="I2153">
        <v>604</v>
      </c>
      <c r="K2153" t="str">
        <f t="shared" si="34"/>
        <v>SELECT 'uf50-0102.cnf','Roulette','1Point','1Bit','Amplified',1,246,1,604 UNION</v>
      </c>
    </row>
    <row r="2154" spans="1:11" x14ac:dyDescent="0.55000000000000004">
      <c r="A2154" t="s">
        <v>21</v>
      </c>
      <c r="B2154" t="s">
        <v>9</v>
      </c>
      <c r="C2154" t="s">
        <v>133</v>
      </c>
      <c r="D2154" t="s">
        <v>132</v>
      </c>
      <c r="E2154" t="s">
        <v>3</v>
      </c>
      <c r="F2154" t="b">
        <v>1</v>
      </c>
      <c r="G2154">
        <v>1929</v>
      </c>
      <c r="H2154">
        <v>8</v>
      </c>
      <c r="I2154">
        <v>4956</v>
      </c>
      <c r="K2154" t="str">
        <f t="shared" si="34"/>
        <v>SELECT 'uf50-0102.cnf','Roulette','1Point','2Bit','MaxSat',1,1929,8,4956 UNION</v>
      </c>
    </row>
    <row r="2155" spans="1:11" x14ac:dyDescent="0.55000000000000004">
      <c r="A2155" t="s">
        <v>21</v>
      </c>
      <c r="B2155" t="s">
        <v>9</v>
      </c>
      <c r="C2155" t="s">
        <v>133</v>
      </c>
      <c r="D2155" t="s">
        <v>132</v>
      </c>
      <c r="E2155" t="s">
        <v>4</v>
      </c>
      <c r="F2155" t="b">
        <v>1</v>
      </c>
      <c r="G2155">
        <v>608</v>
      </c>
      <c r="H2155">
        <v>2</v>
      </c>
      <c r="I2155">
        <v>1531</v>
      </c>
      <c r="K2155" t="str">
        <f t="shared" si="34"/>
        <v>SELECT 'uf50-0102.cnf','Roulette','1Point','2Bit','Weighted',1,608,2,1531 UNION</v>
      </c>
    </row>
    <row r="2156" spans="1:11" x14ac:dyDescent="0.55000000000000004">
      <c r="A2156" t="s">
        <v>21</v>
      </c>
      <c r="B2156" t="s">
        <v>9</v>
      </c>
      <c r="C2156" t="s">
        <v>133</v>
      </c>
      <c r="D2156" t="s">
        <v>132</v>
      </c>
      <c r="E2156" t="s">
        <v>5</v>
      </c>
      <c r="F2156" t="b">
        <v>1</v>
      </c>
      <c r="G2156">
        <v>910</v>
      </c>
      <c r="H2156">
        <v>4</v>
      </c>
      <c r="I2156">
        <v>2321</v>
      </c>
      <c r="K2156" t="str">
        <f t="shared" si="34"/>
        <v>SELECT 'uf50-0102.cnf','Roulette','1Point','2Bit','Amplified',1,910,4,2321 UNION</v>
      </c>
    </row>
    <row r="2157" spans="1:11" x14ac:dyDescent="0.55000000000000004">
      <c r="A2157" t="s">
        <v>21</v>
      </c>
      <c r="B2157" t="s">
        <v>9</v>
      </c>
      <c r="C2157" t="s">
        <v>134</v>
      </c>
      <c r="D2157" t="s">
        <v>2</v>
      </c>
      <c r="E2157" t="s">
        <v>3</v>
      </c>
      <c r="F2157" t="b">
        <v>1</v>
      </c>
      <c r="G2157">
        <v>1007</v>
      </c>
      <c r="H2157">
        <v>4</v>
      </c>
      <c r="I2157">
        <v>2604</v>
      </c>
      <c r="K2157" t="str">
        <f t="shared" si="34"/>
        <v>SELECT 'uf50-0102.cnf','Roulette','2Point','BitFlip','MaxSat',1,1007,4,2604 UNION</v>
      </c>
    </row>
    <row r="2158" spans="1:11" x14ac:dyDescent="0.55000000000000004">
      <c r="A2158" t="s">
        <v>21</v>
      </c>
      <c r="B2158" t="s">
        <v>9</v>
      </c>
      <c r="C2158" t="s">
        <v>134</v>
      </c>
      <c r="D2158" t="s">
        <v>2</v>
      </c>
      <c r="E2158" t="s">
        <v>4</v>
      </c>
      <c r="F2158" t="b">
        <v>1</v>
      </c>
      <c r="G2158">
        <v>461</v>
      </c>
      <c r="H2158">
        <v>1</v>
      </c>
      <c r="I2158">
        <v>1123</v>
      </c>
      <c r="K2158" t="str">
        <f t="shared" si="34"/>
        <v>SELECT 'uf50-0102.cnf','Roulette','2Point','BitFlip','Weighted',1,461,1,1123 UNION</v>
      </c>
    </row>
    <row r="2159" spans="1:11" x14ac:dyDescent="0.55000000000000004">
      <c r="A2159" t="s">
        <v>21</v>
      </c>
      <c r="B2159" t="s">
        <v>9</v>
      </c>
      <c r="C2159" t="s">
        <v>134</v>
      </c>
      <c r="D2159" t="s">
        <v>2</v>
      </c>
      <c r="E2159" t="s">
        <v>5</v>
      </c>
      <c r="F2159" t="b">
        <v>1</v>
      </c>
      <c r="G2159">
        <v>1795</v>
      </c>
      <c r="H2159">
        <v>9</v>
      </c>
      <c r="I2159">
        <v>4864</v>
      </c>
      <c r="K2159" t="str">
        <f t="shared" si="34"/>
        <v>SELECT 'uf50-0102.cnf','Roulette','2Point','BitFlip','Amplified',1,1795,9,4864 UNION</v>
      </c>
    </row>
    <row r="2160" spans="1:11" x14ac:dyDescent="0.55000000000000004">
      <c r="A2160" t="s">
        <v>21</v>
      </c>
      <c r="B2160" t="s">
        <v>9</v>
      </c>
      <c r="C2160" t="s">
        <v>134</v>
      </c>
      <c r="D2160" t="s">
        <v>6</v>
      </c>
      <c r="E2160" t="s">
        <v>3</v>
      </c>
      <c r="F2160" t="b">
        <v>1</v>
      </c>
      <c r="G2160">
        <v>309</v>
      </c>
      <c r="H2160">
        <v>2</v>
      </c>
      <c r="I2160">
        <v>1289</v>
      </c>
      <c r="K2160" t="str">
        <f t="shared" si="34"/>
        <v>SELECT 'uf50-0102.cnf','Roulette','2Point','Guided','MaxSat',1,309,2,1289 UNION</v>
      </c>
    </row>
    <row r="2161" spans="1:11" x14ac:dyDescent="0.55000000000000004">
      <c r="A2161" t="s">
        <v>21</v>
      </c>
      <c r="B2161" t="s">
        <v>9</v>
      </c>
      <c r="C2161" t="s">
        <v>134</v>
      </c>
      <c r="D2161" t="s">
        <v>6</v>
      </c>
      <c r="E2161" t="s">
        <v>4</v>
      </c>
      <c r="F2161" t="b">
        <v>1</v>
      </c>
      <c r="G2161">
        <v>31</v>
      </c>
      <c r="H2161">
        <v>0</v>
      </c>
      <c r="I2161">
        <v>146</v>
      </c>
      <c r="K2161" t="str">
        <f t="shared" si="34"/>
        <v>SELECT 'uf50-0102.cnf','Roulette','2Point','Guided','Weighted',1,31,0,146 UNION</v>
      </c>
    </row>
    <row r="2162" spans="1:11" x14ac:dyDescent="0.55000000000000004">
      <c r="A2162" t="s">
        <v>21</v>
      </c>
      <c r="B2162" t="s">
        <v>9</v>
      </c>
      <c r="C2162" t="s">
        <v>134</v>
      </c>
      <c r="D2162" t="s">
        <v>6</v>
      </c>
      <c r="E2162" t="s">
        <v>5</v>
      </c>
      <c r="F2162" t="b">
        <v>1</v>
      </c>
      <c r="G2162">
        <v>36</v>
      </c>
      <c r="H2162">
        <v>0</v>
      </c>
      <c r="I2162">
        <v>157</v>
      </c>
      <c r="K2162" t="str">
        <f t="shared" si="34"/>
        <v>SELECT 'uf50-0102.cnf','Roulette','2Point','Guided','Amplified',1,36,0,157 UNION</v>
      </c>
    </row>
    <row r="2163" spans="1:11" x14ac:dyDescent="0.55000000000000004">
      <c r="A2163" t="s">
        <v>21</v>
      </c>
      <c r="B2163" t="s">
        <v>9</v>
      </c>
      <c r="C2163" t="s">
        <v>134</v>
      </c>
      <c r="D2163" t="s">
        <v>131</v>
      </c>
      <c r="E2163" t="s">
        <v>3</v>
      </c>
      <c r="F2163" t="b">
        <v>1</v>
      </c>
      <c r="G2163">
        <v>5031</v>
      </c>
      <c r="H2163">
        <v>26</v>
      </c>
      <c r="I2163">
        <v>12618</v>
      </c>
      <c r="K2163" t="str">
        <f t="shared" si="34"/>
        <v>SELECT 'uf50-0102.cnf','Roulette','2Point','1Bit','MaxSat',1,5031,26,12618 UNION</v>
      </c>
    </row>
    <row r="2164" spans="1:11" x14ac:dyDescent="0.55000000000000004">
      <c r="A2164" t="s">
        <v>21</v>
      </c>
      <c r="B2164" t="s">
        <v>9</v>
      </c>
      <c r="C2164" t="s">
        <v>134</v>
      </c>
      <c r="D2164" t="s">
        <v>131</v>
      </c>
      <c r="E2164" t="s">
        <v>4</v>
      </c>
      <c r="F2164" t="b">
        <v>1</v>
      </c>
      <c r="G2164">
        <v>5760</v>
      </c>
      <c r="H2164">
        <v>25</v>
      </c>
      <c r="I2164">
        <v>13555</v>
      </c>
      <c r="K2164" t="str">
        <f t="shared" si="34"/>
        <v>SELECT 'uf50-0102.cnf','Roulette','2Point','1Bit','Weighted',1,5760,25,13555 UNION</v>
      </c>
    </row>
    <row r="2165" spans="1:11" x14ac:dyDescent="0.55000000000000004">
      <c r="A2165" t="s">
        <v>21</v>
      </c>
      <c r="B2165" t="s">
        <v>9</v>
      </c>
      <c r="C2165" t="s">
        <v>134</v>
      </c>
      <c r="D2165" t="s">
        <v>131</v>
      </c>
      <c r="E2165" t="s">
        <v>5</v>
      </c>
      <c r="F2165" t="b">
        <v>1</v>
      </c>
      <c r="G2165">
        <v>571</v>
      </c>
      <c r="H2165">
        <v>3</v>
      </c>
      <c r="I2165">
        <v>1444</v>
      </c>
      <c r="K2165" t="str">
        <f t="shared" si="34"/>
        <v>SELECT 'uf50-0102.cnf','Roulette','2Point','1Bit','Amplified',1,571,3,1444 UNION</v>
      </c>
    </row>
    <row r="2166" spans="1:11" x14ac:dyDescent="0.55000000000000004">
      <c r="A2166" t="s">
        <v>21</v>
      </c>
      <c r="B2166" t="s">
        <v>9</v>
      </c>
      <c r="C2166" t="s">
        <v>134</v>
      </c>
      <c r="D2166" t="s">
        <v>132</v>
      </c>
      <c r="E2166" t="s">
        <v>3</v>
      </c>
      <c r="F2166" t="b">
        <v>1</v>
      </c>
      <c r="G2166">
        <v>1174</v>
      </c>
      <c r="H2166">
        <v>5</v>
      </c>
      <c r="I2166">
        <v>3057</v>
      </c>
      <c r="K2166" t="str">
        <f t="shared" si="34"/>
        <v>SELECT 'uf50-0102.cnf','Roulette','2Point','2Bit','MaxSat',1,1174,5,3057 UNION</v>
      </c>
    </row>
    <row r="2167" spans="1:11" x14ac:dyDescent="0.55000000000000004">
      <c r="A2167" t="s">
        <v>21</v>
      </c>
      <c r="B2167" t="s">
        <v>9</v>
      </c>
      <c r="C2167" t="s">
        <v>134</v>
      </c>
      <c r="D2167" t="s">
        <v>132</v>
      </c>
      <c r="E2167" t="s">
        <v>4</v>
      </c>
      <c r="F2167" t="b">
        <v>1</v>
      </c>
      <c r="G2167">
        <v>142</v>
      </c>
      <c r="H2167">
        <v>0</v>
      </c>
      <c r="I2167">
        <v>360</v>
      </c>
      <c r="K2167" t="str">
        <f t="shared" si="34"/>
        <v>SELECT 'uf50-0102.cnf','Roulette','2Point','2Bit','Weighted',1,142,0,360 UNION</v>
      </c>
    </row>
    <row r="2168" spans="1:11" x14ac:dyDescent="0.55000000000000004">
      <c r="A2168" t="s">
        <v>21</v>
      </c>
      <c r="B2168" t="s">
        <v>9</v>
      </c>
      <c r="C2168" t="s">
        <v>134</v>
      </c>
      <c r="D2168" t="s">
        <v>132</v>
      </c>
      <c r="E2168" t="s">
        <v>5</v>
      </c>
      <c r="F2168" t="b">
        <v>1</v>
      </c>
      <c r="G2168">
        <v>167</v>
      </c>
      <c r="H2168">
        <v>0</v>
      </c>
      <c r="I2168">
        <v>452</v>
      </c>
      <c r="K2168" t="str">
        <f t="shared" si="34"/>
        <v>SELECT 'uf50-0102.cnf','Roulette','2Point','2Bit','Amplified',1,167,0,452 UNION</v>
      </c>
    </row>
    <row r="2169" spans="1:11" x14ac:dyDescent="0.55000000000000004">
      <c r="A2169" t="s">
        <v>21</v>
      </c>
      <c r="B2169" t="s">
        <v>10</v>
      </c>
      <c r="C2169" t="s">
        <v>1</v>
      </c>
      <c r="D2169" t="s">
        <v>2</v>
      </c>
      <c r="E2169" t="s">
        <v>3</v>
      </c>
      <c r="F2169" t="b">
        <v>1</v>
      </c>
      <c r="G2169">
        <v>70</v>
      </c>
      <c r="H2169">
        <v>0</v>
      </c>
      <c r="I2169">
        <v>369</v>
      </c>
      <c r="K2169" t="str">
        <f t="shared" si="34"/>
        <v>SELECT 'uf50-0102.cnf','Rank','Clause','BitFlip','MaxSat',1,70,0,369 UNION</v>
      </c>
    </row>
    <row r="2170" spans="1:11" x14ac:dyDescent="0.55000000000000004">
      <c r="A2170" t="s">
        <v>21</v>
      </c>
      <c r="B2170" t="s">
        <v>10</v>
      </c>
      <c r="C2170" t="s">
        <v>1</v>
      </c>
      <c r="D2170" t="s">
        <v>2</v>
      </c>
      <c r="E2170" t="s">
        <v>4</v>
      </c>
      <c r="F2170" t="b">
        <v>1</v>
      </c>
      <c r="G2170">
        <v>584</v>
      </c>
      <c r="H2170">
        <v>3</v>
      </c>
      <c r="I2170">
        <v>3066</v>
      </c>
      <c r="K2170" t="str">
        <f t="shared" si="34"/>
        <v>SELECT 'uf50-0102.cnf','Rank','Clause','BitFlip','Weighted',1,584,3,3066 UNION</v>
      </c>
    </row>
    <row r="2171" spans="1:11" x14ac:dyDescent="0.55000000000000004">
      <c r="A2171" t="s">
        <v>21</v>
      </c>
      <c r="B2171" t="s">
        <v>10</v>
      </c>
      <c r="C2171" t="s">
        <v>1</v>
      </c>
      <c r="D2171" t="s">
        <v>2</v>
      </c>
      <c r="E2171" t="s">
        <v>5</v>
      </c>
      <c r="F2171" t="b">
        <v>1</v>
      </c>
      <c r="G2171">
        <v>304</v>
      </c>
      <c r="H2171">
        <v>2</v>
      </c>
      <c r="I2171">
        <v>1680</v>
      </c>
      <c r="K2171" t="str">
        <f t="shared" si="34"/>
        <v>SELECT 'uf50-0102.cnf','Rank','Clause','BitFlip','Amplified',1,304,2,1680 UNION</v>
      </c>
    </row>
    <row r="2172" spans="1:11" x14ac:dyDescent="0.55000000000000004">
      <c r="A2172" t="s">
        <v>21</v>
      </c>
      <c r="B2172" t="s">
        <v>10</v>
      </c>
      <c r="C2172" t="s">
        <v>1</v>
      </c>
      <c r="D2172" t="s">
        <v>6</v>
      </c>
      <c r="E2172" t="s">
        <v>3</v>
      </c>
      <c r="F2172" t="b">
        <v>1</v>
      </c>
      <c r="G2172">
        <v>295</v>
      </c>
      <c r="H2172">
        <v>2</v>
      </c>
      <c r="I2172">
        <v>1849</v>
      </c>
      <c r="K2172" t="str">
        <f t="shared" si="34"/>
        <v>SELECT 'uf50-0102.cnf','Rank','Clause','Guided','MaxSat',1,295,2,1849 UNION</v>
      </c>
    </row>
    <row r="2173" spans="1:11" x14ac:dyDescent="0.55000000000000004">
      <c r="A2173" t="s">
        <v>21</v>
      </c>
      <c r="B2173" t="s">
        <v>10</v>
      </c>
      <c r="C2173" t="s">
        <v>1</v>
      </c>
      <c r="D2173" t="s">
        <v>6</v>
      </c>
      <c r="E2173" t="s">
        <v>4</v>
      </c>
      <c r="F2173" t="b">
        <v>1</v>
      </c>
      <c r="G2173">
        <v>466</v>
      </c>
      <c r="H2173">
        <v>3</v>
      </c>
      <c r="I2173">
        <v>2939</v>
      </c>
      <c r="K2173" t="str">
        <f t="shared" si="34"/>
        <v>SELECT 'uf50-0102.cnf','Rank','Clause','Guided','Weighted',1,466,3,2939 UNION</v>
      </c>
    </row>
    <row r="2174" spans="1:11" x14ac:dyDescent="0.55000000000000004">
      <c r="A2174" t="s">
        <v>21</v>
      </c>
      <c r="B2174" t="s">
        <v>10</v>
      </c>
      <c r="C2174" t="s">
        <v>1</v>
      </c>
      <c r="D2174" t="s">
        <v>6</v>
      </c>
      <c r="E2174" t="s">
        <v>5</v>
      </c>
      <c r="F2174" t="b">
        <v>1</v>
      </c>
      <c r="G2174">
        <v>54</v>
      </c>
      <c r="H2174">
        <v>0</v>
      </c>
      <c r="I2174">
        <v>348</v>
      </c>
      <c r="K2174" t="str">
        <f t="shared" si="34"/>
        <v>SELECT 'uf50-0102.cnf','Rank','Clause','Guided','Amplified',1,54,0,348 UNION</v>
      </c>
    </row>
    <row r="2175" spans="1:11" x14ac:dyDescent="0.55000000000000004">
      <c r="A2175" t="s">
        <v>21</v>
      </c>
      <c r="B2175" t="s">
        <v>10</v>
      </c>
      <c r="C2175" t="s">
        <v>1</v>
      </c>
      <c r="D2175" t="s">
        <v>131</v>
      </c>
      <c r="E2175" t="s">
        <v>3</v>
      </c>
      <c r="F2175" t="b">
        <v>1</v>
      </c>
      <c r="G2175">
        <v>422</v>
      </c>
      <c r="H2175">
        <v>2</v>
      </c>
      <c r="I2175">
        <v>2267</v>
      </c>
      <c r="K2175" t="str">
        <f t="shared" si="34"/>
        <v>SELECT 'uf50-0102.cnf','Rank','Clause','1Bit','MaxSat',1,422,2,2267 UNION</v>
      </c>
    </row>
    <row r="2176" spans="1:11" x14ac:dyDescent="0.55000000000000004">
      <c r="A2176" t="s">
        <v>21</v>
      </c>
      <c r="B2176" t="s">
        <v>10</v>
      </c>
      <c r="C2176" t="s">
        <v>1</v>
      </c>
      <c r="D2176" t="s">
        <v>131</v>
      </c>
      <c r="E2176" t="s">
        <v>4</v>
      </c>
      <c r="F2176" t="b">
        <v>1</v>
      </c>
      <c r="G2176">
        <v>1279</v>
      </c>
      <c r="H2176">
        <v>8</v>
      </c>
      <c r="I2176">
        <v>7012</v>
      </c>
      <c r="K2176" t="str">
        <f t="shared" si="34"/>
        <v>SELECT 'uf50-0102.cnf','Rank','Clause','1Bit','Weighted',1,1279,8,7012 UNION</v>
      </c>
    </row>
    <row r="2177" spans="1:11" x14ac:dyDescent="0.55000000000000004">
      <c r="A2177" t="s">
        <v>21</v>
      </c>
      <c r="B2177" t="s">
        <v>10</v>
      </c>
      <c r="C2177" t="s">
        <v>1</v>
      </c>
      <c r="D2177" t="s">
        <v>131</v>
      </c>
      <c r="E2177" t="s">
        <v>5</v>
      </c>
      <c r="F2177" t="b">
        <v>1</v>
      </c>
      <c r="G2177">
        <v>898</v>
      </c>
      <c r="H2177">
        <v>5</v>
      </c>
      <c r="I2177">
        <v>4991</v>
      </c>
      <c r="K2177" t="str">
        <f t="shared" si="34"/>
        <v>SELECT 'uf50-0102.cnf','Rank','Clause','1Bit','Amplified',1,898,5,4991 UNION</v>
      </c>
    </row>
    <row r="2178" spans="1:11" x14ac:dyDescent="0.55000000000000004">
      <c r="A2178" t="s">
        <v>21</v>
      </c>
      <c r="B2178" t="s">
        <v>10</v>
      </c>
      <c r="C2178" t="s">
        <v>1</v>
      </c>
      <c r="D2178" t="s">
        <v>132</v>
      </c>
      <c r="E2178" t="s">
        <v>3</v>
      </c>
      <c r="F2178" t="b">
        <v>1</v>
      </c>
      <c r="G2178">
        <v>394</v>
      </c>
      <c r="H2178">
        <v>2</v>
      </c>
      <c r="I2178">
        <v>2236</v>
      </c>
      <c r="K2178" t="str">
        <f t="shared" si="34"/>
        <v>SELECT 'uf50-0102.cnf','Rank','Clause','2Bit','MaxSat',1,394,2,2236 UNION</v>
      </c>
    </row>
    <row r="2179" spans="1:11" x14ac:dyDescent="0.55000000000000004">
      <c r="A2179" t="s">
        <v>21</v>
      </c>
      <c r="B2179" t="s">
        <v>10</v>
      </c>
      <c r="C2179" t="s">
        <v>1</v>
      </c>
      <c r="D2179" t="s">
        <v>132</v>
      </c>
      <c r="E2179" t="s">
        <v>4</v>
      </c>
      <c r="F2179" t="b">
        <v>1</v>
      </c>
      <c r="G2179">
        <v>2287</v>
      </c>
      <c r="H2179">
        <v>15</v>
      </c>
      <c r="I2179">
        <v>12107</v>
      </c>
      <c r="K2179" t="str">
        <f t="shared" si="34"/>
        <v>SELECT 'uf50-0102.cnf','Rank','Clause','2Bit','Weighted',1,2287,15,12107 UNION</v>
      </c>
    </row>
    <row r="2180" spans="1:11" x14ac:dyDescent="0.55000000000000004">
      <c r="A2180" t="s">
        <v>21</v>
      </c>
      <c r="B2180" t="s">
        <v>10</v>
      </c>
      <c r="C2180" t="s">
        <v>1</v>
      </c>
      <c r="D2180" t="s">
        <v>132</v>
      </c>
      <c r="E2180" t="s">
        <v>5</v>
      </c>
      <c r="F2180" t="b">
        <v>1</v>
      </c>
      <c r="G2180">
        <v>386</v>
      </c>
      <c r="H2180">
        <v>2</v>
      </c>
      <c r="I2180">
        <v>2063</v>
      </c>
      <c r="K2180" t="str">
        <f t="shared" si="34"/>
        <v>SELECT 'uf50-0102.cnf','Rank','Clause','2Bit','Amplified',1,386,2,2063 UNION</v>
      </c>
    </row>
    <row r="2181" spans="1:11" x14ac:dyDescent="0.55000000000000004">
      <c r="A2181" t="s">
        <v>21</v>
      </c>
      <c r="B2181" t="s">
        <v>10</v>
      </c>
      <c r="C2181" t="s">
        <v>8</v>
      </c>
      <c r="D2181" t="s">
        <v>2</v>
      </c>
      <c r="E2181" t="s">
        <v>3</v>
      </c>
      <c r="F2181" t="b">
        <v>1</v>
      </c>
      <c r="G2181">
        <v>609</v>
      </c>
      <c r="H2181">
        <v>4</v>
      </c>
      <c r="I2181">
        <v>1594</v>
      </c>
      <c r="K2181" t="str">
        <f t="shared" si="34"/>
        <v>SELECT 'uf50-0102.cnf','Rank','Uniform','BitFlip','MaxSat',1,609,4,1594 UNION</v>
      </c>
    </row>
    <row r="2182" spans="1:11" x14ac:dyDescent="0.55000000000000004">
      <c r="A2182" t="s">
        <v>21</v>
      </c>
      <c r="B2182" t="s">
        <v>10</v>
      </c>
      <c r="C2182" t="s">
        <v>8</v>
      </c>
      <c r="D2182" t="s">
        <v>2</v>
      </c>
      <c r="E2182" t="s">
        <v>4</v>
      </c>
      <c r="F2182" t="b">
        <v>1</v>
      </c>
      <c r="G2182">
        <v>1566</v>
      </c>
      <c r="H2182">
        <v>9</v>
      </c>
      <c r="I2182">
        <v>3802</v>
      </c>
      <c r="K2182" t="str">
        <f t="shared" si="34"/>
        <v>SELECT 'uf50-0102.cnf','Rank','Uniform','BitFlip','Weighted',1,1566,9,3802 UNION</v>
      </c>
    </row>
    <row r="2183" spans="1:11" x14ac:dyDescent="0.55000000000000004">
      <c r="A2183" t="s">
        <v>21</v>
      </c>
      <c r="B2183" t="s">
        <v>10</v>
      </c>
      <c r="C2183" t="s">
        <v>8</v>
      </c>
      <c r="D2183" t="s">
        <v>2</v>
      </c>
      <c r="E2183" t="s">
        <v>5</v>
      </c>
      <c r="F2183" t="b">
        <v>1</v>
      </c>
      <c r="G2183">
        <v>152</v>
      </c>
      <c r="H2183">
        <v>1</v>
      </c>
      <c r="I2183">
        <v>382</v>
      </c>
      <c r="K2183" t="str">
        <f t="shared" si="34"/>
        <v>SELECT 'uf50-0102.cnf','Rank','Uniform','BitFlip','Amplified',1,152,1,382 UNION</v>
      </c>
    </row>
    <row r="2184" spans="1:11" x14ac:dyDescent="0.55000000000000004">
      <c r="A2184" t="s">
        <v>21</v>
      </c>
      <c r="B2184" t="s">
        <v>10</v>
      </c>
      <c r="C2184" t="s">
        <v>8</v>
      </c>
      <c r="D2184" t="s">
        <v>6</v>
      </c>
      <c r="E2184" t="s">
        <v>3</v>
      </c>
      <c r="F2184" t="b">
        <v>1</v>
      </c>
      <c r="G2184">
        <v>148</v>
      </c>
      <c r="H2184">
        <v>1</v>
      </c>
      <c r="I2184">
        <v>624</v>
      </c>
      <c r="K2184" t="str">
        <f t="shared" si="34"/>
        <v>SELECT 'uf50-0102.cnf','Rank','Uniform','Guided','MaxSat',1,148,1,624 UNION</v>
      </c>
    </row>
    <row r="2185" spans="1:11" x14ac:dyDescent="0.55000000000000004">
      <c r="A2185" t="s">
        <v>21</v>
      </c>
      <c r="B2185" t="s">
        <v>10</v>
      </c>
      <c r="C2185" t="s">
        <v>8</v>
      </c>
      <c r="D2185" t="s">
        <v>6</v>
      </c>
      <c r="E2185" t="s">
        <v>4</v>
      </c>
      <c r="F2185" t="b">
        <v>1</v>
      </c>
      <c r="G2185">
        <v>27</v>
      </c>
      <c r="H2185">
        <v>0</v>
      </c>
      <c r="I2185">
        <v>103</v>
      </c>
      <c r="K2185" t="str">
        <f t="shared" ref="K2185:K2248" si="35">CONCATENATE("SELECT '",A2185,"','",B2185,"','",C2185,"','",D2185,"','",E2185,"',",IF(F2185,1,0),",",G2185,",",H2185,",",I2185," UNION")</f>
        <v>SELECT 'uf50-0102.cnf','Rank','Uniform','Guided','Weighted',1,27,0,103 UNION</v>
      </c>
    </row>
    <row r="2186" spans="1:11" x14ac:dyDescent="0.55000000000000004">
      <c r="A2186" t="s">
        <v>21</v>
      </c>
      <c r="B2186" t="s">
        <v>10</v>
      </c>
      <c r="C2186" t="s">
        <v>8</v>
      </c>
      <c r="D2186" t="s">
        <v>6</v>
      </c>
      <c r="E2186" t="s">
        <v>5</v>
      </c>
      <c r="F2186" t="b">
        <v>1</v>
      </c>
      <c r="G2186">
        <v>358</v>
      </c>
      <c r="H2186">
        <v>2</v>
      </c>
      <c r="I2186">
        <v>1463</v>
      </c>
      <c r="K2186" t="str">
        <f t="shared" si="35"/>
        <v>SELECT 'uf50-0102.cnf','Rank','Uniform','Guided','Amplified',1,358,2,1463 UNION</v>
      </c>
    </row>
    <row r="2187" spans="1:11" x14ac:dyDescent="0.55000000000000004">
      <c r="A2187" t="s">
        <v>21</v>
      </c>
      <c r="B2187" t="s">
        <v>10</v>
      </c>
      <c r="C2187" t="s">
        <v>8</v>
      </c>
      <c r="D2187" t="s">
        <v>131</v>
      </c>
      <c r="E2187" t="s">
        <v>3</v>
      </c>
      <c r="F2187" t="b">
        <v>1</v>
      </c>
      <c r="G2187">
        <v>1626</v>
      </c>
      <c r="H2187">
        <v>12</v>
      </c>
      <c r="I2187">
        <v>4111</v>
      </c>
      <c r="K2187" t="str">
        <f t="shared" si="35"/>
        <v>SELECT 'uf50-0102.cnf','Rank','Uniform','1Bit','MaxSat',1,1626,12,4111 UNION</v>
      </c>
    </row>
    <row r="2188" spans="1:11" x14ac:dyDescent="0.55000000000000004">
      <c r="A2188" t="s">
        <v>21</v>
      </c>
      <c r="B2188" t="s">
        <v>10</v>
      </c>
      <c r="C2188" t="s">
        <v>8</v>
      </c>
      <c r="D2188" t="s">
        <v>131</v>
      </c>
      <c r="E2188" t="s">
        <v>4</v>
      </c>
      <c r="F2188" t="b">
        <v>1</v>
      </c>
      <c r="G2188">
        <v>4464</v>
      </c>
      <c r="H2188">
        <v>29</v>
      </c>
      <c r="I2188">
        <v>10248</v>
      </c>
      <c r="K2188" t="str">
        <f t="shared" si="35"/>
        <v>SELECT 'uf50-0102.cnf','Rank','Uniform','1Bit','Weighted',1,4464,29,10248 UNION</v>
      </c>
    </row>
    <row r="2189" spans="1:11" x14ac:dyDescent="0.55000000000000004">
      <c r="A2189" t="s">
        <v>21</v>
      </c>
      <c r="B2189" t="s">
        <v>10</v>
      </c>
      <c r="C2189" t="s">
        <v>8</v>
      </c>
      <c r="D2189" t="s">
        <v>131</v>
      </c>
      <c r="E2189" t="s">
        <v>5</v>
      </c>
      <c r="F2189" t="b">
        <v>1</v>
      </c>
      <c r="G2189">
        <v>465</v>
      </c>
      <c r="H2189">
        <v>3</v>
      </c>
      <c r="I2189">
        <v>1160</v>
      </c>
      <c r="K2189" t="str">
        <f t="shared" si="35"/>
        <v>SELECT 'uf50-0102.cnf','Rank','Uniform','1Bit','Amplified',1,465,3,1160 UNION</v>
      </c>
    </row>
    <row r="2190" spans="1:11" x14ac:dyDescent="0.55000000000000004">
      <c r="A2190" t="s">
        <v>21</v>
      </c>
      <c r="B2190" t="s">
        <v>10</v>
      </c>
      <c r="C2190" t="s">
        <v>8</v>
      </c>
      <c r="D2190" t="s">
        <v>132</v>
      </c>
      <c r="E2190" t="s">
        <v>3</v>
      </c>
      <c r="F2190" t="b">
        <v>1</v>
      </c>
      <c r="G2190">
        <v>1599</v>
      </c>
      <c r="H2190">
        <v>10</v>
      </c>
      <c r="I2190">
        <v>3931</v>
      </c>
      <c r="K2190" t="str">
        <f t="shared" si="35"/>
        <v>SELECT 'uf50-0102.cnf','Rank','Uniform','2Bit','MaxSat',1,1599,10,3931 UNION</v>
      </c>
    </row>
    <row r="2191" spans="1:11" x14ac:dyDescent="0.55000000000000004">
      <c r="A2191" t="s">
        <v>21</v>
      </c>
      <c r="B2191" t="s">
        <v>10</v>
      </c>
      <c r="C2191" t="s">
        <v>8</v>
      </c>
      <c r="D2191" t="s">
        <v>132</v>
      </c>
      <c r="E2191" t="s">
        <v>4</v>
      </c>
      <c r="F2191" t="b">
        <v>1</v>
      </c>
      <c r="G2191">
        <v>489</v>
      </c>
      <c r="H2191">
        <v>2</v>
      </c>
      <c r="I2191">
        <v>1156</v>
      </c>
      <c r="K2191" t="str">
        <f t="shared" si="35"/>
        <v>SELECT 'uf50-0102.cnf','Rank','Uniform','2Bit','Weighted',1,489,2,1156 UNION</v>
      </c>
    </row>
    <row r="2192" spans="1:11" x14ac:dyDescent="0.55000000000000004">
      <c r="A2192" t="s">
        <v>21</v>
      </c>
      <c r="B2192" t="s">
        <v>10</v>
      </c>
      <c r="C2192" t="s">
        <v>8</v>
      </c>
      <c r="D2192" t="s">
        <v>132</v>
      </c>
      <c r="E2192" t="s">
        <v>5</v>
      </c>
      <c r="F2192" t="b">
        <v>1</v>
      </c>
      <c r="G2192">
        <v>1706</v>
      </c>
      <c r="H2192">
        <v>11</v>
      </c>
      <c r="I2192">
        <v>4368</v>
      </c>
      <c r="K2192" t="str">
        <f t="shared" si="35"/>
        <v>SELECT 'uf50-0102.cnf','Rank','Uniform','2Bit','Amplified',1,1706,11,4368 UNION</v>
      </c>
    </row>
    <row r="2193" spans="1:11" x14ac:dyDescent="0.55000000000000004">
      <c r="A2193" t="s">
        <v>21</v>
      </c>
      <c r="B2193" t="s">
        <v>10</v>
      </c>
      <c r="C2193" t="s">
        <v>133</v>
      </c>
      <c r="D2193" t="s">
        <v>2</v>
      </c>
      <c r="E2193" t="s">
        <v>3</v>
      </c>
      <c r="F2193" t="b">
        <v>1</v>
      </c>
      <c r="G2193">
        <v>634</v>
      </c>
      <c r="H2193">
        <v>4</v>
      </c>
      <c r="I2193">
        <v>1552</v>
      </c>
      <c r="K2193" t="str">
        <f t="shared" si="35"/>
        <v>SELECT 'uf50-0102.cnf','Rank','1Point','BitFlip','MaxSat',1,634,4,1552 UNION</v>
      </c>
    </row>
    <row r="2194" spans="1:11" x14ac:dyDescent="0.55000000000000004">
      <c r="A2194" t="s">
        <v>21</v>
      </c>
      <c r="B2194" t="s">
        <v>10</v>
      </c>
      <c r="C2194" t="s">
        <v>133</v>
      </c>
      <c r="D2194" t="s">
        <v>2</v>
      </c>
      <c r="E2194" t="s">
        <v>4</v>
      </c>
      <c r="F2194" t="b">
        <v>1</v>
      </c>
      <c r="G2194">
        <v>1182</v>
      </c>
      <c r="H2194">
        <v>7</v>
      </c>
      <c r="I2194">
        <v>2797</v>
      </c>
      <c r="K2194" t="str">
        <f t="shared" si="35"/>
        <v>SELECT 'uf50-0102.cnf','Rank','1Point','BitFlip','Weighted',1,1182,7,2797 UNION</v>
      </c>
    </row>
    <row r="2195" spans="1:11" x14ac:dyDescent="0.55000000000000004">
      <c r="A2195" t="s">
        <v>21</v>
      </c>
      <c r="B2195" t="s">
        <v>10</v>
      </c>
      <c r="C2195" t="s">
        <v>133</v>
      </c>
      <c r="D2195" t="s">
        <v>2</v>
      </c>
      <c r="E2195" t="s">
        <v>5</v>
      </c>
      <c r="F2195" t="b">
        <v>1</v>
      </c>
      <c r="G2195">
        <v>1137</v>
      </c>
      <c r="H2195">
        <v>7</v>
      </c>
      <c r="I2195">
        <v>2882</v>
      </c>
      <c r="K2195" t="str">
        <f t="shared" si="35"/>
        <v>SELECT 'uf50-0102.cnf','Rank','1Point','BitFlip','Amplified',1,1137,7,2882 UNION</v>
      </c>
    </row>
    <row r="2196" spans="1:11" x14ac:dyDescent="0.55000000000000004">
      <c r="A2196" t="s">
        <v>21</v>
      </c>
      <c r="B2196" t="s">
        <v>10</v>
      </c>
      <c r="C2196" t="s">
        <v>133</v>
      </c>
      <c r="D2196" t="s">
        <v>6</v>
      </c>
      <c r="E2196" t="s">
        <v>3</v>
      </c>
      <c r="F2196" t="b">
        <v>1</v>
      </c>
      <c r="G2196">
        <v>293</v>
      </c>
      <c r="H2196">
        <v>2</v>
      </c>
      <c r="I2196">
        <v>1202</v>
      </c>
      <c r="K2196" t="str">
        <f t="shared" si="35"/>
        <v>SELECT 'uf50-0102.cnf','Rank','1Point','Guided','MaxSat',1,293,2,1202 UNION</v>
      </c>
    </row>
    <row r="2197" spans="1:11" x14ac:dyDescent="0.55000000000000004">
      <c r="A2197" t="s">
        <v>21</v>
      </c>
      <c r="B2197" t="s">
        <v>10</v>
      </c>
      <c r="C2197" t="s">
        <v>133</v>
      </c>
      <c r="D2197" t="s">
        <v>6</v>
      </c>
      <c r="E2197" t="s">
        <v>4</v>
      </c>
      <c r="F2197" t="b">
        <v>1</v>
      </c>
      <c r="G2197">
        <v>139</v>
      </c>
      <c r="H2197">
        <v>1</v>
      </c>
      <c r="I2197">
        <v>576</v>
      </c>
      <c r="K2197" t="str">
        <f t="shared" si="35"/>
        <v>SELECT 'uf50-0102.cnf','Rank','1Point','Guided','Weighted',1,139,1,576 UNION</v>
      </c>
    </row>
    <row r="2198" spans="1:11" x14ac:dyDescent="0.55000000000000004">
      <c r="A2198" t="s">
        <v>21</v>
      </c>
      <c r="B2198" t="s">
        <v>10</v>
      </c>
      <c r="C2198" t="s">
        <v>133</v>
      </c>
      <c r="D2198" t="s">
        <v>6</v>
      </c>
      <c r="E2198" t="s">
        <v>5</v>
      </c>
      <c r="F2198" t="b">
        <v>1</v>
      </c>
      <c r="G2198">
        <v>148</v>
      </c>
      <c r="H2198">
        <v>1</v>
      </c>
      <c r="I2198">
        <v>651</v>
      </c>
      <c r="K2198" t="str">
        <f t="shared" si="35"/>
        <v>SELECT 'uf50-0102.cnf','Rank','1Point','Guided','Amplified',1,148,1,651 UNION</v>
      </c>
    </row>
    <row r="2199" spans="1:11" x14ac:dyDescent="0.55000000000000004">
      <c r="A2199" t="s">
        <v>21</v>
      </c>
      <c r="B2199" t="s">
        <v>10</v>
      </c>
      <c r="C2199" t="s">
        <v>133</v>
      </c>
      <c r="D2199" t="s">
        <v>131</v>
      </c>
      <c r="E2199" t="s">
        <v>3</v>
      </c>
      <c r="F2199" t="b">
        <v>1</v>
      </c>
      <c r="G2199">
        <v>4139</v>
      </c>
      <c r="H2199">
        <v>28</v>
      </c>
      <c r="I2199">
        <v>10083</v>
      </c>
      <c r="K2199" t="str">
        <f t="shared" si="35"/>
        <v>SELECT 'uf50-0102.cnf','Rank','1Point','1Bit','MaxSat',1,4139,28,10083 UNION</v>
      </c>
    </row>
    <row r="2200" spans="1:11" x14ac:dyDescent="0.55000000000000004">
      <c r="A2200" t="s">
        <v>21</v>
      </c>
      <c r="B2200" t="s">
        <v>10</v>
      </c>
      <c r="C2200" t="s">
        <v>133</v>
      </c>
      <c r="D2200" t="s">
        <v>131</v>
      </c>
      <c r="E2200" t="s">
        <v>4</v>
      </c>
      <c r="F2200" t="b">
        <v>1</v>
      </c>
      <c r="G2200">
        <v>402</v>
      </c>
      <c r="H2200">
        <v>2</v>
      </c>
      <c r="I2200">
        <v>903</v>
      </c>
      <c r="K2200" t="str">
        <f t="shared" si="35"/>
        <v>SELECT 'uf50-0102.cnf','Rank','1Point','1Bit','Weighted',1,402,2,903 UNION</v>
      </c>
    </row>
    <row r="2201" spans="1:11" x14ac:dyDescent="0.55000000000000004">
      <c r="A2201" t="s">
        <v>21</v>
      </c>
      <c r="B2201" t="s">
        <v>10</v>
      </c>
      <c r="C2201" t="s">
        <v>133</v>
      </c>
      <c r="D2201" t="s">
        <v>131</v>
      </c>
      <c r="E2201" t="s">
        <v>5</v>
      </c>
      <c r="F2201" t="b">
        <v>1</v>
      </c>
      <c r="G2201">
        <v>1780</v>
      </c>
      <c r="H2201">
        <v>12</v>
      </c>
      <c r="I2201">
        <v>4404</v>
      </c>
      <c r="K2201" t="str">
        <f t="shared" si="35"/>
        <v>SELECT 'uf50-0102.cnf','Rank','1Point','1Bit','Amplified',1,1780,12,4404 UNION</v>
      </c>
    </row>
    <row r="2202" spans="1:11" x14ac:dyDescent="0.55000000000000004">
      <c r="A2202" t="s">
        <v>21</v>
      </c>
      <c r="B2202" t="s">
        <v>10</v>
      </c>
      <c r="C2202" t="s">
        <v>133</v>
      </c>
      <c r="D2202" t="s">
        <v>132</v>
      </c>
      <c r="E2202" t="s">
        <v>3</v>
      </c>
      <c r="F2202" t="b">
        <v>1</v>
      </c>
      <c r="G2202">
        <v>1573</v>
      </c>
      <c r="H2202">
        <v>10</v>
      </c>
      <c r="I2202">
        <v>3737</v>
      </c>
      <c r="K2202" t="str">
        <f t="shared" si="35"/>
        <v>SELECT 'uf50-0102.cnf','Rank','1Point','2Bit','MaxSat',1,1573,10,3737 UNION</v>
      </c>
    </row>
    <row r="2203" spans="1:11" x14ac:dyDescent="0.55000000000000004">
      <c r="A2203" t="s">
        <v>21</v>
      </c>
      <c r="B2203" t="s">
        <v>10</v>
      </c>
      <c r="C2203" t="s">
        <v>133</v>
      </c>
      <c r="D2203" t="s">
        <v>132</v>
      </c>
      <c r="E2203" t="s">
        <v>4</v>
      </c>
      <c r="F2203" t="b">
        <v>1</v>
      </c>
      <c r="G2203">
        <v>259</v>
      </c>
      <c r="H2203">
        <v>1</v>
      </c>
      <c r="I2203">
        <v>595</v>
      </c>
      <c r="K2203" t="str">
        <f t="shared" si="35"/>
        <v>SELECT 'uf50-0102.cnf','Rank','1Point','2Bit','Weighted',1,259,1,595 UNION</v>
      </c>
    </row>
    <row r="2204" spans="1:11" x14ac:dyDescent="0.55000000000000004">
      <c r="A2204" t="s">
        <v>21</v>
      </c>
      <c r="B2204" t="s">
        <v>10</v>
      </c>
      <c r="C2204" t="s">
        <v>133</v>
      </c>
      <c r="D2204" t="s">
        <v>132</v>
      </c>
      <c r="E2204" t="s">
        <v>5</v>
      </c>
      <c r="F2204" t="b">
        <v>1</v>
      </c>
      <c r="G2204">
        <v>126</v>
      </c>
      <c r="H2204">
        <v>0</v>
      </c>
      <c r="I2204">
        <v>305</v>
      </c>
      <c r="K2204" t="str">
        <f t="shared" si="35"/>
        <v>SELECT 'uf50-0102.cnf','Rank','1Point','2Bit','Amplified',1,126,0,305 UNION</v>
      </c>
    </row>
    <row r="2205" spans="1:11" x14ac:dyDescent="0.55000000000000004">
      <c r="A2205" t="s">
        <v>21</v>
      </c>
      <c r="B2205" t="s">
        <v>10</v>
      </c>
      <c r="C2205" t="s">
        <v>134</v>
      </c>
      <c r="D2205" t="s">
        <v>2</v>
      </c>
      <c r="E2205" t="s">
        <v>3</v>
      </c>
      <c r="F2205" t="b">
        <v>1</v>
      </c>
      <c r="G2205">
        <v>178</v>
      </c>
      <c r="H2205">
        <v>1</v>
      </c>
      <c r="I2205">
        <v>445</v>
      </c>
      <c r="K2205" t="str">
        <f t="shared" si="35"/>
        <v>SELECT 'uf50-0102.cnf','Rank','2Point','BitFlip','MaxSat',1,178,1,445 UNION</v>
      </c>
    </row>
    <row r="2206" spans="1:11" x14ac:dyDescent="0.55000000000000004">
      <c r="A2206" t="s">
        <v>21</v>
      </c>
      <c r="B2206" t="s">
        <v>10</v>
      </c>
      <c r="C2206" t="s">
        <v>134</v>
      </c>
      <c r="D2206" t="s">
        <v>2</v>
      </c>
      <c r="E2206" t="s">
        <v>4</v>
      </c>
      <c r="F2206" t="b">
        <v>1</v>
      </c>
      <c r="G2206">
        <v>912</v>
      </c>
      <c r="H2206">
        <v>5</v>
      </c>
      <c r="I2206">
        <v>2141</v>
      </c>
      <c r="K2206" t="str">
        <f t="shared" si="35"/>
        <v>SELECT 'uf50-0102.cnf','Rank','2Point','BitFlip','Weighted',1,912,5,2141 UNION</v>
      </c>
    </row>
    <row r="2207" spans="1:11" x14ac:dyDescent="0.55000000000000004">
      <c r="A2207" t="s">
        <v>21</v>
      </c>
      <c r="B2207" t="s">
        <v>10</v>
      </c>
      <c r="C2207" t="s">
        <v>134</v>
      </c>
      <c r="D2207" t="s">
        <v>2</v>
      </c>
      <c r="E2207" t="s">
        <v>5</v>
      </c>
      <c r="F2207" t="b">
        <v>1</v>
      </c>
      <c r="G2207">
        <v>708</v>
      </c>
      <c r="H2207">
        <v>5</v>
      </c>
      <c r="I2207">
        <v>1841</v>
      </c>
      <c r="K2207" t="str">
        <f t="shared" si="35"/>
        <v>SELECT 'uf50-0102.cnf','Rank','2Point','BitFlip','Amplified',1,708,5,1841 UNION</v>
      </c>
    </row>
    <row r="2208" spans="1:11" x14ac:dyDescent="0.55000000000000004">
      <c r="A2208" t="s">
        <v>21</v>
      </c>
      <c r="B2208" t="s">
        <v>10</v>
      </c>
      <c r="C2208" t="s">
        <v>134</v>
      </c>
      <c r="D2208" t="s">
        <v>6</v>
      </c>
      <c r="E2208" t="s">
        <v>3</v>
      </c>
      <c r="F2208" t="b">
        <v>1</v>
      </c>
      <c r="G2208">
        <v>21</v>
      </c>
      <c r="H2208">
        <v>0</v>
      </c>
      <c r="I2208">
        <v>86</v>
      </c>
      <c r="K2208" t="str">
        <f t="shared" si="35"/>
        <v>SELECT 'uf50-0102.cnf','Rank','2Point','Guided','MaxSat',1,21,0,86 UNION</v>
      </c>
    </row>
    <row r="2209" spans="1:11" x14ac:dyDescent="0.55000000000000004">
      <c r="A2209" t="s">
        <v>21</v>
      </c>
      <c r="B2209" t="s">
        <v>10</v>
      </c>
      <c r="C2209" t="s">
        <v>134</v>
      </c>
      <c r="D2209" t="s">
        <v>6</v>
      </c>
      <c r="E2209" t="s">
        <v>4</v>
      </c>
      <c r="F2209" t="b">
        <v>1</v>
      </c>
      <c r="G2209">
        <v>302</v>
      </c>
      <c r="H2209">
        <v>2</v>
      </c>
      <c r="I2209">
        <v>1183</v>
      </c>
      <c r="K2209" t="str">
        <f t="shared" si="35"/>
        <v>SELECT 'uf50-0102.cnf','Rank','2Point','Guided','Weighted',1,302,2,1183 UNION</v>
      </c>
    </row>
    <row r="2210" spans="1:11" x14ac:dyDescent="0.55000000000000004">
      <c r="A2210" t="s">
        <v>21</v>
      </c>
      <c r="B2210" t="s">
        <v>10</v>
      </c>
      <c r="C2210" t="s">
        <v>134</v>
      </c>
      <c r="D2210" t="s">
        <v>6</v>
      </c>
      <c r="E2210" t="s">
        <v>5</v>
      </c>
      <c r="F2210" t="b">
        <v>1</v>
      </c>
      <c r="G2210">
        <v>393</v>
      </c>
      <c r="H2210">
        <v>3</v>
      </c>
      <c r="I2210">
        <v>1649</v>
      </c>
      <c r="K2210" t="str">
        <f t="shared" si="35"/>
        <v>SELECT 'uf50-0102.cnf','Rank','2Point','Guided','Amplified',1,393,3,1649 UNION</v>
      </c>
    </row>
    <row r="2211" spans="1:11" x14ac:dyDescent="0.55000000000000004">
      <c r="A2211" t="s">
        <v>21</v>
      </c>
      <c r="B2211" t="s">
        <v>10</v>
      </c>
      <c r="C2211" t="s">
        <v>134</v>
      </c>
      <c r="D2211" t="s">
        <v>131</v>
      </c>
      <c r="E2211" t="s">
        <v>3</v>
      </c>
      <c r="F2211" t="b">
        <v>1</v>
      </c>
      <c r="G2211">
        <v>868</v>
      </c>
      <c r="H2211">
        <v>6</v>
      </c>
      <c r="I2211">
        <v>2098</v>
      </c>
      <c r="K2211" t="str">
        <f t="shared" si="35"/>
        <v>SELECT 'uf50-0102.cnf','Rank','2Point','1Bit','MaxSat',1,868,6,2098 UNION</v>
      </c>
    </row>
    <row r="2212" spans="1:11" x14ac:dyDescent="0.55000000000000004">
      <c r="A2212" t="s">
        <v>21</v>
      </c>
      <c r="B2212" t="s">
        <v>10</v>
      </c>
      <c r="C2212" t="s">
        <v>134</v>
      </c>
      <c r="D2212" t="s">
        <v>131</v>
      </c>
      <c r="E2212" t="s">
        <v>4</v>
      </c>
      <c r="F2212" t="b">
        <v>1</v>
      </c>
      <c r="G2212">
        <v>2659</v>
      </c>
      <c r="H2212">
        <v>15</v>
      </c>
      <c r="I2212">
        <v>6004</v>
      </c>
      <c r="K2212" t="str">
        <f t="shared" si="35"/>
        <v>SELECT 'uf50-0102.cnf','Rank','2Point','1Bit','Weighted',1,2659,15,6004 UNION</v>
      </c>
    </row>
    <row r="2213" spans="1:11" x14ac:dyDescent="0.55000000000000004">
      <c r="A2213" t="s">
        <v>21</v>
      </c>
      <c r="B2213" t="s">
        <v>10</v>
      </c>
      <c r="C2213" t="s">
        <v>134</v>
      </c>
      <c r="D2213" t="s">
        <v>131</v>
      </c>
      <c r="E2213" t="s">
        <v>5</v>
      </c>
      <c r="F2213" t="b">
        <v>1</v>
      </c>
      <c r="G2213">
        <v>4914</v>
      </c>
      <c r="H2213">
        <v>31</v>
      </c>
      <c r="I2213">
        <v>11890</v>
      </c>
      <c r="K2213" t="str">
        <f t="shared" si="35"/>
        <v>SELECT 'uf50-0102.cnf','Rank','2Point','1Bit','Amplified',1,4914,31,11890 UNION</v>
      </c>
    </row>
    <row r="2214" spans="1:11" x14ac:dyDescent="0.55000000000000004">
      <c r="A2214" t="s">
        <v>21</v>
      </c>
      <c r="B2214" t="s">
        <v>10</v>
      </c>
      <c r="C2214" t="s">
        <v>134</v>
      </c>
      <c r="D2214" t="s">
        <v>132</v>
      </c>
      <c r="E2214" t="s">
        <v>3</v>
      </c>
      <c r="F2214" t="b">
        <v>1</v>
      </c>
      <c r="G2214">
        <v>247</v>
      </c>
      <c r="H2214">
        <v>1</v>
      </c>
      <c r="I2214">
        <v>601</v>
      </c>
      <c r="K2214" t="str">
        <f t="shared" si="35"/>
        <v>SELECT 'uf50-0102.cnf','Rank','2Point','2Bit','MaxSat',1,247,1,601 UNION</v>
      </c>
    </row>
    <row r="2215" spans="1:11" x14ac:dyDescent="0.55000000000000004">
      <c r="A2215" t="s">
        <v>21</v>
      </c>
      <c r="B2215" t="s">
        <v>10</v>
      </c>
      <c r="C2215" t="s">
        <v>134</v>
      </c>
      <c r="D2215" t="s">
        <v>132</v>
      </c>
      <c r="E2215" t="s">
        <v>4</v>
      </c>
      <c r="F2215" t="b">
        <v>1</v>
      </c>
      <c r="G2215">
        <v>1028</v>
      </c>
      <c r="H2215">
        <v>4</v>
      </c>
      <c r="I2215">
        <v>2350</v>
      </c>
      <c r="K2215" t="str">
        <f t="shared" si="35"/>
        <v>SELECT 'uf50-0102.cnf','Rank','2Point','2Bit','Weighted',1,1028,4,2350 UNION</v>
      </c>
    </row>
    <row r="2216" spans="1:11" x14ac:dyDescent="0.55000000000000004">
      <c r="A2216" t="s">
        <v>21</v>
      </c>
      <c r="B2216" t="s">
        <v>10</v>
      </c>
      <c r="C2216" t="s">
        <v>134</v>
      </c>
      <c r="D2216" t="s">
        <v>132</v>
      </c>
      <c r="E2216" t="s">
        <v>5</v>
      </c>
      <c r="F2216" t="b">
        <v>1</v>
      </c>
      <c r="G2216">
        <v>1717</v>
      </c>
      <c r="H2216">
        <v>11</v>
      </c>
      <c r="I2216">
        <v>4119</v>
      </c>
      <c r="K2216" t="str">
        <f t="shared" si="35"/>
        <v>SELECT 'uf50-0102.cnf','Rank','2Point','2Bit','Amplified',1,1717,11,4119 UNION</v>
      </c>
    </row>
    <row r="2217" spans="1:11" x14ac:dyDescent="0.55000000000000004">
      <c r="A2217" t="s">
        <v>22</v>
      </c>
      <c r="B2217" t="s">
        <v>0</v>
      </c>
      <c r="C2217" t="s">
        <v>1</v>
      </c>
      <c r="D2217" t="s">
        <v>2</v>
      </c>
      <c r="E2217" t="s">
        <v>3</v>
      </c>
      <c r="F2217" t="b">
        <v>1</v>
      </c>
      <c r="G2217">
        <v>510</v>
      </c>
      <c r="H2217">
        <v>4</v>
      </c>
      <c r="I2217">
        <v>2626</v>
      </c>
      <c r="K2217" t="str">
        <f t="shared" si="35"/>
        <v>SELECT 'uf50-0103.cnf','Tournament','Clause','BitFlip','MaxSat',1,510,4,2626 UNION</v>
      </c>
    </row>
    <row r="2218" spans="1:11" x14ac:dyDescent="0.55000000000000004">
      <c r="A2218" t="s">
        <v>22</v>
      </c>
      <c r="B2218" t="s">
        <v>0</v>
      </c>
      <c r="C2218" t="s">
        <v>1</v>
      </c>
      <c r="D2218" t="s">
        <v>2</v>
      </c>
      <c r="E2218" t="s">
        <v>4</v>
      </c>
      <c r="F2218" t="b">
        <v>1</v>
      </c>
      <c r="G2218">
        <v>550</v>
      </c>
      <c r="H2218">
        <v>4</v>
      </c>
      <c r="I2218">
        <v>2820</v>
      </c>
      <c r="K2218" t="str">
        <f t="shared" si="35"/>
        <v>SELECT 'uf50-0103.cnf','Tournament','Clause','BitFlip','Weighted',1,550,4,2820 UNION</v>
      </c>
    </row>
    <row r="2219" spans="1:11" x14ac:dyDescent="0.55000000000000004">
      <c r="A2219" t="s">
        <v>22</v>
      </c>
      <c r="B2219" t="s">
        <v>0</v>
      </c>
      <c r="C2219" t="s">
        <v>1</v>
      </c>
      <c r="D2219" t="s">
        <v>2</v>
      </c>
      <c r="E2219" t="s">
        <v>5</v>
      </c>
      <c r="F2219" t="b">
        <v>1</v>
      </c>
      <c r="G2219">
        <v>510</v>
      </c>
      <c r="H2219">
        <v>4</v>
      </c>
      <c r="I2219">
        <v>2594</v>
      </c>
      <c r="K2219" t="str">
        <f t="shared" si="35"/>
        <v>SELECT 'uf50-0103.cnf','Tournament','Clause','BitFlip','Amplified',1,510,4,2594 UNION</v>
      </c>
    </row>
    <row r="2220" spans="1:11" x14ac:dyDescent="0.55000000000000004">
      <c r="A2220" t="s">
        <v>22</v>
      </c>
      <c r="B2220" t="s">
        <v>0</v>
      </c>
      <c r="C2220" t="s">
        <v>1</v>
      </c>
      <c r="D2220" t="s">
        <v>6</v>
      </c>
      <c r="E2220" t="s">
        <v>3</v>
      </c>
      <c r="F2220" t="b">
        <v>1</v>
      </c>
      <c r="G2220">
        <v>10</v>
      </c>
      <c r="H2220">
        <v>0</v>
      </c>
      <c r="I2220">
        <v>68</v>
      </c>
      <c r="K2220" t="str">
        <f t="shared" si="35"/>
        <v>SELECT 'uf50-0103.cnf','Tournament','Clause','Guided','MaxSat',1,10,0,68 UNION</v>
      </c>
    </row>
    <row r="2221" spans="1:11" x14ac:dyDescent="0.55000000000000004">
      <c r="A2221" t="s">
        <v>22</v>
      </c>
      <c r="B2221" t="s">
        <v>0</v>
      </c>
      <c r="C2221" t="s">
        <v>1</v>
      </c>
      <c r="D2221" t="s">
        <v>6</v>
      </c>
      <c r="E2221" t="s">
        <v>4</v>
      </c>
      <c r="F2221" t="b">
        <v>1</v>
      </c>
      <c r="G2221">
        <v>124</v>
      </c>
      <c r="H2221">
        <v>1</v>
      </c>
      <c r="I2221">
        <v>704</v>
      </c>
      <c r="K2221" t="str">
        <f t="shared" si="35"/>
        <v>SELECT 'uf50-0103.cnf','Tournament','Clause','Guided','Weighted',1,124,1,704 UNION</v>
      </c>
    </row>
    <row r="2222" spans="1:11" x14ac:dyDescent="0.55000000000000004">
      <c r="A2222" t="s">
        <v>22</v>
      </c>
      <c r="B2222" t="s">
        <v>0</v>
      </c>
      <c r="C2222" t="s">
        <v>1</v>
      </c>
      <c r="D2222" t="s">
        <v>6</v>
      </c>
      <c r="E2222" t="s">
        <v>5</v>
      </c>
      <c r="F2222" t="b">
        <v>1</v>
      </c>
      <c r="G2222">
        <v>10</v>
      </c>
      <c r="H2222">
        <v>0</v>
      </c>
      <c r="I2222">
        <v>63</v>
      </c>
      <c r="K2222" t="str">
        <f t="shared" si="35"/>
        <v>SELECT 'uf50-0103.cnf','Tournament','Clause','Guided','Amplified',1,10,0,63 UNION</v>
      </c>
    </row>
    <row r="2223" spans="1:11" x14ac:dyDescent="0.55000000000000004">
      <c r="A2223" t="s">
        <v>22</v>
      </c>
      <c r="B2223" t="s">
        <v>0</v>
      </c>
      <c r="C2223" t="s">
        <v>1</v>
      </c>
      <c r="D2223" t="s">
        <v>131</v>
      </c>
      <c r="E2223" t="s">
        <v>3</v>
      </c>
      <c r="F2223" t="b">
        <v>1</v>
      </c>
      <c r="G2223">
        <v>25</v>
      </c>
      <c r="H2223">
        <v>0</v>
      </c>
      <c r="I2223">
        <v>128</v>
      </c>
      <c r="K2223" t="str">
        <f t="shared" si="35"/>
        <v>SELECT 'uf50-0103.cnf','Tournament','Clause','1Bit','MaxSat',1,25,0,128 UNION</v>
      </c>
    </row>
    <row r="2224" spans="1:11" x14ac:dyDescent="0.55000000000000004">
      <c r="A2224" t="s">
        <v>22</v>
      </c>
      <c r="B2224" t="s">
        <v>0</v>
      </c>
      <c r="C2224" t="s">
        <v>1</v>
      </c>
      <c r="D2224" t="s">
        <v>131</v>
      </c>
      <c r="E2224" t="s">
        <v>4</v>
      </c>
      <c r="F2224" t="b">
        <v>1</v>
      </c>
      <c r="G2224">
        <v>17</v>
      </c>
      <c r="H2224">
        <v>0</v>
      </c>
      <c r="I2224">
        <v>88</v>
      </c>
      <c r="K2224" t="str">
        <f t="shared" si="35"/>
        <v>SELECT 'uf50-0103.cnf','Tournament','Clause','1Bit','Weighted',1,17,0,88 UNION</v>
      </c>
    </row>
    <row r="2225" spans="1:11" x14ac:dyDescent="0.55000000000000004">
      <c r="A2225" t="s">
        <v>22</v>
      </c>
      <c r="B2225" t="s">
        <v>0</v>
      </c>
      <c r="C2225" t="s">
        <v>1</v>
      </c>
      <c r="D2225" t="s">
        <v>131</v>
      </c>
      <c r="E2225" t="s">
        <v>5</v>
      </c>
      <c r="F2225" t="b">
        <v>1</v>
      </c>
      <c r="G2225">
        <v>25</v>
      </c>
      <c r="H2225">
        <v>0</v>
      </c>
      <c r="I2225">
        <v>131</v>
      </c>
      <c r="K2225" t="str">
        <f t="shared" si="35"/>
        <v>SELECT 'uf50-0103.cnf','Tournament','Clause','1Bit','Amplified',1,25,0,131 UNION</v>
      </c>
    </row>
    <row r="2226" spans="1:11" x14ac:dyDescent="0.55000000000000004">
      <c r="A2226" t="s">
        <v>22</v>
      </c>
      <c r="B2226" t="s">
        <v>0</v>
      </c>
      <c r="C2226" t="s">
        <v>1</v>
      </c>
      <c r="D2226" t="s">
        <v>132</v>
      </c>
      <c r="E2226" t="s">
        <v>3</v>
      </c>
      <c r="F2226" t="b">
        <v>1</v>
      </c>
      <c r="G2226">
        <v>136</v>
      </c>
      <c r="H2226">
        <v>1</v>
      </c>
      <c r="I2226">
        <v>717</v>
      </c>
      <c r="K2226" t="str">
        <f t="shared" si="35"/>
        <v>SELECT 'uf50-0103.cnf','Tournament','Clause','2Bit','MaxSat',1,136,1,717 UNION</v>
      </c>
    </row>
    <row r="2227" spans="1:11" x14ac:dyDescent="0.55000000000000004">
      <c r="A2227" t="s">
        <v>22</v>
      </c>
      <c r="B2227" t="s">
        <v>0</v>
      </c>
      <c r="C2227" t="s">
        <v>1</v>
      </c>
      <c r="D2227" t="s">
        <v>132</v>
      </c>
      <c r="E2227" t="s">
        <v>4</v>
      </c>
      <c r="F2227" t="b">
        <v>1</v>
      </c>
      <c r="G2227">
        <v>21</v>
      </c>
      <c r="H2227">
        <v>0</v>
      </c>
      <c r="I2227">
        <v>119</v>
      </c>
      <c r="K2227" t="str">
        <f t="shared" si="35"/>
        <v>SELECT 'uf50-0103.cnf','Tournament','Clause','2Bit','Weighted',1,21,0,119 UNION</v>
      </c>
    </row>
    <row r="2228" spans="1:11" x14ac:dyDescent="0.55000000000000004">
      <c r="A2228" t="s">
        <v>22</v>
      </c>
      <c r="B2228" t="s">
        <v>0</v>
      </c>
      <c r="C2228" t="s">
        <v>1</v>
      </c>
      <c r="D2228" t="s">
        <v>132</v>
      </c>
      <c r="E2228" t="s">
        <v>5</v>
      </c>
      <c r="F2228" t="b">
        <v>1</v>
      </c>
      <c r="G2228">
        <v>136</v>
      </c>
      <c r="H2228">
        <v>1</v>
      </c>
      <c r="I2228">
        <v>735</v>
      </c>
      <c r="K2228" t="str">
        <f t="shared" si="35"/>
        <v>SELECT 'uf50-0103.cnf','Tournament','Clause','2Bit','Amplified',1,136,1,735 UNION</v>
      </c>
    </row>
    <row r="2229" spans="1:11" x14ac:dyDescent="0.55000000000000004">
      <c r="A2229" t="s">
        <v>22</v>
      </c>
      <c r="B2229" t="s">
        <v>0</v>
      </c>
      <c r="C2229" t="s">
        <v>8</v>
      </c>
      <c r="D2229" t="s">
        <v>2</v>
      </c>
      <c r="E2229" t="s">
        <v>3</v>
      </c>
      <c r="F2229" t="b">
        <v>1</v>
      </c>
      <c r="G2229">
        <v>337</v>
      </c>
      <c r="H2229">
        <v>2</v>
      </c>
      <c r="I2229">
        <v>868</v>
      </c>
      <c r="K2229" t="str">
        <f t="shared" si="35"/>
        <v>SELECT 'uf50-0103.cnf','Tournament','Uniform','BitFlip','MaxSat',1,337,2,868 UNION</v>
      </c>
    </row>
    <row r="2230" spans="1:11" x14ac:dyDescent="0.55000000000000004">
      <c r="A2230" t="s">
        <v>22</v>
      </c>
      <c r="B2230" t="s">
        <v>0</v>
      </c>
      <c r="C2230" t="s">
        <v>8</v>
      </c>
      <c r="D2230" t="s">
        <v>2</v>
      </c>
      <c r="E2230" t="s">
        <v>4</v>
      </c>
      <c r="F2230" t="b">
        <v>1</v>
      </c>
      <c r="G2230">
        <v>139</v>
      </c>
      <c r="H2230">
        <v>1</v>
      </c>
      <c r="I2230">
        <v>353</v>
      </c>
      <c r="K2230" t="str">
        <f t="shared" si="35"/>
        <v>SELECT 'uf50-0103.cnf','Tournament','Uniform','BitFlip','Weighted',1,139,1,353 UNION</v>
      </c>
    </row>
    <row r="2231" spans="1:11" x14ac:dyDescent="0.55000000000000004">
      <c r="A2231" t="s">
        <v>22</v>
      </c>
      <c r="B2231" t="s">
        <v>0</v>
      </c>
      <c r="C2231" t="s">
        <v>8</v>
      </c>
      <c r="D2231" t="s">
        <v>2</v>
      </c>
      <c r="E2231" t="s">
        <v>5</v>
      </c>
      <c r="F2231" t="b">
        <v>1</v>
      </c>
      <c r="G2231">
        <v>337</v>
      </c>
      <c r="H2231">
        <v>2</v>
      </c>
      <c r="I2231">
        <v>898</v>
      </c>
      <c r="K2231" t="str">
        <f t="shared" si="35"/>
        <v>SELECT 'uf50-0103.cnf','Tournament','Uniform','BitFlip','Amplified',1,337,2,898 UNION</v>
      </c>
    </row>
    <row r="2232" spans="1:11" x14ac:dyDescent="0.55000000000000004">
      <c r="A2232" t="s">
        <v>22</v>
      </c>
      <c r="B2232" t="s">
        <v>0</v>
      </c>
      <c r="C2232" t="s">
        <v>8</v>
      </c>
      <c r="D2232" t="s">
        <v>6</v>
      </c>
      <c r="E2232" t="s">
        <v>3</v>
      </c>
      <c r="F2232" t="b">
        <v>1</v>
      </c>
      <c r="G2232">
        <v>7</v>
      </c>
      <c r="H2232">
        <v>0</v>
      </c>
      <c r="I2232">
        <v>32</v>
      </c>
      <c r="K2232" t="str">
        <f t="shared" si="35"/>
        <v>SELECT 'uf50-0103.cnf','Tournament','Uniform','Guided','MaxSat',1,7,0,32 UNION</v>
      </c>
    </row>
    <row r="2233" spans="1:11" x14ac:dyDescent="0.55000000000000004">
      <c r="A2233" t="s">
        <v>22</v>
      </c>
      <c r="B2233" t="s">
        <v>0</v>
      </c>
      <c r="C2233" t="s">
        <v>8</v>
      </c>
      <c r="D2233" t="s">
        <v>6</v>
      </c>
      <c r="E2233" t="s">
        <v>4</v>
      </c>
      <c r="F2233" t="b">
        <v>1</v>
      </c>
      <c r="G2233">
        <v>10</v>
      </c>
      <c r="H2233">
        <v>0</v>
      </c>
      <c r="I2233">
        <v>43</v>
      </c>
      <c r="K2233" t="str">
        <f t="shared" si="35"/>
        <v>SELECT 'uf50-0103.cnf','Tournament','Uniform','Guided','Weighted',1,10,0,43 UNION</v>
      </c>
    </row>
    <row r="2234" spans="1:11" x14ac:dyDescent="0.55000000000000004">
      <c r="A2234" t="s">
        <v>22</v>
      </c>
      <c r="B2234" t="s">
        <v>0</v>
      </c>
      <c r="C2234" t="s">
        <v>8</v>
      </c>
      <c r="D2234" t="s">
        <v>6</v>
      </c>
      <c r="E2234" t="s">
        <v>5</v>
      </c>
      <c r="F2234" t="b">
        <v>1</v>
      </c>
      <c r="G2234">
        <v>7</v>
      </c>
      <c r="H2234">
        <v>0</v>
      </c>
      <c r="I2234">
        <v>37</v>
      </c>
      <c r="K2234" t="str">
        <f t="shared" si="35"/>
        <v>SELECT 'uf50-0103.cnf','Tournament','Uniform','Guided','Amplified',1,7,0,37 UNION</v>
      </c>
    </row>
    <row r="2235" spans="1:11" x14ac:dyDescent="0.55000000000000004">
      <c r="A2235" t="s">
        <v>22</v>
      </c>
      <c r="B2235" t="s">
        <v>0</v>
      </c>
      <c r="C2235" t="s">
        <v>8</v>
      </c>
      <c r="D2235" t="s">
        <v>131</v>
      </c>
      <c r="E2235" t="s">
        <v>3</v>
      </c>
      <c r="F2235" t="b">
        <v>1</v>
      </c>
      <c r="G2235">
        <v>246</v>
      </c>
      <c r="H2235">
        <v>2</v>
      </c>
      <c r="I2235">
        <v>622</v>
      </c>
      <c r="K2235" t="str">
        <f t="shared" si="35"/>
        <v>SELECT 'uf50-0103.cnf','Tournament','Uniform','1Bit','MaxSat',1,246,2,622 UNION</v>
      </c>
    </row>
    <row r="2236" spans="1:11" x14ac:dyDescent="0.55000000000000004">
      <c r="A2236" t="s">
        <v>22</v>
      </c>
      <c r="B2236" t="s">
        <v>0</v>
      </c>
      <c r="C2236" t="s">
        <v>8</v>
      </c>
      <c r="D2236" t="s">
        <v>131</v>
      </c>
      <c r="E2236" t="s">
        <v>4</v>
      </c>
      <c r="F2236" t="b">
        <v>1</v>
      </c>
      <c r="G2236">
        <v>14</v>
      </c>
      <c r="H2236">
        <v>0</v>
      </c>
      <c r="I2236">
        <v>40</v>
      </c>
      <c r="K2236" t="str">
        <f t="shared" si="35"/>
        <v>SELECT 'uf50-0103.cnf','Tournament','Uniform','1Bit','Weighted',1,14,0,40 UNION</v>
      </c>
    </row>
    <row r="2237" spans="1:11" x14ac:dyDescent="0.55000000000000004">
      <c r="A2237" t="s">
        <v>22</v>
      </c>
      <c r="B2237" t="s">
        <v>0</v>
      </c>
      <c r="C2237" t="s">
        <v>8</v>
      </c>
      <c r="D2237" t="s">
        <v>131</v>
      </c>
      <c r="E2237" t="s">
        <v>5</v>
      </c>
      <c r="F2237" t="b">
        <v>1</v>
      </c>
      <c r="G2237">
        <v>246</v>
      </c>
      <c r="H2237">
        <v>2</v>
      </c>
      <c r="I2237">
        <v>655</v>
      </c>
      <c r="K2237" t="str">
        <f t="shared" si="35"/>
        <v>SELECT 'uf50-0103.cnf','Tournament','Uniform','1Bit','Amplified',1,246,2,655 UNION</v>
      </c>
    </row>
    <row r="2238" spans="1:11" x14ac:dyDescent="0.55000000000000004">
      <c r="A2238" t="s">
        <v>22</v>
      </c>
      <c r="B2238" t="s">
        <v>0</v>
      </c>
      <c r="C2238" t="s">
        <v>8</v>
      </c>
      <c r="D2238" t="s">
        <v>132</v>
      </c>
      <c r="E2238" t="s">
        <v>3</v>
      </c>
      <c r="F2238" t="b">
        <v>1</v>
      </c>
      <c r="G2238">
        <v>138</v>
      </c>
      <c r="H2238">
        <v>1</v>
      </c>
      <c r="I2238">
        <v>339</v>
      </c>
      <c r="K2238" t="str">
        <f t="shared" si="35"/>
        <v>SELECT 'uf50-0103.cnf','Tournament','Uniform','2Bit','MaxSat',1,138,1,339 UNION</v>
      </c>
    </row>
    <row r="2239" spans="1:11" x14ac:dyDescent="0.55000000000000004">
      <c r="A2239" t="s">
        <v>22</v>
      </c>
      <c r="B2239" t="s">
        <v>0</v>
      </c>
      <c r="C2239" t="s">
        <v>8</v>
      </c>
      <c r="D2239" t="s">
        <v>132</v>
      </c>
      <c r="E2239" t="s">
        <v>4</v>
      </c>
      <c r="F2239" t="b">
        <v>1</v>
      </c>
      <c r="G2239">
        <v>590</v>
      </c>
      <c r="H2239">
        <v>4</v>
      </c>
      <c r="I2239">
        <v>1302</v>
      </c>
      <c r="K2239" t="str">
        <f t="shared" si="35"/>
        <v>SELECT 'uf50-0103.cnf','Tournament','Uniform','2Bit','Weighted',1,590,4,1302 UNION</v>
      </c>
    </row>
    <row r="2240" spans="1:11" x14ac:dyDescent="0.55000000000000004">
      <c r="A2240" t="s">
        <v>22</v>
      </c>
      <c r="B2240" t="s">
        <v>0</v>
      </c>
      <c r="C2240" t="s">
        <v>8</v>
      </c>
      <c r="D2240" t="s">
        <v>132</v>
      </c>
      <c r="E2240" t="s">
        <v>5</v>
      </c>
      <c r="F2240" t="b">
        <v>1</v>
      </c>
      <c r="G2240">
        <v>138</v>
      </c>
      <c r="H2240">
        <v>1</v>
      </c>
      <c r="I2240">
        <v>327</v>
      </c>
      <c r="K2240" t="str">
        <f t="shared" si="35"/>
        <v>SELECT 'uf50-0103.cnf','Tournament','Uniform','2Bit','Amplified',1,138,1,327 UNION</v>
      </c>
    </row>
    <row r="2241" spans="1:11" x14ac:dyDescent="0.55000000000000004">
      <c r="A2241" t="s">
        <v>22</v>
      </c>
      <c r="B2241" t="s">
        <v>0</v>
      </c>
      <c r="C2241" t="s">
        <v>133</v>
      </c>
      <c r="D2241" t="s">
        <v>2</v>
      </c>
      <c r="E2241" t="s">
        <v>3</v>
      </c>
      <c r="F2241" t="b">
        <v>1</v>
      </c>
      <c r="G2241">
        <v>48</v>
      </c>
      <c r="H2241">
        <v>0</v>
      </c>
      <c r="I2241">
        <v>118</v>
      </c>
      <c r="K2241" t="str">
        <f t="shared" si="35"/>
        <v>SELECT 'uf50-0103.cnf','Tournament','1Point','BitFlip','MaxSat',1,48,0,118 UNION</v>
      </c>
    </row>
    <row r="2242" spans="1:11" x14ac:dyDescent="0.55000000000000004">
      <c r="A2242" t="s">
        <v>22</v>
      </c>
      <c r="B2242" t="s">
        <v>0</v>
      </c>
      <c r="C2242" t="s">
        <v>133</v>
      </c>
      <c r="D2242" t="s">
        <v>2</v>
      </c>
      <c r="E2242" t="s">
        <v>4</v>
      </c>
      <c r="F2242" t="b">
        <v>1</v>
      </c>
      <c r="G2242">
        <v>17</v>
      </c>
      <c r="H2242">
        <v>0</v>
      </c>
      <c r="I2242">
        <v>41</v>
      </c>
      <c r="K2242" t="str">
        <f t="shared" si="35"/>
        <v>SELECT 'uf50-0103.cnf','Tournament','1Point','BitFlip','Weighted',1,17,0,41 UNION</v>
      </c>
    </row>
    <row r="2243" spans="1:11" x14ac:dyDescent="0.55000000000000004">
      <c r="A2243" t="s">
        <v>22</v>
      </c>
      <c r="B2243" t="s">
        <v>0</v>
      </c>
      <c r="C2243" t="s">
        <v>133</v>
      </c>
      <c r="D2243" t="s">
        <v>2</v>
      </c>
      <c r="E2243" t="s">
        <v>5</v>
      </c>
      <c r="F2243" t="b">
        <v>1</v>
      </c>
      <c r="G2243">
        <v>48</v>
      </c>
      <c r="H2243">
        <v>0</v>
      </c>
      <c r="I2243">
        <v>119</v>
      </c>
      <c r="K2243" t="str">
        <f t="shared" si="35"/>
        <v>SELECT 'uf50-0103.cnf','Tournament','1Point','BitFlip','Amplified',1,48,0,119 UNION</v>
      </c>
    </row>
    <row r="2244" spans="1:11" x14ac:dyDescent="0.55000000000000004">
      <c r="A2244" t="s">
        <v>22</v>
      </c>
      <c r="B2244" t="s">
        <v>0</v>
      </c>
      <c r="C2244" t="s">
        <v>133</v>
      </c>
      <c r="D2244" t="s">
        <v>6</v>
      </c>
      <c r="E2244" t="s">
        <v>3</v>
      </c>
      <c r="F2244" t="b">
        <v>1</v>
      </c>
      <c r="G2244">
        <v>127</v>
      </c>
      <c r="H2244">
        <v>1</v>
      </c>
      <c r="I2244">
        <v>511</v>
      </c>
      <c r="K2244" t="str">
        <f t="shared" si="35"/>
        <v>SELECT 'uf50-0103.cnf','Tournament','1Point','Guided','MaxSat',1,127,1,511 UNION</v>
      </c>
    </row>
    <row r="2245" spans="1:11" x14ac:dyDescent="0.55000000000000004">
      <c r="A2245" t="s">
        <v>22</v>
      </c>
      <c r="B2245" t="s">
        <v>0</v>
      </c>
      <c r="C2245" t="s">
        <v>133</v>
      </c>
      <c r="D2245" t="s">
        <v>6</v>
      </c>
      <c r="E2245" t="s">
        <v>4</v>
      </c>
      <c r="F2245" t="b">
        <v>1</v>
      </c>
      <c r="G2245">
        <v>17</v>
      </c>
      <c r="H2245">
        <v>0</v>
      </c>
      <c r="I2245">
        <v>69</v>
      </c>
      <c r="K2245" t="str">
        <f t="shared" si="35"/>
        <v>SELECT 'uf50-0103.cnf','Tournament','1Point','Guided','Weighted',1,17,0,69 UNION</v>
      </c>
    </row>
    <row r="2246" spans="1:11" x14ac:dyDescent="0.55000000000000004">
      <c r="A2246" t="s">
        <v>22</v>
      </c>
      <c r="B2246" t="s">
        <v>0</v>
      </c>
      <c r="C2246" t="s">
        <v>133</v>
      </c>
      <c r="D2246" t="s">
        <v>6</v>
      </c>
      <c r="E2246" t="s">
        <v>5</v>
      </c>
      <c r="F2246" t="b">
        <v>1</v>
      </c>
      <c r="G2246">
        <v>127</v>
      </c>
      <c r="H2246">
        <v>1</v>
      </c>
      <c r="I2246">
        <v>485</v>
      </c>
      <c r="K2246" t="str">
        <f t="shared" si="35"/>
        <v>SELECT 'uf50-0103.cnf','Tournament','1Point','Guided','Amplified',1,127,1,485 UNION</v>
      </c>
    </row>
    <row r="2247" spans="1:11" x14ac:dyDescent="0.55000000000000004">
      <c r="A2247" t="s">
        <v>22</v>
      </c>
      <c r="B2247" t="s">
        <v>0</v>
      </c>
      <c r="C2247" t="s">
        <v>133</v>
      </c>
      <c r="D2247" t="s">
        <v>131</v>
      </c>
      <c r="E2247" t="s">
        <v>3</v>
      </c>
      <c r="F2247" t="b">
        <v>1</v>
      </c>
      <c r="G2247">
        <v>21</v>
      </c>
      <c r="H2247">
        <v>0</v>
      </c>
      <c r="I2247">
        <v>58</v>
      </c>
      <c r="K2247" t="str">
        <f t="shared" si="35"/>
        <v>SELECT 'uf50-0103.cnf','Tournament','1Point','1Bit','MaxSat',1,21,0,58 UNION</v>
      </c>
    </row>
    <row r="2248" spans="1:11" x14ac:dyDescent="0.55000000000000004">
      <c r="A2248" t="s">
        <v>22</v>
      </c>
      <c r="B2248" t="s">
        <v>0</v>
      </c>
      <c r="C2248" t="s">
        <v>133</v>
      </c>
      <c r="D2248" t="s">
        <v>131</v>
      </c>
      <c r="E2248" t="s">
        <v>4</v>
      </c>
      <c r="F2248" t="b">
        <v>1</v>
      </c>
      <c r="G2248">
        <v>21</v>
      </c>
      <c r="H2248">
        <v>0</v>
      </c>
      <c r="I2248">
        <v>52</v>
      </c>
      <c r="K2248" t="str">
        <f t="shared" si="35"/>
        <v>SELECT 'uf50-0103.cnf','Tournament','1Point','1Bit','Weighted',1,21,0,52 UNION</v>
      </c>
    </row>
    <row r="2249" spans="1:11" x14ac:dyDescent="0.55000000000000004">
      <c r="A2249" t="s">
        <v>22</v>
      </c>
      <c r="B2249" t="s">
        <v>0</v>
      </c>
      <c r="C2249" t="s">
        <v>133</v>
      </c>
      <c r="D2249" t="s">
        <v>131</v>
      </c>
      <c r="E2249" t="s">
        <v>5</v>
      </c>
      <c r="F2249" t="b">
        <v>1</v>
      </c>
      <c r="G2249">
        <v>21</v>
      </c>
      <c r="H2249">
        <v>0</v>
      </c>
      <c r="I2249">
        <v>51</v>
      </c>
      <c r="K2249" t="str">
        <f t="shared" ref="K2249:K2312" si="36">CONCATENATE("SELECT '",A2249,"','",B2249,"','",C2249,"','",D2249,"','",E2249,"',",IF(F2249,1,0),",",G2249,",",H2249,",",I2249," UNION")</f>
        <v>SELECT 'uf50-0103.cnf','Tournament','1Point','1Bit','Amplified',1,21,0,51 UNION</v>
      </c>
    </row>
    <row r="2250" spans="1:11" x14ac:dyDescent="0.55000000000000004">
      <c r="A2250" t="s">
        <v>22</v>
      </c>
      <c r="B2250" t="s">
        <v>0</v>
      </c>
      <c r="C2250" t="s">
        <v>133</v>
      </c>
      <c r="D2250" t="s">
        <v>132</v>
      </c>
      <c r="E2250" t="s">
        <v>3</v>
      </c>
      <c r="F2250" t="b">
        <v>1</v>
      </c>
      <c r="G2250">
        <v>217</v>
      </c>
      <c r="H2250">
        <v>1</v>
      </c>
      <c r="I2250">
        <v>508</v>
      </c>
      <c r="K2250" t="str">
        <f t="shared" si="36"/>
        <v>SELECT 'uf50-0103.cnf','Tournament','1Point','2Bit','MaxSat',1,217,1,508 UNION</v>
      </c>
    </row>
    <row r="2251" spans="1:11" x14ac:dyDescent="0.55000000000000004">
      <c r="A2251" t="s">
        <v>22</v>
      </c>
      <c r="B2251" t="s">
        <v>0</v>
      </c>
      <c r="C2251" t="s">
        <v>133</v>
      </c>
      <c r="D2251" t="s">
        <v>132</v>
      </c>
      <c r="E2251" t="s">
        <v>4</v>
      </c>
      <c r="F2251" t="b">
        <v>1</v>
      </c>
      <c r="G2251">
        <v>179</v>
      </c>
      <c r="H2251">
        <v>1</v>
      </c>
      <c r="I2251">
        <v>382</v>
      </c>
      <c r="K2251" t="str">
        <f t="shared" si="36"/>
        <v>SELECT 'uf50-0103.cnf','Tournament','1Point','2Bit','Weighted',1,179,1,382 UNION</v>
      </c>
    </row>
    <row r="2252" spans="1:11" x14ac:dyDescent="0.55000000000000004">
      <c r="A2252" t="s">
        <v>22</v>
      </c>
      <c r="B2252" t="s">
        <v>0</v>
      </c>
      <c r="C2252" t="s">
        <v>133</v>
      </c>
      <c r="D2252" t="s">
        <v>132</v>
      </c>
      <c r="E2252" t="s">
        <v>5</v>
      </c>
      <c r="F2252" t="b">
        <v>1</v>
      </c>
      <c r="G2252">
        <v>217</v>
      </c>
      <c r="H2252">
        <v>1</v>
      </c>
      <c r="I2252">
        <v>485</v>
      </c>
      <c r="K2252" t="str">
        <f t="shared" si="36"/>
        <v>SELECT 'uf50-0103.cnf','Tournament','1Point','2Bit','Amplified',1,217,1,485 UNION</v>
      </c>
    </row>
    <row r="2253" spans="1:11" x14ac:dyDescent="0.55000000000000004">
      <c r="A2253" t="s">
        <v>22</v>
      </c>
      <c r="B2253" t="s">
        <v>0</v>
      </c>
      <c r="C2253" t="s">
        <v>134</v>
      </c>
      <c r="D2253" t="s">
        <v>2</v>
      </c>
      <c r="E2253" t="s">
        <v>3</v>
      </c>
      <c r="F2253" t="b">
        <v>1</v>
      </c>
      <c r="G2253">
        <v>19</v>
      </c>
      <c r="H2253">
        <v>0</v>
      </c>
      <c r="I2253">
        <v>50</v>
      </c>
      <c r="K2253" t="str">
        <f t="shared" si="36"/>
        <v>SELECT 'uf50-0103.cnf','Tournament','2Point','BitFlip','MaxSat',1,19,0,50 UNION</v>
      </c>
    </row>
    <row r="2254" spans="1:11" x14ac:dyDescent="0.55000000000000004">
      <c r="A2254" t="s">
        <v>22</v>
      </c>
      <c r="B2254" t="s">
        <v>0</v>
      </c>
      <c r="C2254" t="s">
        <v>134</v>
      </c>
      <c r="D2254" t="s">
        <v>2</v>
      </c>
      <c r="E2254" t="s">
        <v>4</v>
      </c>
      <c r="F2254" t="b">
        <v>1</v>
      </c>
      <c r="G2254">
        <v>864</v>
      </c>
      <c r="H2254">
        <v>6</v>
      </c>
      <c r="I2254">
        <v>1959</v>
      </c>
      <c r="K2254" t="str">
        <f t="shared" si="36"/>
        <v>SELECT 'uf50-0103.cnf','Tournament','2Point','BitFlip','Weighted',1,864,6,1959 UNION</v>
      </c>
    </row>
    <row r="2255" spans="1:11" x14ac:dyDescent="0.55000000000000004">
      <c r="A2255" t="s">
        <v>22</v>
      </c>
      <c r="B2255" t="s">
        <v>0</v>
      </c>
      <c r="C2255" t="s">
        <v>134</v>
      </c>
      <c r="D2255" t="s">
        <v>2</v>
      </c>
      <c r="E2255" t="s">
        <v>5</v>
      </c>
      <c r="F2255" t="b">
        <v>1</v>
      </c>
      <c r="G2255">
        <v>19</v>
      </c>
      <c r="H2255">
        <v>0</v>
      </c>
      <c r="I2255">
        <v>49</v>
      </c>
      <c r="K2255" t="str">
        <f t="shared" si="36"/>
        <v>SELECT 'uf50-0103.cnf','Tournament','2Point','BitFlip','Amplified',1,19,0,49 UNION</v>
      </c>
    </row>
    <row r="2256" spans="1:11" x14ac:dyDescent="0.55000000000000004">
      <c r="A2256" t="s">
        <v>22</v>
      </c>
      <c r="B2256" t="s">
        <v>0</v>
      </c>
      <c r="C2256" t="s">
        <v>134</v>
      </c>
      <c r="D2256" t="s">
        <v>6</v>
      </c>
      <c r="E2256" t="s">
        <v>3</v>
      </c>
      <c r="F2256" t="b">
        <v>1</v>
      </c>
      <c r="G2256">
        <v>12</v>
      </c>
      <c r="H2256">
        <v>0</v>
      </c>
      <c r="I2256">
        <v>50</v>
      </c>
      <c r="K2256" t="str">
        <f t="shared" si="36"/>
        <v>SELECT 'uf50-0103.cnf','Tournament','2Point','Guided','MaxSat',1,12,0,50 UNION</v>
      </c>
    </row>
    <row r="2257" spans="1:11" x14ac:dyDescent="0.55000000000000004">
      <c r="A2257" t="s">
        <v>22</v>
      </c>
      <c r="B2257" t="s">
        <v>0</v>
      </c>
      <c r="C2257" t="s">
        <v>134</v>
      </c>
      <c r="D2257" t="s">
        <v>6</v>
      </c>
      <c r="E2257" t="s">
        <v>4</v>
      </c>
      <c r="F2257" t="b">
        <v>1</v>
      </c>
      <c r="G2257">
        <v>8</v>
      </c>
      <c r="H2257">
        <v>0</v>
      </c>
      <c r="I2257">
        <v>33</v>
      </c>
      <c r="K2257" t="str">
        <f t="shared" si="36"/>
        <v>SELECT 'uf50-0103.cnf','Tournament','2Point','Guided','Weighted',1,8,0,33 UNION</v>
      </c>
    </row>
    <row r="2258" spans="1:11" x14ac:dyDescent="0.55000000000000004">
      <c r="A2258" t="s">
        <v>22</v>
      </c>
      <c r="B2258" t="s">
        <v>0</v>
      </c>
      <c r="C2258" t="s">
        <v>134</v>
      </c>
      <c r="D2258" t="s">
        <v>6</v>
      </c>
      <c r="E2258" t="s">
        <v>5</v>
      </c>
      <c r="F2258" t="b">
        <v>1</v>
      </c>
      <c r="G2258">
        <v>12</v>
      </c>
      <c r="H2258">
        <v>0</v>
      </c>
      <c r="I2258">
        <v>47</v>
      </c>
      <c r="K2258" t="str">
        <f t="shared" si="36"/>
        <v>SELECT 'uf50-0103.cnf','Tournament','2Point','Guided','Amplified',1,12,0,47 UNION</v>
      </c>
    </row>
    <row r="2259" spans="1:11" x14ac:dyDescent="0.55000000000000004">
      <c r="A2259" t="s">
        <v>22</v>
      </c>
      <c r="B2259" t="s">
        <v>0</v>
      </c>
      <c r="C2259" t="s">
        <v>134</v>
      </c>
      <c r="D2259" t="s">
        <v>131</v>
      </c>
      <c r="E2259" t="s">
        <v>3</v>
      </c>
      <c r="F2259" t="b">
        <v>1</v>
      </c>
      <c r="G2259">
        <v>377</v>
      </c>
      <c r="H2259">
        <v>3</v>
      </c>
      <c r="I2259">
        <v>944</v>
      </c>
      <c r="K2259" t="str">
        <f t="shared" si="36"/>
        <v>SELECT 'uf50-0103.cnf','Tournament','2Point','1Bit','MaxSat',1,377,3,944 UNION</v>
      </c>
    </row>
    <row r="2260" spans="1:11" x14ac:dyDescent="0.55000000000000004">
      <c r="A2260" t="s">
        <v>22</v>
      </c>
      <c r="B2260" t="s">
        <v>0</v>
      </c>
      <c r="C2260" t="s">
        <v>134</v>
      </c>
      <c r="D2260" t="s">
        <v>131</v>
      </c>
      <c r="E2260" t="s">
        <v>4</v>
      </c>
      <c r="F2260" t="b">
        <v>1</v>
      </c>
      <c r="G2260">
        <v>160</v>
      </c>
      <c r="H2260">
        <v>1</v>
      </c>
      <c r="I2260">
        <v>364</v>
      </c>
      <c r="K2260" t="str">
        <f t="shared" si="36"/>
        <v>SELECT 'uf50-0103.cnf','Tournament','2Point','1Bit','Weighted',1,160,1,364 UNION</v>
      </c>
    </row>
    <row r="2261" spans="1:11" x14ac:dyDescent="0.55000000000000004">
      <c r="A2261" t="s">
        <v>22</v>
      </c>
      <c r="B2261" t="s">
        <v>0</v>
      </c>
      <c r="C2261" t="s">
        <v>134</v>
      </c>
      <c r="D2261" t="s">
        <v>131</v>
      </c>
      <c r="E2261" t="s">
        <v>5</v>
      </c>
      <c r="F2261" t="b">
        <v>1</v>
      </c>
      <c r="G2261">
        <v>377</v>
      </c>
      <c r="H2261">
        <v>3</v>
      </c>
      <c r="I2261">
        <v>899</v>
      </c>
      <c r="K2261" t="str">
        <f t="shared" si="36"/>
        <v>SELECT 'uf50-0103.cnf','Tournament','2Point','1Bit','Amplified',1,377,3,899 UNION</v>
      </c>
    </row>
    <row r="2262" spans="1:11" x14ac:dyDescent="0.55000000000000004">
      <c r="A2262" t="s">
        <v>22</v>
      </c>
      <c r="B2262" t="s">
        <v>0</v>
      </c>
      <c r="C2262" t="s">
        <v>134</v>
      </c>
      <c r="D2262" t="s">
        <v>132</v>
      </c>
      <c r="E2262" t="s">
        <v>3</v>
      </c>
      <c r="F2262" t="b">
        <v>1</v>
      </c>
      <c r="G2262">
        <v>277</v>
      </c>
      <c r="H2262">
        <v>2</v>
      </c>
      <c r="I2262">
        <v>660</v>
      </c>
      <c r="K2262" t="str">
        <f t="shared" si="36"/>
        <v>SELECT 'uf50-0103.cnf','Tournament','2Point','2Bit','MaxSat',1,277,2,660 UNION</v>
      </c>
    </row>
    <row r="2263" spans="1:11" x14ac:dyDescent="0.55000000000000004">
      <c r="A2263" t="s">
        <v>22</v>
      </c>
      <c r="B2263" t="s">
        <v>0</v>
      </c>
      <c r="C2263" t="s">
        <v>134</v>
      </c>
      <c r="D2263" t="s">
        <v>132</v>
      </c>
      <c r="E2263" t="s">
        <v>4</v>
      </c>
      <c r="F2263" t="b">
        <v>1</v>
      </c>
      <c r="G2263">
        <v>279</v>
      </c>
      <c r="H2263">
        <v>2</v>
      </c>
      <c r="I2263">
        <v>628</v>
      </c>
      <c r="K2263" t="str">
        <f t="shared" si="36"/>
        <v>SELECT 'uf50-0103.cnf','Tournament','2Point','2Bit','Weighted',1,279,2,628 UNION</v>
      </c>
    </row>
    <row r="2264" spans="1:11" x14ac:dyDescent="0.55000000000000004">
      <c r="A2264" t="s">
        <v>22</v>
      </c>
      <c r="B2264" t="s">
        <v>0</v>
      </c>
      <c r="C2264" t="s">
        <v>134</v>
      </c>
      <c r="D2264" t="s">
        <v>132</v>
      </c>
      <c r="E2264" t="s">
        <v>5</v>
      </c>
      <c r="F2264" t="b">
        <v>1</v>
      </c>
      <c r="G2264">
        <v>277</v>
      </c>
      <c r="H2264">
        <v>2</v>
      </c>
      <c r="I2264">
        <v>636</v>
      </c>
      <c r="K2264" t="str">
        <f t="shared" si="36"/>
        <v>SELECT 'uf50-0103.cnf','Tournament','2Point','2Bit','Amplified',1,277,2,636 UNION</v>
      </c>
    </row>
    <row r="2265" spans="1:11" x14ac:dyDescent="0.55000000000000004">
      <c r="A2265" t="s">
        <v>22</v>
      </c>
      <c r="B2265" t="s">
        <v>9</v>
      </c>
      <c r="C2265" t="s">
        <v>1</v>
      </c>
      <c r="D2265" t="s">
        <v>2</v>
      </c>
      <c r="E2265" t="s">
        <v>3</v>
      </c>
      <c r="F2265" t="b">
        <v>1</v>
      </c>
      <c r="G2265">
        <v>661</v>
      </c>
      <c r="H2265">
        <v>3</v>
      </c>
      <c r="I2265">
        <v>3684</v>
      </c>
      <c r="K2265" t="str">
        <f t="shared" si="36"/>
        <v>SELECT 'uf50-0103.cnf','Roulette','Clause','BitFlip','MaxSat',1,661,3,3684 UNION</v>
      </c>
    </row>
    <row r="2266" spans="1:11" x14ac:dyDescent="0.55000000000000004">
      <c r="A2266" t="s">
        <v>22</v>
      </c>
      <c r="B2266" t="s">
        <v>9</v>
      </c>
      <c r="C2266" t="s">
        <v>1</v>
      </c>
      <c r="D2266" t="s">
        <v>2</v>
      </c>
      <c r="E2266" t="s">
        <v>4</v>
      </c>
      <c r="F2266" t="b">
        <v>1</v>
      </c>
      <c r="G2266">
        <v>196</v>
      </c>
      <c r="H2266">
        <v>0</v>
      </c>
      <c r="I2266">
        <v>1130</v>
      </c>
      <c r="K2266" t="str">
        <f t="shared" si="36"/>
        <v>SELECT 'uf50-0103.cnf','Roulette','Clause','BitFlip','Weighted',1,196,0,1130 UNION</v>
      </c>
    </row>
    <row r="2267" spans="1:11" x14ac:dyDescent="0.55000000000000004">
      <c r="A2267" t="s">
        <v>22</v>
      </c>
      <c r="B2267" t="s">
        <v>9</v>
      </c>
      <c r="C2267" t="s">
        <v>1</v>
      </c>
      <c r="D2267" t="s">
        <v>2</v>
      </c>
      <c r="E2267" t="s">
        <v>5</v>
      </c>
      <c r="F2267" t="b">
        <v>1</v>
      </c>
      <c r="G2267">
        <v>92</v>
      </c>
      <c r="H2267">
        <v>0</v>
      </c>
      <c r="I2267">
        <v>547</v>
      </c>
      <c r="K2267" t="str">
        <f t="shared" si="36"/>
        <v>SELECT 'uf50-0103.cnf','Roulette','Clause','BitFlip','Amplified',1,92,0,547 UNION</v>
      </c>
    </row>
    <row r="2268" spans="1:11" x14ac:dyDescent="0.55000000000000004">
      <c r="A2268" t="s">
        <v>22</v>
      </c>
      <c r="B2268" t="s">
        <v>9</v>
      </c>
      <c r="C2268" t="s">
        <v>1</v>
      </c>
      <c r="D2268" t="s">
        <v>6</v>
      </c>
      <c r="E2268" t="s">
        <v>3</v>
      </c>
      <c r="F2268" t="b">
        <v>1</v>
      </c>
      <c r="G2268">
        <v>260</v>
      </c>
      <c r="H2268">
        <v>1</v>
      </c>
      <c r="I2268">
        <v>1742</v>
      </c>
      <c r="K2268" t="str">
        <f t="shared" si="36"/>
        <v>SELECT 'uf50-0103.cnf','Roulette','Clause','Guided','MaxSat',1,260,1,1742 UNION</v>
      </c>
    </row>
    <row r="2269" spans="1:11" x14ac:dyDescent="0.55000000000000004">
      <c r="A2269" t="s">
        <v>22</v>
      </c>
      <c r="B2269" t="s">
        <v>9</v>
      </c>
      <c r="C2269" t="s">
        <v>1</v>
      </c>
      <c r="D2269" t="s">
        <v>6</v>
      </c>
      <c r="E2269" t="s">
        <v>4</v>
      </c>
      <c r="F2269" t="b">
        <v>1</v>
      </c>
      <c r="G2269">
        <v>147</v>
      </c>
      <c r="H2269">
        <v>1</v>
      </c>
      <c r="I2269">
        <v>1015</v>
      </c>
      <c r="K2269" t="str">
        <f t="shared" si="36"/>
        <v>SELECT 'uf50-0103.cnf','Roulette','Clause','Guided','Weighted',1,147,1,1015 UNION</v>
      </c>
    </row>
    <row r="2270" spans="1:11" x14ac:dyDescent="0.55000000000000004">
      <c r="A2270" t="s">
        <v>22</v>
      </c>
      <c r="B2270" t="s">
        <v>9</v>
      </c>
      <c r="C2270" t="s">
        <v>1</v>
      </c>
      <c r="D2270" t="s">
        <v>6</v>
      </c>
      <c r="E2270" t="s">
        <v>5</v>
      </c>
      <c r="F2270" t="b">
        <v>1</v>
      </c>
      <c r="G2270">
        <v>34</v>
      </c>
      <c r="H2270">
        <v>0</v>
      </c>
      <c r="I2270">
        <v>230</v>
      </c>
      <c r="K2270" t="str">
        <f t="shared" si="36"/>
        <v>SELECT 'uf50-0103.cnf','Roulette','Clause','Guided','Amplified',1,34,0,230 UNION</v>
      </c>
    </row>
    <row r="2271" spans="1:11" x14ac:dyDescent="0.55000000000000004">
      <c r="A2271" t="s">
        <v>22</v>
      </c>
      <c r="B2271" t="s">
        <v>9</v>
      </c>
      <c r="C2271" t="s">
        <v>1</v>
      </c>
      <c r="D2271" t="s">
        <v>131</v>
      </c>
      <c r="E2271" t="s">
        <v>3</v>
      </c>
      <c r="F2271" t="b">
        <v>1</v>
      </c>
      <c r="G2271">
        <v>346</v>
      </c>
      <c r="H2271">
        <v>1</v>
      </c>
      <c r="I2271">
        <v>1935</v>
      </c>
      <c r="K2271" t="str">
        <f t="shared" si="36"/>
        <v>SELECT 'uf50-0103.cnf','Roulette','Clause','1Bit','MaxSat',1,346,1,1935 UNION</v>
      </c>
    </row>
    <row r="2272" spans="1:11" x14ac:dyDescent="0.55000000000000004">
      <c r="A2272" t="s">
        <v>22</v>
      </c>
      <c r="B2272" t="s">
        <v>9</v>
      </c>
      <c r="C2272" t="s">
        <v>1</v>
      </c>
      <c r="D2272" t="s">
        <v>131</v>
      </c>
      <c r="E2272" t="s">
        <v>4</v>
      </c>
      <c r="F2272" t="b">
        <v>1</v>
      </c>
      <c r="G2272">
        <v>104</v>
      </c>
      <c r="H2272">
        <v>0</v>
      </c>
      <c r="I2272">
        <v>571</v>
      </c>
      <c r="K2272" t="str">
        <f t="shared" si="36"/>
        <v>SELECT 'uf50-0103.cnf','Roulette','Clause','1Bit','Weighted',1,104,0,571 UNION</v>
      </c>
    </row>
    <row r="2273" spans="1:11" x14ac:dyDescent="0.55000000000000004">
      <c r="A2273" t="s">
        <v>22</v>
      </c>
      <c r="B2273" t="s">
        <v>9</v>
      </c>
      <c r="C2273" t="s">
        <v>1</v>
      </c>
      <c r="D2273" t="s">
        <v>131</v>
      </c>
      <c r="E2273" t="s">
        <v>5</v>
      </c>
      <c r="F2273" t="b">
        <v>1</v>
      </c>
      <c r="G2273">
        <v>491</v>
      </c>
      <c r="H2273">
        <v>2</v>
      </c>
      <c r="I2273">
        <v>3158</v>
      </c>
      <c r="K2273" t="str">
        <f t="shared" si="36"/>
        <v>SELECT 'uf50-0103.cnf','Roulette','Clause','1Bit','Amplified',1,491,2,3158 UNION</v>
      </c>
    </row>
    <row r="2274" spans="1:11" x14ac:dyDescent="0.55000000000000004">
      <c r="A2274" t="s">
        <v>22</v>
      </c>
      <c r="B2274" t="s">
        <v>9</v>
      </c>
      <c r="C2274" t="s">
        <v>1</v>
      </c>
      <c r="D2274" t="s">
        <v>132</v>
      </c>
      <c r="E2274" t="s">
        <v>3</v>
      </c>
      <c r="F2274" t="b">
        <v>1</v>
      </c>
      <c r="G2274">
        <v>288</v>
      </c>
      <c r="H2274">
        <v>1</v>
      </c>
      <c r="I2274">
        <v>1677</v>
      </c>
      <c r="K2274" t="str">
        <f t="shared" si="36"/>
        <v>SELECT 'uf50-0103.cnf','Roulette','Clause','2Bit','MaxSat',1,288,1,1677 UNION</v>
      </c>
    </row>
    <row r="2275" spans="1:11" x14ac:dyDescent="0.55000000000000004">
      <c r="A2275" t="s">
        <v>22</v>
      </c>
      <c r="B2275" t="s">
        <v>9</v>
      </c>
      <c r="C2275" t="s">
        <v>1</v>
      </c>
      <c r="D2275" t="s">
        <v>132</v>
      </c>
      <c r="E2275" t="s">
        <v>4</v>
      </c>
      <c r="F2275" t="b">
        <v>1</v>
      </c>
      <c r="G2275">
        <v>299</v>
      </c>
      <c r="H2275">
        <v>1</v>
      </c>
      <c r="I2275">
        <v>1761</v>
      </c>
      <c r="K2275" t="str">
        <f t="shared" si="36"/>
        <v>SELECT 'uf50-0103.cnf','Roulette','Clause','2Bit','Weighted',1,299,1,1761 UNION</v>
      </c>
    </row>
    <row r="2276" spans="1:11" x14ac:dyDescent="0.55000000000000004">
      <c r="A2276" t="s">
        <v>22</v>
      </c>
      <c r="B2276" t="s">
        <v>9</v>
      </c>
      <c r="C2276" t="s">
        <v>1</v>
      </c>
      <c r="D2276" t="s">
        <v>132</v>
      </c>
      <c r="E2276" t="s">
        <v>5</v>
      </c>
      <c r="F2276" t="b">
        <v>1</v>
      </c>
      <c r="G2276">
        <v>814</v>
      </c>
      <c r="H2276">
        <v>4</v>
      </c>
      <c r="I2276">
        <v>4605</v>
      </c>
      <c r="K2276" t="str">
        <f t="shared" si="36"/>
        <v>SELECT 'uf50-0103.cnf','Roulette','Clause','2Bit','Amplified',1,814,4,4605 UNION</v>
      </c>
    </row>
    <row r="2277" spans="1:11" x14ac:dyDescent="0.55000000000000004">
      <c r="A2277" t="s">
        <v>22</v>
      </c>
      <c r="B2277" t="s">
        <v>9</v>
      </c>
      <c r="C2277" t="s">
        <v>8</v>
      </c>
      <c r="D2277" t="s">
        <v>2</v>
      </c>
      <c r="E2277" t="s">
        <v>3</v>
      </c>
      <c r="F2277" t="b">
        <v>1</v>
      </c>
      <c r="G2277">
        <v>235</v>
      </c>
      <c r="H2277">
        <v>1</v>
      </c>
      <c r="I2277">
        <v>620</v>
      </c>
      <c r="K2277" t="str">
        <f t="shared" si="36"/>
        <v>SELECT 'uf50-0103.cnf','Roulette','Uniform','BitFlip','MaxSat',1,235,1,620 UNION</v>
      </c>
    </row>
    <row r="2278" spans="1:11" x14ac:dyDescent="0.55000000000000004">
      <c r="A2278" t="s">
        <v>22</v>
      </c>
      <c r="B2278" t="s">
        <v>9</v>
      </c>
      <c r="C2278" t="s">
        <v>8</v>
      </c>
      <c r="D2278" t="s">
        <v>2</v>
      </c>
      <c r="E2278" t="s">
        <v>4</v>
      </c>
      <c r="F2278" t="b">
        <v>1</v>
      </c>
      <c r="G2278">
        <v>181</v>
      </c>
      <c r="H2278">
        <v>1</v>
      </c>
      <c r="I2278">
        <v>446</v>
      </c>
      <c r="K2278" t="str">
        <f t="shared" si="36"/>
        <v>SELECT 'uf50-0103.cnf','Roulette','Uniform','BitFlip','Weighted',1,181,1,446 UNION</v>
      </c>
    </row>
    <row r="2279" spans="1:11" x14ac:dyDescent="0.55000000000000004">
      <c r="A2279" t="s">
        <v>22</v>
      </c>
      <c r="B2279" t="s">
        <v>9</v>
      </c>
      <c r="C2279" t="s">
        <v>8</v>
      </c>
      <c r="D2279" t="s">
        <v>2</v>
      </c>
      <c r="E2279" t="s">
        <v>5</v>
      </c>
      <c r="F2279" t="b">
        <v>1</v>
      </c>
      <c r="G2279">
        <v>331</v>
      </c>
      <c r="H2279">
        <v>2</v>
      </c>
      <c r="I2279">
        <v>825</v>
      </c>
      <c r="K2279" t="str">
        <f t="shared" si="36"/>
        <v>SELECT 'uf50-0103.cnf','Roulette','Uniform','BitFlip','Amplified',1,331,2,825 UNION</v>
      </c>
    </row>
    <row r="2280" spans="1:11" x14ac:dyDescent="0.55000000000000004">
      <c r="A2280" t="s">
        <v>22</v>
      </c>
      <c r="B2280" t="s">
        <v>9</v>
      </c>
      <c r="C2280" t="s">
        <v>8</v>
      </c>
      <c r="D2280" t="s">
        <v>6</v>
      </c>
      <c r="E2280" t="s">
        <v>3</v>
      </c>
      <c r="F2280" t="b">
        <v>1</v>
      </c>
      <c r="G2280">
        <v>24</v>
      </c>
      <c r="H2280">
        <v>0</v>
      </c>
      <c r="I2280">
        <v>108</v>
      </c>
      <c r="K2280" t="str">
        <f t="shared" si="36"/>
        <v>SELECT 'uf50-0103.cnf','Roulette','Uniform','Guided','MaxSat',1,24,0,108 UNION</v>
      </c>
    </row>
    <row r="2281" spans="1:11" x14ac:dyDescent="0.55000000000000004">
      <c r="A2281" t="s">
        <v>22</v>
      </c>
      <c r="B2281" t="s">
        <v>9</v>
      </c>
      <c r="C2281" t="s">
        <v>8</v>
      </c>
      <c r="D2281" t="s">
        <v>6</v>
      </c>
      <c r="E2281" t="s">
        <v>4</v>
      </c>
      <c r="F2281" t="b">
        <v>1</v>
      </c>
      <c r="G2281">
        <v>33</v>
      </c>
      <c r="H2281">
        <v>0</v>
      </c>
      <c r="I2281">
        <v>136</v>
      </c>
      <c r="K2281" t="str">
        <f t="shared" si="36"/>
        <v>SELECT 'uf50-0103.cnf','Roulette','Uniform','Guided','Weighted',1,33,0,136 UNION</v>
      </c>
    </row>
    <row r="2282" spans="1:11" x14ac:dyDescent="0.55000000000000004">
      <c r="A2282" t="s">
        <v>22</v>
      </c>
      <c r="B2282" t="s">
        <v>9</v>
      </c>
      <c r="C2282" t="s">
        <v>8</v>
      </c>
      <c r="D2282" t="s">
        <v>6</v>
      </c>
      <c r="E2282" t="s">
        <v>5</v>
      </c>
      <c r="F2282" t="b">
        <v>1</v>
      </c>
      <c r="G2282">
        <v>22</v>
      </c>
      <c r="H2282">
        <v>0</v>
      </c>
      <c r="I2282">
        <v>89</v>
      </c>
      <c r="K2282" t="str">
        <f t="shared" si="36"/>
        <v>SELECT 'uf50-0103.cnf','Roulette','Uniform','Guided','Amplified',1,22,0,89 UNION</v>
      </c>
    </row>
    <row r="2283" spans="1:11" x14ac:dyDescent="0.55000000000000004">
      <c r="A2283" t="s">
        <v>22</v>
      </c>
      <c r="B2283" t="s">
        <v>9</v>
      </c>
      <c r="C2283" t="s">
        <v>8</v>
      </c>
      <c r="D2283" t="s">
        <v>131</v>
      </c>
      <c r="E2283" t="s">
        <v>3</v>
      </c>
      <c r="F2283" t="b">
        <v>1</v>
      </c>
      <c r="G2283">
        <v>554</v>
      </c>
      <c r="H2283">
        <v>3</v>
      </c>
      <c r="I2283">
        <v>1406</v>
      </c>
      <c r="K2283" t="str">
        <f t="shared" si="36"/>
        <v>SELECT 'uf50-0103.cnf','Roulette','Uniform','1Bit','MaxSat',1,554,3,1406 UNION</v>
      </c>
    </row>
    <row r="2284" spans="1:11" x14ac:dyDescent="0.55000000000000004">
      <c r="A2284" t="s">
        <v>22</v>
      </c>
      <c r="B2284" t="s">
        <v>9</v>
      </c>
      <c r="C2284" t="s">
        <v>8</v>
      </c>
      <c r="D2284" t="s">
        <v>131</v>
      </c>
      <c r="E2284" t="s">
        <v>4</v>
      </c>
      <c r="F2284" t="b">
        <v>1</v>
      </c>
      <c r="G2284">
        <v>380</v>
      </c>
      <c r="H2284">
        <v>1</v>
      </c>
      <c r="I2284">
        <v>927</v>
      </c>
      <c r="K2284" t="str">
        <f t="shared" si="36"/>
        <v>SELECT 'uf50-0103.cnf','Roulette','Uniform','1Bit','Weighted',1,380,1,927 UNION</v>
      </c>
    </row>
    <row r="2285" spans="1:11" x14ac:dyDescent="0.55000000000000004">
      <c r="A2285" t="s">
        <v>22</v>
      </c>
      <c r="B2285" t="s">
        <v>9</v>
      </c>
      <c r="C2285" t="s">
        <v>8</v>
      </c>
      <c r="D2285" t="s">
        <v>131</v>
      </c>
      <c r="E2285" t="s">
        <v>5</v>
      </c>
      <c r="F2285" t="b">
        <v>1</v>
      </c>
      <c r="G2285">
        <v>187</v>
      </c>
      <c r="H2285">
        <v>1</v>
      </c>
      <c r="I2285">
        <v>493</v>
      </c>
      <c r="K2285" t="str">
        <f t="shared" si="36"/>
        <v>SELECT 'uf50-0103.cnf','Roulette','Uniform','1Bit','Amplified',1,187,1,493 UNION</v>
      </c>
    </row>
    <row r="2286" spans="1:11" x14ac:dyDescent="0.55000000000000004">
      <c r="A2286" t="s">
        <v>22</v>
      </c>
      <c r="B2286" t="s">
        <v>9</v>
      </c>
      <c r="C2286" t="s">
        <v>8</v>
      </c>
      <c r="D2286" t="s">
        <v>132</v>
      </c>
      <c r="E2286" t="s">
        <v>3</v>
      </c>
      <c r="F2286" t="b">
        <v>1</v>
      </c>
      <c r="G2286">
        <v>140</v>
      </c>
      <c r="H2286">
        <v>0</v>
      </c>
      <c r="I2286">
        <v>371</v>
      </c>
      <c r="K2286" t="str">
        <f t="shared" si="36"/>
        <v>SELECT 'uf50-0103.cnf','Roulette','Uniform','2Bit','MaxSat',1,140,0,371 UNION</v>
      </c>
    </row>
    <row r="2287" spans="1:11" x14ac:dyDescent="0.55000000000000004">
      <c r="A2287" t="s">
        <v>22</v>
      </c>
      <c r="B2287" t="s">
        <v>9</v>
      </c>
      <c r="C2287" t="s">
        <v>8</v>
      </c>
      <c r="D2287" t="s">
        <v>132</v>
      </c>
      <c r="E2287" t="s">
        <v>4</v>
      </c>
      <c r="F2287" t="b">
        <v>1</v>
      </c>
      <c r="G2287">
        <v>636</v>
      </c>
      <c r="H2287">
        <v>2</v>
      </c>
      <c r="I2287">
        <v>1598</v>
      </c>
      <c r="K2287" t="str">
        <f t="shared" si="36"/>
        <v>SELECT 'uf50-0103.cnf','Roulette','Uniform','2Bit','Weighted',1,636,2,1598 UNION</v>
      </c>
    </row>
    <row r="2288" spans="1:11" x14ac:dyDescent="0.55000000000000004">
      <c r="A2288" t="s">
        <v>22</v>
      </c>
      <c r="B2288" t="s">
        <v>9</v>
      </c>
      <c r="C2288" t="s">
        <v>8</v>
      </c>
      <c r="D2288" t="s">
        <v>132</v>
      </c>
      <c r="E2288" t="s">
        <v>5</v>
      </c>
      <c r="F2288" t="b">
        <v>1</v>
      </c>
      <c r="G2288">
        <v>777</v>
      </c>
      <c r="H2288">
        <v>4</v>
      </c>
      <c r="I2288">
        <v>2003</v>
      </c>
      <c r="K2288" t="str">
        <f t="shared" si="36"/>
        <v>SELECT 'uf50-0103.cnf','Roulette','Uniform','2Bit','Amplified',1,777,4,2003 UNION</v>
      </c>
    </row>
    <row r="2289" spans="1:11" x14ac:dyDescent="0.55000000000000004">
      <c r="A2289" t="s">
        <v>22</v>
      </c>
      <c r="B2289" t="s">
        <v>9</v>
      </c>
      <c r="C2289" t="s">
        <v>133</v>
      </c>
      <c r="D2289" t="s">
        <v>2</v>
      </c>
      <c r="E2289" t="s">
        <v>3</v>
      </c>
      <c r="F2289" t="b">
        <v>1</v>
      </c>
      <c r="G2289">
        <v>701</v>
      </c>
      <c r="H2289">
        <v>4</v>
      </c>
      <c r="I2289">
        <v>1776</v>
      </c>
      <c r="K2289" t="str">
        <f t="shared" si="36"/>
        <v>SELECT 'uf50-0103.cnf','Roulette','1Point','BitFlip','MaxSat',1,701,4,1776 UNION</v>
      </c>
    </row>
    <row r="2290" spans="1:11" x14ac:dyDescent="0.55000000000000004">
      <c r="A2290" t="s">
        <v>22</v>
      </c>
      <c r="B2290" t="s">
        <v>9</v>
      </c>
      <c r="C2290" t="s">
        <v>133</v>
      </c>
      <c r="D2290" t="s">
        <v>2</v>
      </c>
      <c r="E2290" t="s">
        <v>4</v>
      </c>
      <c r="F2290" t="b">
        <v>1</v>
      </c>
      <c r="G2290">
        <v>1168</v>
      </c>
      <c r="H2290">
        <v>5</v>
      </c>
      <c r="I2290">
        <v>2772</v>
      </c>
      <c r="K2290" t="str">
        <f t="shared" si="36"/>
        <v>SELECT 'uf50-0103.cnf','Roulette','1Point','BitFlip','Weighted',1,1168,5,2772 UNION</v>
      </c>
    </row>
    <row r="2291" spans="1:11" x14ac:dyDescent="0.55000000000000004">
      <c r="A2291" t="s">
        <v>22</v>
      </c>
      <c r="B2291" t="s">
        <v>9</v>
      </c>
      <c r="C2291" t="s">
        <v>133</v>
      </c>
      <c r="D2291" t="s">
        <v>2</v>
      </c>
      <c r="E2291" t="s">
        <v>5</v>
      </c>
      <c r="F2291" t="b">
        <v>1</v>
      </c>
      <c r="G2291">
        <v>1233</v>
      </c>
      <c r="H2291">
        <v>6</v>
      </c>
      <c r="I2291">
        <v>3183</v>
      </c>
      <c r="K2291" t="str">
        <f t="shared" si="36"/>
        <v>SELECT 'uf50-0103.cnf','Roulette','1Point','BitFlip','Amplified',1,1233,6,3183 UNION</v>
      </c>
    </row>
    <row r="2292" spans="1:11" x14ac:dyDescent="0.55000000000000004">
      <c r="A2292" t="s">
        <v>22</v>
      </c>
      <c r="B2292" t="s">
        <v>9</v>
      </c>
      <c r="C2292" t="s">
        <v>133</v>
      </c>
      <c r="D2292" t="s">
        <v>6</v>
      </c>
      <c r="E2292" t="s">
        <v>3</v>
      </c>
      <c r="F2292" t="b">
        <v>1</v>
      </c>
      <c r="G2292">
        <v>327</v>
      </c>
      <c r="H2292">
        <v>2</v>
      </c>
      <c r="I2292">
        <v>1337</v>
      </c>
      <c r="K2292" t="str">
        <f t="shared" si="36"/>
        <v>SELECT 'uf50-0103.cnf','Roulette','1Point','Guided','MaxSat',1,327,2,1337 UNION</v>
      </c>
    </row>
    <row r="2293" spans="1:11" x14ac:dyDescent="0.55000000000000004">
      <c r="A2293" t="s">
        <v>22</v>
      </c>
      <c r="B2293" t="s">
        <v>9</v>
      </c>
      <c r="C2293" t="s">
        <v>133</v>
      </c>
      <c r="D2293" t="s">
        <v>6</v>
      </c>
      <c r="E2293" t="s">
        <v>4</v>
      </c>
      <c r="F2293" t="b">
        <v>1</v>
      </c>
      <c r="G2293">
        <v>35</v>
      </c>
      <c r="H2293">
        <v>0</v>
      </c>
      <c r="I2293">
        <v>139</v>
      </c>
      <c r="K2293" t="str">
        <f t="shared" si="36"/>
        <v>SELECT 'uf50-0103.cnf','Roulette','1Point','Guided','Weighted',1,35,0,139 UNION</v>
      </c>
    </row>
    <row r="2294" spans="1:11" x14ac:dyDescent="0.55000000000000004">
      <c r="A2294" t="s">
        <v>22</v>
      </c>
      <c r="B2294" t="s">
        <v>9</v>
      </c>
      <c r="C2294" t="s">
        <v>133</v>
      </c>
      <c r="D2294" t="s">
        <v>6</v>
      </c>
      <c r="E2294" t="s">
        <v>5</v>
      </c>
      <c r="F2294" t="b">
        <v>1</v>
      </c>
      <c r="G2294">
        <v>156</v>
      </c>
      <c r="H2294">
        <v>1</v>
      </c>
      <c r="I2294">
        <v>637</v>
      </c>
      <c r="K2294" t="str">
        <f t="shared" si="36"/>
        <v>SELECT 'uf50-0103.cnf','Roulette','1Point','Guided','Amplified',1,156,1,637 UNION</v>
      </c>
    </row>
    <row r="2295" spans="1:11" x14ac:dyDescent="0.55000000000000004">
      <c r="A2295" t="s">
        <v>22</v>
      </c>
      <c r="B2295" t="s">
        <v>9</v>
      </c>
      <c r="C2295" t="s">
        <v>133</v>
      </c>
      <c r="D2295" t="s">
        <v>131</v>
      </c>
      <c r="E2295" t="s">
        <v>3</v>
      </c>
      <c r="F2295" t="b">
        <v>1</v>
      </c>
      <c r="G2295">
        <v>1282</v>
      </c>
      <c r="H2295">
        <v>7</v>
      </c>
      <c r="I2295">
        <v>3128</v>
      </c>
      <c r="K2295" t="str">
        <f t="shared" si="36"/>
        <v>SELECT 'uf50-0103.cnf','Roulette','1Point','1Bit','MaxSat',1,1282,7,3128 UNION</v>
      </c>
    </row>
    <row r="2296" spans="1:11" x14ac:dyDescent="0.55000000000000004">
      <c r="A2296" t="s">
        <v>22</v>
      </c>
      <c r="B2296" t="s">
        <v>9</v>
      </c>
      <c r="C2296" t="s">
        <v>133</v>
      </c>
      <c r="D2296" t="s">
        <v>131</v>
      </c>
      <c r="E2296" t="s">
        <v>4</v>
      </c>
      <c r="F2296" t="b">
        <v>1</v>
      </c>
      <c r="G2296">
        <v>2855</v>
      </c>
      <c r="H2296">
        <v>14</v>
      </c>
      <c r="I2296">
        <v>6769</v>
      </c>
      <c r="K2296" t="str">
        <f t="shared" si="36"/>
        <v>SELECT 'uf50-0103.cnf','Roulette','1Point','1Bit','Weighted',1,2855,14,6769 UNION</v>
      </c>
    </row>
    <row r="2297" spans="1:11" x14ac:dyDescent="0.55000000000000004">
      <c r="A2297" t="s">
        <v>22</v>
      </c>
      <c r="B2297" t="s">
        <v>9</v>
      </c>
      <c r="C2297" t="s">
        <v>133</v>
      </c>
      <c r="D2297" t="s">
        <v>131</v>
      </c>
      <c r="E2297" t="s">
        <v>5</v>
      </c>
      <c r="F2297" t="b">
        <v>1</v>
      </c>
      <c r="G2297">
        <v>613</v>
      </c>
      <c r="H2297">
        <v>3</v>
      </c>
      <c r="I2297">
        <v>1601</v>
      </c>
      <c r="K2297" t="str">
        <f t="shared" si="36"/>
        <v>SELECT 'uf50-0103.cnf','Roulette','1Point','1Bit','Amplified',1,613,3,1601 UNION</v>
      </c>
    </row>
    <row r="2298" spans="1:11" x14ac:dyDescent="0.55000000000000004">
      <c r="A2298" t="s">
        <v>22</v>
      </c>
      <c r="B2298" t="s">
        <v>9</v>
      </c>
      <c r="C2298" t="s">
        <v>133</v>
      </c>
      <c r="D2298" t="s">
        <v>132</v>
      </c>
      <c r="E2298" t="s">
        <v>3</v>
      </c>
      <c r="F2298" t="b">
        <v>1</v>
      </c>
      <c r="G2298">
        <v>137</v>
      </c>
      <c r="H2298">
        <v>0</v>
      </c>
      <c r="I2298">
        <v>379</v>
      </c>
      <c r="K2298" t="str">
        <f t="shared" si="36"/>
        <v>SELECT 'uf50-0103.cnf','Roulette','1Point','2Bit','MaxSat',1,137,0,379 UNION</v>
      </c>
    </row>
    <row r="2299" spans="1:11" x14ac:dyDescent="0.55000000000000004">
      <c r="A2299" t="s">
        <v>22</v>
      </c>
      <c r="B2299" t="s">
        <v>9</v>
      </c>
      <c r="C2299" t="s">
        <v>133</v>
      </c>
      <c r="D2299" t="s">
        <v>132</v>
      </c>
      <c r="E2299" t="s">
        <v>4</v>
      </c>
      <c r="F2299" t="b">
        <v>1</v>
      </c>
      <c r="G2299">
        <v>985</v>
      </c>
      <c r="H2299">
        <v>3</v>
      </c>
      <c r="I2299">
        <v>2411</v>
      </c>
      <c r="K2299" t="str">
        <f t="shared" si="36"/>
        <v>SELECT 'uf50-0103.cnf','Roulette','1Point','2Bit','Weighted',1,985,3,2411 UNION</v>
      </c>
    </row>
    <row r="2300" spans="1:11" x14ac:dyDescent="0.55000000000000004">
      <c r="A2300" t="s">
        <v>22</v>
      </c>
      <c r="B2300" t="s">
        <v>9</v>
      </c>
      <c r="C2300" t="s">
        <v>133</v>
      </c>
      <c r="D2300" t="s">
        <v>132</v>
      </c>
      <c r="E2300" t="s">
        <v>5</v>
      </c>
      <c r="F2300" t="b">
        <v>1</v>
      </c>
      <c r="G2300">
        <v>3594</v>
      </c>
      <c r="H2300">
        <v>20</v>
      </c>
      <c r="I2300">
        <v>9021</v>
      </c>
      <c r="K2300" t="str">
        <f t="shared" si="36"/>
        <v>SELECT 'uf50-0103.cnf','Roulette','1Point','2Bit','Amplified',1,3594,20,9021 UNION</v>
      </c>
    </row>
    <row r="2301" spans="1:11" x14ac:dyDescent="0.55000000000000004">
      <c r="A2301" t="s">
        <v>22</v>
      </c>
      <c r="B2301" t="s">
        <v>9</v>
      </c>
      <c r="C2301" t="s">
        <v>134</v>
      </c>
      <c r="D2301" t="s">
        <v>2</v>
      </c>
      <c r="E2301" t="s">
        <v>3</v>
      </c>
      <c r="F2301" t="b">
        <v>1</v>
      </c>
      <c r="G2301">
        <v>230</v>
      </c>
      <c r="H2301">
        <v>1</v>
      </c>
      <c r="I2301">
        <v>607</v>
      </c>
      <c r="K2301" t="str">
        <f t="shared" si="36"/>
        <v>SELECT 'uf50-0103.cnf','Roulette','2Point','BitFlip','MaxSat',1,230,1,607 UNION</v>
      </c>
    </row>
    <row r="2302" spans="1:11" x14ac:dyDescent="0.55000000000000004">
      <c r="A2302" t="s">
        <v>22</v>
      </c>
      <c r="B2302" t="s">
        <v>9</v>
      </c>
      <c r="C2302" t="s">
        <v>134</v>
      </c>
      <c r="D2302" t="s">
        <v>2</v>
      </c>
      <c r="E2302" t="s">
        <v>4</v>
      </c>
      <c r="F2302" t="b">
        <v>1</v>
      </c>
      <c r="G2302">
        <v>1675</v>
      </c>
      <c r="H2302">
        <v>9</v>
      </c>
      <c r="I2302">
        <v>4210</v>
      </c>
      <c r="K2302" t="str">
        <f t="shared" si="36"/>
        <v>SELECT 'uf50-0103.cnf','Roulette','2Point','BitFlip','Weighted',1,1675,9,4210 UNION</v>
      </c>
    </row>
    <row r="2303" spans="1:11" x14ac:dyDescent="0.55000000000000004">
      <c r="A2303" t="s">
        <v>22</v>
      </c>
      <c r="B2303" t="s">
        <v>9</v>
      </c>
      <c r="C2303" t="s">
        <v>134</v>
      </c>
      <c r="D2303" t="s">
        <v>2</v>
      </c>
      <c r="E2303" t="s">
        <v>5</v>
      </c>
      <c r="F2303" t="b">
        <v>1</v>
      </c>
      <c r="G2303">
        <v>242</v>
      </c>
      <c r="H2303">
        <v>1</v>
      </c>
      <c r="I2303">
        <v>633</v>
      </c>
      <c r="K2303" t="str">
        <f t="shared" si="36"/>
        <v>SELECT 'uf50-0103.cnf','Roulette','2Point','BitFlip','Amplified',1,242,1,633 UNION</v>
      </c>
    </row>
    <row r="2304" spans="1:11" x14ac:dyDescent="0.55000000000000004">
      <c r="A2304" t="s">
        <v>22</v>
      </c>
      <c r="B2304" t="s">
        <v>9</v>
      </c>
      <c r="C2304" t="s">
        <v>134</v>
      </c>
      <c r="D2304" t="s">
        <v>6</v>
      </c>
      <c r="E2304" t="s">
        <v>3</v>
      </c>
      <c r="F2304" t="b">
        <v>1</v>
      </c>
      <c r="G2304">
        <v>32</v>
      </c>
      <c r="H2304">
        <v>0</v>
      </c>
      <c r="I2304">
        <v>135</v>
      </c>
      <c r="K2304" t="str">
        <f t="shared" si="36"/>
        <v>SELECT 'uf50-0103.cnf','Roulette','2Point','Guided','MaxSat',1,32,0,135 UNION</v>
      </c>
    </row>
    <row r="2305" spans="1:11" x14ac:dyDescent="0.55000000000000004">
      <c r="A2305" t="s">
        <v>22</v>
      </c>
      <c r="B2305" t="s">
        <v>9</v>
      </c>
      <c r="C2305" t="s">
        <v>134</v>
      </c>
      <c r="D2305" t="s">
        <v>6</v>
      </c>
      <c r="E2305" t="s">
        <v>4</v>
      </c>
      <c r="F2305" t="b">
        <v>1</v>
      </c>
      <c r="G2305">
        <v>23</v>
      </c>
      <c r="H2305">
        <v>0</v>
      </c>
      <c r="I2305">
        <v>97</v>
      </c>
      <c r="K2305" t="str">
        <f t="shared" si="36"/>
        <v>SELECT 'uf50-0103.cnf','Roulette','2Point','Guided','Weighted',1,23,0,97 UNION</v>
      </c>
    </row>
    <row r="2306" spans="1:11" x14ac:dyDescent="0.55000000000000004">
      <c r="A2306" t="s">
        <v>22</v>
      </c>
      <c r="B2306" t="s">
        <v>9</v>
      </c>
      <c r="C2306" t="s">
        <v>134</v>
      </c>
      <c r="D2306" t="s">
        <v>6</v>
      </c>
      <c r="E2306" t="s">
        <v>5</v>
      </c>
      <c r="F2306" t="b">
        <v>1</v>
      </c>
      <c r="G2306">
        <v>28</v>
      </c>
      <c r="H2306">
        <v>0</v>
      </c>
      <c r="I2306">
        <v>118</v>
      </c>
      <c r="K2306" t="str">
        <f t="shared" si="36"/>
        <v>SELECT 'uf50-0103.cnf','Roulette','2Point','Guided','Amplified',1,28,0,118 UNION</v>
      </c>
    </row>
    <row r="2307" spans="1:11" x14ac:dyDescent="0.55000000000000004">
      <c r="A2307" t="s">
        <v>22</v>
      </c>
      <c r="B2307" t="s">
        <v>9</v>
      </c>
      <c r="C2307" t="s">
        <v>134</v>
      </c>
      <c r="D2307" t="s">
        <v>131</v>
      </c>
      <c r="E2307" t="s">
        <v>3</v>
      </c>
      <c r="F2307" t="b">
        <v>1</v>
      </c>
      <c r="G2307">
        <v>389</v>
      </c>
      <c r="H2307">
        <v>2</v>
      </c>
      <c r="I2307">
        <v>985</v>
      </c>
      <c r="K2307" t="str">
        <f t="shared" si="36"/>
        <v>SELECT 'uf50-0103.cnf','Roulette','2Point','1Bit','MaxSat',1,389,2,985 UNION</v>
      </c>
    </row>
    <row r="2308" spans="1:11" x14ac:dyDescent="0.55000000000000004">
      <c r="A2308" t="s">
        <v>22</v>
      </c>
      <c r="B2308" t="s">
        <v>9</v>
      </c>
      <c r="C2308" t="s">
        <v>134</v>
      </c>
      <c r="D2308" t="s">
        <v>131</v>
      </c>
      <c r="E2308" t="s">
        <v>4</v>
      </c>
      <c r="F2308" t="b">
        <v>1</v>
      </c>
      <c r="G2308">
        <v>612</v>
      </c>
      <c r="H2308">
        <v>3</v>
      </c>
      <c r="I2308">
        <v>1441</v>
      </c>
      <c r="K2308" t="str">
        <f t="shared" si="36"/>
        <v>SELECT 'uf50-0103.cnf','Roulette','2Point','1Bit','Weighted',1,612,3,1441 UNION</v>
      </c>
    </row>
    <row r="2309" spans="1:11" x14ac:dyDescent="0.55000000000000004">
      <c r="A2309" t="s">
        <v>22</v>
      </c>
      <c r="B2309" t="s">
        <v>9</v>
      </c>
      <c r="C2309" t="s">
        <v>134</v>
      </c>
      <c r="D2309" t="s">
        <v>131</v>
      </c>
      <c r="E2309" t="s">
        <v>5</v>
      </c>
      <c r="F2309" t="b">
        <v>1</v>
      </c>
      <c r="G2309">
        <v>875</v>
      </c>
      <c r="H2309">
        <v>5</v>
      </c>
      <c r="I2309">
        <v>2208</v>
      </c>
      <c r="K2309" t="str">
        <f t="shared" si="36"/>
        <v>SELECT 'uf50-0103.cnf','Roulette','2Point','1Bit','Amplified',1,875,5,2208 UNION</v>
      </c>
    </row>
    <row r="2310" spans="1:11" x14ac:dyDescent="0.55000000000000004">
      <c r="A2310" t="s">
        <v>22</v>
      </c>
      <c r="B2310" t="s">
        <v>9</v>
      </c>
      <c r="C2310" t="s">
        <v>134</v>
      </c>
      <c r="D2310" t="s">
        <v>132</v>
      </c>
      <c r="E2310" t="s">
        <v>3</v>
      </c>
      <c r="F2310" t="b">
        <v>1</v>
      </c>
      <c r="G2310">
        <v>793</v>
      </c>
      <c r="H2310">
        <v>4</v>
      </c>
      <c r="I2310">
        <v>1987</v>
      </c>
      <c r="K2310" t="str">
        <f t="shared" si="36"/>
        <v>SELECT 'uf50-0103.cnf','Roulette','2Point','2Bit','MaxSat',1,793,4,1987 UNION</v>
      </c>
    </row>
    <row r="2311" spans="1:11" x14ac:dyDescent="0.55000000000000004">
      <c r="A2311" t="s">
        <v>22</v>
      </c>
      <c r="B2311" t="s">
        <v>9</v>
      </c>
      <c r="C2311" t="s">
        <v>134</v>
      </c>
      <c r="D2311" t="s">
        <v>132</v>
      </c>
      <c r="E2311" t="s">
        <v>4</v>
      </c>
      <c r="F2311" t="b">
        <v>1</v>
      </c>
      <c r="G2311">
        <v>723</v>
      </c>
      <c r="H2311">
        <v>3</v>
      </c>
      <c r="I2311">
        <v>1683</v>
      </c>
      <c r="K2311" t="str">
        <f t="shared" si="36"/>
        <v>SELECT 'uf50-0103.cnf','Roulette','2Point','2Bit','Weighted',1,723,3,1683 UNION</v>
      </c>
    </row>
    <row r="2312" spans="1:11" x14ac:dyDescent="0.55000000000000004">
      <c r="A2312" t="s">
        <v>22</v>
      </c>
      <c r="B2312" t="s">
        <v>9</v>
      </c>
      <c r="C2312" t="s">
        <v>134</v>
      </c>
      <c r="D2312" t="s">
        <v>132</v>
      </c>
      <c r="E2312" t="s">
        <v>5</v>
      </c>
      <c r="F2312" t="b">
        <v>1</v>
      </c>
      <c r="G2312">
        <v>794</v>
      </c>
      <c r="H2312">
        <v>4</v>
      </c>
      <c r="I2312">
        <v>1956</v>
      </c>
      <c r="K2312" t="str">
        <f t="shared" si="36"/>
        <v>SELECT 'uf50-0103.cnf','Roulette','2Point','2Bit','Amplified',1,794,4,1956 UNION</v>
      </c>
    </row>
    <row r="2313" spans="1:11" x14ac:dyDescent="0.55000000000000004">
      <c r="A2313" t="s">
        <v>22</v>
      </c>
      <c r="B2313" t="s">
        <v>10</v>
      </c>
      <c r="C2313" t="s">
        <v>1</v>
      </c>
      <c r="D2313" t="s">
        <v>2</v>
      </c>
      <c r="E2313" t="s">
        <v>3</v>
      </c>
      <c r="F2313" t="b">
        <v>1</v>
      </c>
      <c r="G2313">
        <v>151</v>
      </c>
      <c r="H2313">
        <v>1</v>
      </c>
      <c r="I2313">
        <v>815</v>
      </c>
      <c r="K2313" t="str">
        <f t="shared" ref="K2313:K2376" si="37">CONCATENATE("SELECT '",A2313,"','",B2313,"','",C2313,"','",D2313,"','",E2313,"',",IF(F2313,1,0),",",G2313,",",H2313,",",I2313," UNION")</f>
        <v>SELECT 'uf50-0103.cnf','Rank','Clause','BitFlip','MaxSat',1,151,1,815 UNION</v>
      </c>
    </row>
    <row r="2314" spans="1:11" x14ac:dyDescent="0.55000000000000004">
      <c r="A2314" t="s">
        <v>22</v>
      </c>
      <c r="B2314" t="s">
        <v>10</v>
      </c>
      <c r="C2314" t="s">
        <v>1</v>
      </c>
      <c r="D2314" t="s">
        <v>2</v>
      </c>
      <c r="E2314" t="s">
        <v>4</v>
      </c>
      <c r="F2314" t="b">
        <v>1</v>
      </c>
      <c r="G2314">
        <v>33</v>
      </c>
      <c r="H2314">
        <v>0</v>
      </c>
      <c r="I2314">
        <v>180</v>
      </c>
      <c r="K2314" t="str">
        <f t="shared" si="37"/>
        <v>SELECT 'uf50-0103.cnf','Rank','Clause','BitFlip','Weighted',1,33,0,180 UNION</v>
      </c>
    </row>
    <row r="2315" spans="1:11" x14ac:dyDescent="0.55000000000000004">
      <c r="A2315" t="s">
        <v>22</v>
      </c>
      <c r="B2315" t="s">
        <v>10</v>
      </c>
      <c r="C2315" t="s">
        <v>1</v>
      </c>
      <c r="D2315" t="s">
        <v>2</v>
      </c>
      <c r="E2315" t="s">
        <v>5</v>
      </c>
      <c r="F2315" t="b">
        <v>1</v>
      </c>
      <c r="G2315">
        <v>18</v>
      </c>
      <c r="H2315">
        <v>0</v>
      </c>
      <c r="I2315">
        <v>103</v>
      </c>
      <c r="K2315" t="str">
        <f t="shared" si="37"/>
        <v>SELECT 'uf50-0103.cnf','Rank','Clause','BitFlip','Amplified',1,18,0,103 UNION</v>
      </c>
    </row>
    <row r="2316" spans="1:11" x14ac:dyDescent="0.55000000000000004">
      <c r="A2316" t="s">
        <v>22</v>
      </c>
      <c r="B2316" t="s">
        <v>10</v>
      </c>
      <c r="C2316" t="s">
        <v>1</v>
      </c>
      <c r="D2316" t="s">
        <v>6</v>
      </c>
      <c r="E2316" t="s">
        <v>3</v>
      </c>
      <c r="F2316" t="b">
        <v>1</v>
      </c>
      <c r="G2316">
        <v>20</v>
      </c>
      <c r="H2316">
        <v>0</v>
      </c>
      <c r="I2316">
        <v>141</v>
      </c>
      <c r="K2316" t="str">
        <f t="shared" si="37"/>
        <v>SELECT 'uf50-0103.cnf','Rank','Clause','Guided','MaxSat',1,20,0,141 UNION</v>
      </c>
    </row>
    <row r="2317" spans="1:11" x14ac:dyDescent="0.55000000000000004">
      <c r="A2317" t="s">
        <v>22</v>
      </c>
      <c r="B2317" t="s">
        <v>10</v>
      </c>
      <c r="C2317" t="s">
        <v>1</v>
      </c>
      <c r="D2317" t="s">
        <v>6</v>
      </c>
      <c r="E2317" t="s">
        <v>4</v>
      </c>
      <c r="F2317" t="b">
        <v>1</v>
      </c>
      <c r="G2317">
        <v>11</v>
      </c>
      <c r="H2317">
        <v>0</v>
      </c>
      <c r="I2317">
        <v>86</v>
      </c>
      <c r="K2317" t="str">
        <f t="shared" si="37"/>
        <v>SELECT 'uf50-0103.cnf','Rank','Clause','Guided','Weighted',1,11,0,86 UNION</v>
      </c>
    </row>
    <row r="2318" spans="1:11" x14ac:dyDescent="0.55000000000000004">
      <c r="A2318" t="s">
        <v>22</v>
      </c>
      <c r="B2318" t="s">
        <v>10</v>
      </c>
      <c r="C2318" t="s">
        <v>1</v>
      </c>
      <c r="D2318" t="s">
        <v>6</v>
      </c>
      <c r="E2318" t="s">
        <v>5</v>
      </c>
      <c r="F2318" t="b">
        <v>1</v>
      </c>
      <c r="G2318">
        <v>19</v>
      </c>
      <c r="H2318">
        <v>0</v>
      </c>
      <c r="I2318">
        <v>122</v>
      </c>
      <c r="K2318" t="str">
        <f t="shared" si="37"/>
        <v>SELECT 'uf50-0103.cnf','Rank','Clause','Guided','Amplified',1,19,0,122 UNION</v>
      </c>
    </row>
    <row r="2319" spans="1:11" x14ac:dyDescent="0.55000000000000004">
      <c r="A2319" t="s">
        <v>22</v>
      </c>
      <c r="B2319" t="s">
        <v>10</v>
      </c>
      <c r="C2319" t="s">
        <v>1</v>
      </c>
      <c r="D2319" t="s">
        <v>131</v>
      </c>
      <c r="E2319" t="s">
        <v>3</v>
      </c>
      <c r="F2319" t="b">
        <v>1</v>
      </c>
      <c r="G2319">
        <v>85</v>
      </c>
      <c r="H2319">
        <v>0</v>
      </c>
      <c r="I2319">
        <v>462</v>
      </c>
      <c r="K2319" t="str">
        <f t="shared" si="37"/>
        <v>SELECT 'uf50-0103.cnf','Rank','Clause','1Bit','MaxSat',1,85,0,462 UNION</v>
      </c>
    </row>
    <row r="2320" spans="1:11" x14ac:dyDescent="0.55000000000000004">
      <c r="A2320" t="s">
        <v>22</v>
      </c>
      <c r="B2320" t="s">
        <v>10</v>
      </c>
      <c r="C2320" t="s">
        <v>1</v>
      </c>
      <c r="D2320" t="s">
        <v>131</v>
      </c>
      <c r="E2320" t="s">
        <v>4</v>
      </c>
      <c r="F2320" t="b">
        <v>1</v>
      </c>
      <c r="G2320">
        <v>23</v>
      </c>
      <c r="H2320">
        <v>0</v>
      </c>
      <c r="I2320">
        <v>130</v>
      </c>
      <c r="K2320" t="str">
        <f t="shared" si="37"/>
        <v>SELECT 'uf50-0103.cnf','Rank','Clause','1Bit','Weighted',1,23,0,130 UNION</v>
      </c>
    </row>
    <row r="2321" spans="1:11" x14ac:dyDescent="0.55000000000000004">
      <c r="A2321" t="s">
        <v>22</v>
      </c>
      <c r="B2321" t="s">
        <v>10</v>
      </c>
      <c r="C2321" t="s">
        <v>1</v>
      </c>
      <c r="D2321" t="s">
        <v>131</v>
      </c>
      <c r="E2321" t="s">
        <v>5</v>
      </c>
      <c r="F2321" t="b">
        <v>1</v>
      </c>
      <c r="G2321">
        <v>44</v>
      </c>
      <c r="H2321">
        <v>0</v>
      </c>
      <c r="I2321">
        <v>251</v>
      </c>
      <c r="K2321" t="str">
        <f t="shared" si="37"/>
        <v>SELECT 'uf50-0103.cnf','Rank','Clause','1Bit','Amplified',1,44,0,251 UNION</v>
      </c>
    </row>
    <row r="2322" spans="1:11" x14ac:dyDescent="0.55000000000000004">
      <c r="A2322" t="s">
        <v>22</v>
      </c>
      <c r="B2322" t="s">
        <v>10</v>
      </c>
      <c r="C2322" t="s">
        <v>1</v>
      </c>
      <c r="D2322" t="s">
        <v>132</v>
      </c>
      <c r="E2322" t="s">
        <v>3</v>
      </c>
      <c r="F2322" t="b">
        <v>1</v>
      </c>
      <c r="G2322">
        <v>106</v>
      </c>
      <c r="H2322">
        <v>0</v>
      </c>
      <c r="I2322">
        <v>570</v>
      </c>
      <c r="K2322" t="str">
        <f t="shared" si="37"/>
        <v>SELECT 'uf50-0103.cnf','Rank','Clause','2Bit','MaxSat',1,106,0,570 UNION</v>
      </c>
    </row>
    <row r="2323" spans="1:11" x14ac:dyDescent="0.55000000000000004">
      <c r="A2323" t="s">
        <v>22</v>
      </c>
      <c r="B2323" t="s">
        <v>10</v>
      </c>
      <c r="C2323" t="s">
        <v>1</v>
      </c>
      <c r="D2323" t="s">
        <v>132</v>
      </c>
      <c r="E2323" t="s">
        <v>4</v>
      </c>
      <c r="F2323" t="b">
        <v>1</v>
      </c>
      <c r="G2323">
        <v>33</v>
      </c>
      <c r="H2323">
        <v>0</v>
      </c>
      <c r="I2323">
        <v>188</v>
      </c>
      <c r="K2323" t="str">
        <f t="shared" si="37"/>
        <v>SELECT 'uf50-0103.cnf','Rank','Clause','2Bit','Weighted',1,33,0,188 UNION</v>
      </c>
    </row>
    <row r="2324" spans="1:11" x14ac:dyDescent="0.55000000000000004">
      <c r="A2324" t="s">
        <v>22</v>
      </c>
      <c r="B2324" t="s">
        <v>10</v>
      </c>
      <c r="C2324" t="s">
        <v>1</v>
      </c>
      <c r="D2324" t="s">
        <v>132</v>
      </c>
      <c r="E2324" t="s">
        <v>5</v>
      </c>
      <c r="F2324" t="b">
        <v>1</v>
      </c>
      <c r="G2324">
        <v>337</v>
      </c>
      <c r="H2324">
        <v>2</v>
      </c>
      <c r="I2324">
        <v>1827</v>
      </c>
      <c r="K2324" t="str">
        <f t="shared" si="37"/>
        <v>SELECT 'uf50-0103.cnf','Rank','Clause','2Bit','Amplified',1,337,2,1827 UNION</v>
      </c>
    </row>
    <row r="2325" spans="1:11" x14ac:dyDescent="0.55000000000000004">
      <c r="A2325" t="s">
        <v>22</v>
      </c>
      <c r="B2325" t="s">
        <v>10</v>
      </c>
      <c r="C2325" t="s">
        <v>8</v>
      </c>
      <c r="D2325" t="s">
        <v>2</v>
      </c>
      <c r="E2325" t="s">
        <v>3</v>
      </c>
      <c r="F2325" t="b">
        <v>1</v>
      </c>
      <c r="G2325">
        <v>145</v>
      </c>
      <c r="H2325">
        <v>1</v>
      </c>
      <c r="I2325">
        <v>372</v>
      </c>
      <c r="K2325" t="str">
        <f t="shared" si="37"/>
        <v>SELECT 'uf50-0103.cnf','Rank','Uniform','BitFlip','MaxSat',1,145,1,372 UNION</v>
      </c>
    </row>
    <row r="2326" spans="1:11" x14ac:dyDescent="0.55000000000000004">
      <c r="A2326" t="s">
        <v>22</v>
      </c>
      <c r="B2326" t="s">
        <v>10</v>
      </c>
      <c r="C2326" t="s">
        <v>8</v>
      </c>
      <c r="D2326" t="s">
        <v>2</v>
      </c>
      <c r="E2326" t="s">
        <v>4</v>
      </c>
      <c r="F2326" t="b">
        <v>1</v>
      </c>
      <c r="G2326">
        <v>52</v>
      </c>
      <c r="H2326">
        <v>0</v>
      </c>
      <c r="I2326">
        <v>125</v>
      </c>
      <c r="K2326" t="str">
        <f t="shared" si="37"/>
        <v>SELECT 'uf50-0103.cnf','Rank','Uniform','BitFlip','Weighted',1,52,0,125 UNION</v>
      </c>
    </row>
    <row r="2327" spans="1:11" x14ac:dyDescent="0.55000000000000004">
      <c r="A2327" t="s">
        <v>22</v>
      </c>
      <c r="B2327" t="s">
        <v>10</v>
      </c>
      <c r="C2327" t="s">
        <v>8</v>
      </c>
      <c r="D2327" t="s">
        <v>2</v>
      </c>
      <c r="E2327" t="s">
        <v>5</v>
      </c>
      <c r="F2327" t="b">
        <v>1</v>
      </c>
      <c r="G2327">
        <v>133</v>
      </c>
      <c r="H2327">
        <v>1</v>
      </c>
      <c r="I2327">
        <v>342</v>
      </c>
      <c r="K2327" t="str">
        <f t="shared" si="37"/>
        <v>SELECT 'uf50-0103.cnf','Rank','Uniform','BitFlip','Amplified',1,133,1,342 UNION</v>
      </c>
    </row>
    <row r="2328" spans="1:11" x14ac:dyDescent="0.55000000000000004">
      <c r="A2328" t="s">
        <v>22</v>
      </c>
      <c r="B2328" t="s">
        <v>10</v>
      </c>
      <c r="C2328" t="s">
        <v>8</v>
      </c>
      <c r="D2328" t="s">
        <v>6</v>
      </c>
      <c r="E2328" t="s">
        <v>3</v>
      </c>
      <c r="F2328" t="b">
        <v>1</v>
      </c>
      <c r="G2328">
        <v>37</v>
      </c>
      <c r="H2328">
        <v>0</v>
      </c>
      <c r="I2328">
        <v>151</v>
      </c>
      <c r="K2328" t="str">
        <f t="shared" si="37"/>
        <v>SELECT 'uf50-0103.cnf','Rank','Uniform','Guided','MaxSat',1,37,0,151 UNION</v>
      </c>
    </row>
    <row r="2329" spans="1:11" x14ac:dyDescent="0.55000000000000004">
      <c r="A2329" t="s">
        <v>22</v>
      </c>
      <c r="B2329" t="s">
        <v>10</v>
      </c>
      <c r="C2329" t="s">
        <v>8</v>
      </c>
      <c r="D2329" t="s">
        <v>6</v>
      </c>
      <c r="E2329" t="s">
        <v>4</v>
      </c>
      <c r="F2329" t="b">
        <v>1</v>
      </c>
      <c r="G2329">
        <v>18</v>
      </c>
      <c r="H2329">
        <v>0</v>
      </c>
      <c r="I2329">
        <v>71</v>
      </c>
      <c r="K2329" t="str">
        <f t="shared" si="37"/>
        <v>SELECT 'uf50-0103.cnf','Rank','Uniform','Guided','Weighted',1,18,0,71 UNION</v>
      </c>
    </row>
    <row r="2330" spans="1:11" x14ac:dyDescent="0.55000000000000004">
      <c r="A2330" t="s">
        <v>22</v>
      </c>
      <c r="B2330" t="s">
        <v>10</v>
      </c>
      <c r="C2330" t="s">
        <v>8</v>
      </c>
      <c r="D2330" t="s">
        <v>6</v>
      </c>
      <c r="E2330" t="s">
        <v>5</v>
      </c>
      <c r="F2330" t="b">
        <v>1</v>
      </c>
      <c r="G2330">
        <v>13</v>
      </c>
      <c r="H2330">
        <v>0</v>
      </c>
      <c r="I2330">
        <v>56</v>
      </c>
      <c r="K2330" t="str">
        <f t="shared" si="37"/>
        <v>SELECT 'uf50-0103.cnf','Rank','Uniform','Guided','Amplified',1,13,0,56 UNION</v>
      </c>
    </row>
    <row r="2331" spans="1:11" x14ac:dyDescent="0.55000000000000004">
      <c r="A2331" t="s">
        <v>22</v>
      </c>
      <c r="B2331" t="s">
        <v>10</v>
      </c>
      <c r="C2331" t="s">
        <v>8</v>
      </c>
      <c r="D2331" t="s">
        <v>131</v>
      </c>
      <c r="E2331" t="s">
        <v>3</v>
      </c>
      <c r="F2331" t="b">
        <v>1</v>
      </c>
      <c r="G2331">
        <v>21</v>
      </c>
      <c r="H2331">
        <v>0</v>
      </c>
      <c r="I2331">
        <v>54</v>
      </c>
      <c r="K2331" t="str">
        <f t="shared" si="37"/>
        <v>SELECT 'uf50-0103.cnf','Rank','Uniform','1Bit','MaxSat',1,21,0,54 UNION</v>
      </c>
    </row>
    <row r="2332" spans="1:11" x14ac:dyDescent="0.55000000000000004">
      <c r="A2332" t="s">
        <v>22</v>
      </c>
      <c r="B2332" t="s">
        <v>10</v>
      </c>
      <c r="C2332" t="s">
        <v>8</v>
      </c>
      <c r="D2332" t="s">
        <v>131</v>
      </c>
      <c r="E2332" t="s">
        <v>4</v>
      </c>
      <c r="F2332" t="b">
        <v>1</v>
      </c>
      <c r="G2332">
        <v>136</v>
      </c>
      <c r="H2332">
        <v>1</v>
      </c>
      <c r="I2332">
        <v>301</v>
      </c>
      <c r="K2332" t="str">
        <f t="shared" si="37"/>
        <v>SELECT 'uf50-0103.cnf','Rank','Uniform','1Bit','Weighted',1,136,1,301 UNION</v>
      </c>
    </row>
    <row r="2333" spans="1:11" x14ac:dyDescent="0.55000000000000004">
      <c r="A2333" t="s">
        <v>22</v>
      </c>
      <c r="B2333" t="s">
        <v>10</v>
      </c>
      <c r="C2333" t="s">
        <v>8</v>
      </c>
      <c r="D2333" t="s">
        <v>131</v>
      </c>
      <c r="E2333" t="s">
        <v>5</v>
      </c>
      <c r="F2333" t="b">
        <v>1</v>
      </c>
      <c r="G2333">
        <v>23</v>
      </c>
      <c r="H2333">
        <v>0</v>
      </c>
      <c r="I2333">
        <v>57</v>
      </c>
      <c r="K2333" t="str">
        <f t="shared" si="37"/>
        <v>SELECT 'uf50-0103.cnf','Rank','Uniform','1Bit','Amplified',1,23,0,57 UNION</v>
      </c>
    </row>
    <row r="2334" spans="1:11" x14ac:dyDescent="0.55000000000000004">
      <c r="A2334" t="s">
        <v>22</v>
      </c>
      <c r="B2334" t="s">
        <v>10</v>
      </c>
      <c r="C2334" t="s">
        <v>8</v>
      </c>
      <c r="D2334" t="s">
        <v>132</v>
      </c>
      <c r="E2334" t="s">
        <v>3</v>
      </c>
      <c r="F2334" t="b">
        <v>1</v>
      </c>
      <c r="G2334">
        <v>272</v>
      </c>
      <c r="H2334">
        <v>2</v>
      </c>
      <c r="I2334">
        <v>652</v>
      </c>
      <c r="K2334" t="str">
        <f t="shared" si="37"/>
        <v>SELECT 'uf50-0103.cnf','Rank','Uniform','2Bit','MaxSat',1,272,2,652 UNION</v>
      </c>
    </row>
    <row r="2335" spans="1:11" x14ac:dyDescent="0.55000000000000004">
      <c r="A2335" t="s">
        <v>22</v>
      </c>
      <c r="B2335" t="s">
        <v>10</v>
      </c>
      <c r="C2335" t="s">
        <v>8</v>
      </c>
      <c r="D2335" t="s">
        <v>132</v>
      </c>
      <c r="E2335" t="s">
        <v>4</v>
      </c>
      <c r="F2335" t="b">
        <v>1</v>
      </c>
      <c r="G2335">
        <v>27</v>
      </c>
      <c r="H2335">
        <v>0</v>
      </c>
      <c r="I2335">
        <v>67</v>
      </c>
      <c r="K2335" t="str">
        <f t="shared" si="37"/>
        <v>SELECT 'uf50-0103.cnf','Rank','Uniform','2Bit','Weighted',1,27,0,67 UNION</v>
      </c>
    </row>
    <row r="2336" spans="1:11" x14ac:dyDescent="0.55000000000000004">
      <c r="A2336" t="s">
        <v>22</v>
      </c>
      <c r="B2336" t="s">
        <v>10</v>
      </c>
      <c r="C2336" t="s">
        <v>8</v>
      </c>
      <c r="D2336" t="s">
        <v>132</v>
      </c>
      <c r="E2336" t="s">
        <v>5</v>
      </c>
      <c r="F2336" t="b">
        <v>1</v>
      </c>
      <c r="G2336">
        <v>38</v>
      </c>
      <c r="H2336">
        <v>0</v>
      </c>
      <c r="I2336">
        <v>99</v>
      </c>
      <c r="K2336" t="str">
        <f t="shared" si="37"/>
        <v>SELECT 'uf50-0103.cnf','Rank','Uniform','2Bit','Amplified',1,38,0,99 UNION</v>
      </c>
    </row>
    <row r="2337" spans="1:11" x14ac:dyDescent="0.55000000000000004">
      <c r="A2337" t="s">
        <v>22</v>
      </c>
      <c r="B2337" t="s">
        <v>10</v>
      </c>
      <c r="C2337" t="s">
        <v>133</v>
      </c>
      <c r="D2337" t="s">
        <v>2</v>
      </c>
      <c r="E2337" t="s">
        <v>3</v>
      </c>
      <c r="F2337" t="b">
        <v>1</v>
      </c>
      <c r="G2337">
        <v>315</v>
      </c>
      <c r="H2337">
        <v>2</v>
      </c>
      <c r="I2337">
        <v>782</v>
      </c>
      <c r="K2337" t="str">
        <f t="shared" si="37"/>
        <v>SELECT 'uf50-0103.cnf','Rank','1Point','BitFlip','MaxSat',1,315,2,782 UNION</v>
      </c>
    </row>
    <row r="2338" spans="1:11" x14ac:dyDescent="0.55000000000000004">
      <c r="A2338" t="s">
        <v>22</v>
      </c>
      <c r="B2338" t="s">
        <v>10</v>
      </c>
      <c r="C2338" t="s">
        <v>133</v>
      </c>
      <c r="D2338" t="s">
        <v>2</v>
      </c>
      <c r="E2338" t="s">
        <v>4</v>
      </c>
      <c r="F2338" t="b">
        <v>1</v>
      </c>
      <c r="G2338">
        <v>295</v>
      </c>
      <c r="H2338">
        <v>2</v>
      </c>
      <c r="I2338">
        <v>669</v>
      </c>
      <c r="K2338" t="str">
        <f t="shared" si="37"/>
        <v>SELECT 'uf50-0103.cnf','Rank','1Point','BitFlip','Weighted',1,295,2,669 UNION</v>
      </c>
    </row>
    <row r="2339" spans="1:11" x14ac:dyDescent="0.55000000000000004">
      <c r="A2339" t="s">
        <v>22</v>
      </c>
      <c r="B2339" t="s">
        <v>10</v>
      </c>
      <c r="C2339" t="s">
        <v>133</v>
      </c>
      <c r="D2339" t="s">
        <v>2</v>
      </c>
      <c r="E2339" t="s">
        <v>5</v>
      </c>
      <c r="F2339" t="b">
        <v>1</v>
      </c>
      <c r="G2339">
        <v>169</v>
      </c>
      <c r="H2339">
        <v>1</v>
      </c>
      <c r="I2339">
        <v>437</v>
      </c>
      <c r="K2339" t="str">
        <f t="shared" si="37"/>
        <v>SELECT 'uf50-0103.cnf','Rank','1Point','BitFlip','Amplified',1,169,1,437 UNION</v>
      </c>
    </row>
    <row r="2340" spans="1:11" x14ac:dyDescent="0.55000000000000004">
      <c r="A2340" t="s">
        <v>22</v>
      </c>
      <c r="B2340" t="s">
        <v>10</v>
      </c>
      <c r="C2340" t="s">
        <v>133</v>
      </c>
      <c r="D2340" t="s">
        <v>6</v>
      </c>
      <c r="E2340" t="s">
        <v>3</v>
      </c>
      <c r="F2340" t="b">
        <v>1</v>
      </c>
      <c r="G2340">
        <v>9</v>
      </c>
      <c r="H2340">
        <v>0</v>
      </c>
      <c r="I2340">
        <v>38</v>
      </c>
      <c r="K2340" t="str">
        <f t="shared" si="37"/>
        <v>SELECT 'uf50-0103.cnf','Rank','1Point','Guided','MaxSat',1,9,0,38 UNION</v>
      </c>
    </row>
    <row r="2341" spans="1:11" x14ac:dyDescent="0.55000000000000004">
      <c r="A2341" t="s">
        <v>22</v>
      </c>
      <c r="B2341" t="s">
        <v>10</v>
      </c>
      <c r="C2341" t="s">
        <v>133</v>
      </c>
      <c r="D2341" t="s">
        <v>6</v>
      </c>
      <c r="E2341" t="s">
        <v>4</v>
      </c>
      <c r="F2341" t="b">
        <v>1</v>
      </c>
      <c r="G2341">
        <v>13</v>
      </c>
      <c r="H2341">
        <v>0</v>
      </c>
      <c r="I2341">
        <v>56</v>
      </c>
      <c r="K2341" t="str">
        <f t="shared" si="37"/>
        <v>SELECT 'uf50-0103.cnf','Rank','1Point','Guided','Weighted',1,13,0,56 UNION</v>
      </c>
    </row>
    <row r="2342" spans="1:11" x14ac:dyDescent="0.55000000000000004">
      <c r="A2342" t="s">
        <v>22</v>
      </c>
      <c r="B2342" t="s">
        <v>10</v>
      </c>
      <c r="C2342" t="s">
        <v>133</v>
      </c>
      <c r="D2342" t="s">
        <v>6</v>
      </c>
      <c r="E2342" t="s">
        <v>5</v>
      </c>
      <c r="F2342" t="b">
        <v>1</v>
      </c>
      <c r="G2342">
        <v>12</v>
      </c>
      <c r="H2342">
        <v>0</v>
      </c>
      <c r="I2342">
        <v>52</v>
      </c>
      <c r="K2342" t="str">
        <f t="shared" si="37"/>
        <v>SELECT 'uf50-0103.cnf','Rank','1Point','Guided','Amplified',1,12,0,52 UNION</v>
      </c>
    </row>
    <row r="2343" spans="1:11" x14ac:dyDescent="0.55000000000000004">
      <c r="A2343" t="s">
        <v>22</v>
      </c>
      <c r="B2343" t="s">
        <v>10</v>
      </c>
      <c r="C2343" t="s">
        <v>133</v>
      </c>
      <c r="D2343" t="s">
        <v>131</v>
      </c>
      <c r="E2343" t="s">
        <v>3</v>
      </c>
      <c r="F2343" t="b">
        <v>1</v>
      </c>
      <c r="G2343">
        <v>796</v>
      </c>
      <c r="H2343">
        <v>5</v>
      </c>
      <c r="I2343">
        <v>1875</v>
      </c>
      <c r="K2343" t="str">
        <f t="shared" si="37"/>
        <v>SELECT 'uf50-0103.cnf','Rank','1Point','1Bit','MaxSat',1,796,5,1875 UNION</v>
      </c>
    </row>
    <row r="2344" spans="1:11" x14ac:dyDescent="0.55000000000000004">
      <c r="A2344" t="s">
        <v>22</v>
      </c>
      <c r="B2344" t="s">
        <v>10</v>
      </c>
      <c r="C2344" t="s">
        <v>133</v>
      </c>
      <c r="D2344" t="s">
        <v>131</v>
      </c>
      <c r="E2344" t="s">
        <v>4</v>
      </c>
      <c r="F2344" t="b">
        <v>1</v>
      </c>
      <c r="G2344">
        <v>28</v>
      </c>
      <c r="H2344">
        <v>0</v>
      </c>
      <c r="I2344">
        <v>69</v>
      </c>
      <c r="K2344" t="str">
        <f t="shared" si="37"/>
        <v>SELECT 'uf50-0103.cnf','Rank','1Point','1Bit','Weighted',1,28,0,69 UNION</v>
      </c>
    </row>
    <row r="2345" spans="1:11" x14ac:dyDescent="0.55000000000000004">
      <c r="A2345" t="s">
        <v>22</v>
      </c>
      <c r="B2345" t="s">
        <v>10</v>
      </c>
      <c r="C2345" t="s">
        <v>133</v>
      </c>
      <c r="D2345" t="s">
        <v>131</v>
      </c>
      <c r="E2345" t="s">
        <v>5</v>
      </c>
      <c r="F2345" t="b">
        <v>1</v>
      </c>
      <c r="G2345">
        <v>299</v>
      </c>
      <c r="H2345">
        <v>2</v>
      </c>
      <c r="I2345">
        <v>749</v>
      </c>
      <c r="K2345" t="str">
        <f t="shared" si="37"/>
        <v>SELECT 'uf50-0103.cnf','Rank','1Point','1Bit','Amplified',1,299,2,749 UNION</v>
      </c>
    </row>
    <row r="2346" spans="1:11" x14ac:dyDescent="0.55000000000000004">
      <c r="A2346" t="s">
        <v>22</v>
      </c>
      <c r="B2346" t="s">
        <v>10</v>
      </c>
      <c r="C2346" t="s">
        <v>133</v>
      </c>
      <c r="D2346" t="s">
        <v>132</v>
      </c>
      <c r="E2346" t="s">
        <v>3</v>
      </c>
      <c r="F2346" t="b">
        <v>1</v>
      </c>
      <c r="G2346">
        <v>61</v>
      </c>
      <c r="H2346">
        <v>0</v>
      </c>
      <c r="I2346">
        <v>142</v>
      </c>
      <c r="K2346" t="str">
        <f t="shared" si="37"/>
        <v>SELECT 'uf50-0103.cnf','Rank','1Point','2Bit','MaxSat',1,61,0,142 UNION</v>
      </c>
    </row>
    <row r="2347" spans="1:11" x14ac:dyDescent="0.55000000000000004">
      <c r="A2347" t="s">
        <v>22</v>
      </c>
      <c r="B2347" t="s">
        <v>10</v>
      </c>
      <c r="C2347" t="s">
        <v>133</v>
      </c>
      <c r="D2347" t="s">
        <v>132</v>
      </c>
      <c r="E2347" t="s">
        <v>4</v>
      </c>
      <c r="F2347" t="b">
        <v>1</v>
      </c>
      <c r="G2347">
        <v>359</v>
      </c>
      <c r="H2347">
        <v>2</v>
      </c>
      <c r="I2347">
        <v>819</v>
      </c>
      <c r="K2347" t="str">
        <f t="shared" si="37"/>
        <v>SELECT 'uf50-0103.cnf','Rank','1Point','2Bit','Weighted',1,359,2,819 UNION</v>
      </c>
    </row>
    <row r="2348" spans="1:11" x14ac:dyDescent="0.55000000000000004">
      <c r="A2348" t="s">
        <v>22</v>
      </c>
      <c r="B2348" t="s">
        <v>10</v>
      </c>
      <c r="C2348" t="s">
        <v>133</v>
      </c>
      <c r="D2348" t="s">
        <v>132</v>
      </c>
      <c r="E2348" t="s">
        <v>5</v>
      </c>
      <c r="F2348" t="b">
        <v>1</v>
      </c>
      <c r="G2348">
        <v>44</v>
      </c>
      <c r="H2348">
        <v>0</v>
      </c>
      <c r="I2348">
        <v>113</v>
      </c>
      <c r="K2348" t="str">
        <f t="shared" si="37"/>
        <v>SELECT 'uf50-0103.cnf','Rank','1Point','2Bit','Amplified',1,44,0,113 UNION</v>
      </c>
    </row>
    <row r="2349" spans="1:11" x14ac:dyDescent="0.55000000000000004">
      <c r="A2349" t="s">
        <v>22</v>
      </c>
      <c r="B2349" t="s">
        <v>10</v>
      </c>
      <c r="C2349" t="s">
        <v>134</v>
      </c>
      <c r="D2349" t="s">
        <v>2</v>
      </c>
      <c r="E2349" t="s">
        <v>3</v>
      </c>
      <c r="F2349" t="b">
        <v>1</v>
      </c>
      <c r="G2349">
        <v>486</v>
      </c>
      <c r="H2349">
        <v>3</v>
      </c>
      <c r="I2349">
        <v>1192</v>
      </c>
      <c r="K2349" t="str">
        <f t="shared" si="37"/>
        <v>SELECT 'uf50-0103.cnf','Rank','2Point','BitFlip','MaxSat',1,486,3,1192 UNION</v>
      </c>
    </row>
    <row r="2350" spans="1:11" x14ac:dyDescent="0.55000000000000004">
      <c r="A2350" t="s">
        <v>22</v>
      </c>
      <c r="B2350" t="s">
        <v>10</v>
      </c>
      <c r="C2350" t="s">
        <v>134</v>
      </c>
      <c r="D2350" t="s">
        <v>2</v>
      </c>
      <c r="E2350" t="s">
        <v>4</v>
      </c>
      <c r="F2350" t="b">
        <v>1</v>
      </c>
      <c r="G2350">
        <v>230</v>
      </c>
      <c r="H2350">
        <v>1</v>
      </c>
      <c r="I2350">
        <v>515</v>
      </c>
      <c r="K2350" t="str">
        <f t="shared" si="37"/>
        <v>SELECT 'uf50-0103.cnf','Rank','2Point','BitFlip','Weighted',1,230,1,515 UNION</v>
      </c>
    </row>
    <row r="2351" spans="1:11" x14ac:dyDescent="0.55000000000000004">
      <c r="A2351" t="s">
        <v>22</v>
      </c>
      <c r="B2351" t="s">
        <v>10</v>
      </c>
      <c r="C2351" t="s">
        <v>134</v>
      </c>
      <c r="D2351" t="s">
        <v>2</v>
      </c>
      <c r="E2351" t="s">
        <v>5</v>
      </c>
      <c r="F2351" t="b">
        <v>1</v>
      </c>
      <c r="G2351">
        <v>594</v>
      </c>
      <c r="H2351">
        <v>4</v>
      </c>
      <c r="I2351">
        <v>1420</v>
      </c>
      <c r="K2351" t="str">
        <f t="shared" si="37"/>
        <v>SELECT 'uf50-0103.cnf','Rank','2Point','BitFlip','Amplified',1,594,4,1420 UNION</v>
      </c>
    </row>
    <row r="2352" spans="1:11" x14ac:dyDescent="0.55000000000000004">
      <c r="A2352" t="s">
        <v>22</v>
      </c>
      <c r="B2352" t="s">
        <v>10</v>
      </c>
      <c r="C2352" t="s">
        <v>134</v>
      </c>
      <c r="D2352" t="s">
        <v>6</v>
      </c>
      <c r="E2352" t="s">
        <v>3</v>
      </c>
      <c r="F2352" t="b">
        <v>1</v>
      </c>
      <c r="G2352">
        <v>13</v>
      </c>
      <c r="H2352">
        <v>0</v>
      </c>
      <c r="I2352">
        <v>55</v>
      </c>
      <c r="K2352" t="str">
        <f t="shared" si="37"/>
        <v>SELECT 'uf50-0103.cnf','Rank','2Point','Guided','MaxSat',1,13,0,55 UNION</v>
      </c>
    </row>
    <row r="2353" spans="1:11" x14ac:dyDescent="0.55000000000000004">
      <c r="A2353" t="s">
        <v>22</v>
      </c>
      <c r="B2353" t="s">
        <v>10</v>
      </c>
      <c r="C2353" t="s">
        <v>134</v>
      </c>
      <c r="D2353" t="s">
        <v>6</v>
      </c>
      <c r="E2353" t="s">
        <v>4</v>
      </c>
      <c r="F2353" t="b">
        <v>1</v>
      </c>
      <c r="G2353">
        <v>12</v>
      </c>
      <c r="H2353">
        <v>0</v>
      </c>
      <c r="I2353">
        <v>45</v>
      </c>
      <c r="K2353" t="str">
        <f t="shared" si="37"/>
        <v>SELECT 'uf50-0103.cnf','Rank','2Point','Guided','Weighted',1,12,0,45 UNION</v>
      </c>
    </row>
    <row r="2354" spans="1:11" x14ac:dyDescent="0.55000000000000004">
      <c r="A2354" t="s">
        <v>22</v>
      </c>
      <c r="B2354" t="s">
        <v>10</v>
      </c>
      <c r="C2354" t="s">
        <v>134</v>
      </c>
      <c r="D2354" t="s">
        <v>6</v>
      </c>
      <c r="E2354" t="s">
        <v>5</v>
      </c>
      <c r="F2354" t="b">
        <v>1</v>
      </c>
      <c r="G2354">
        <v>18</v>
      </c>
      <c r="H2354">
        <v>0</v>
      </c>
      <c r="I2354">
        <v>75</v>
      </c>
      <c r="K2354" t="str">
        <f t="shared" si="37"/>
        <v>SELECT 'uf50-0103.cnf','Rank','2Point','Guided','Amplified',1,18,0,75 UNION</v>
      </c>
    </row>
    <row r="2355" spans="1:11" x14ac:dyDescent="0.55000000000000004">
      <c r="A2355" t="s">
        <v>22</v>
      </c>
      <c r="B2355" t="s">
        <v>10</v>
      </c>
      <c r="C2355" t="s">
        <v>134</v>
      </c>
      <c r="D2355" t="s">
        <v>131</v>
      </c>
      <c r="E2355" t="s">
        <v>3</v>
      </c>
      <c r="F2355" t="b">
        <v>1</v>
      </c>
      <c r="G2355">
        <v>53</v>
      </c>
      <c r="H2355">
        <v>0</v>
      </c>
      <c r="I2355">
        <v>123</v>
      </c>
      <c r="K2355" t="str">
        <f t="shared" si="37"/>
        <v>SELECT 'uf50-0103.cnf','Rank','2Point','1Bit','MaxSat',1,53,0,123 UNION</v>
      </c>
    </row>
    <row r="2356" spans="1:11" x14ac:dyDescent="0.55000000000000004">
      <c r="A2356" t="s">
        <v>22</v>
      </c>
      <c r="B2356" t="s">
        <v>10</v>
      </c>
      <c r="C2356" t="s">
        <v>134</v>
      </c>
      <c r="D2356" t="s">
        <v>131</v>
      </c>
      <c r="E2356" t="s">
        <v>4</v>
      </c>
      <c r="F2356" t="b">
        <v>1</v>
      </c>
      <c r="G2356">
        <v>31</v>
      </c>
      <c r="H2356">
        <v>0</v>
      </c>
      <c r="I2356">
        <v>71</v>
      </c>
      <c r="K2356" t="str">
        <f t="shared" si="37"/>
        <v>SELECT 'uf50-0103.cnf','Rank','2Point','1Bit','Weighted',1,31,0,71 UNION</v>
      </c>
    </row>
    <row r="2357" spans="1:11" x14ac:dyDescent="0.55000000000000004">
      <c r="A2357" t="s">
        <v>22</v>
      </c>
      <c r="B2357" t="s">
        <v>10</v>
      </c>
      <c r="C2357" t="s">
        <v>134</v>
      </c>
      <c r="D2357" t="s">
        <v>131</v>
      </c>
      <c r="E2357" t="s">
        <v>5</v>
      </c>
      <c r="F2357" t="b">
        <v>1</v>
      </c>
      <c r="G2357">
        <v>324</v>
      </c>
      <c r="H2357">
        <v>2</v>
      </c>
      <c r="I2357">
        <v>750</v>
      </c>
      <c r="K2357" t="str">
        <f t="shared" si="37"/>
        <v>SELECT 'uf50-0103.cnf','Rank','2Point','1Bit','Amplified',1,324,2,750 UNION</v>
      </c>
    </row>
    <row r="2358" spans="1:11" x14ac:dyDescent="0.55000000000000004">
      <c r="A2358" t="s">
        <v>22</v>
      </c>
      <c r="B2358" t="s">
        <v>10</v>
      </c>
      <c r="C2358" t="s">
        <v>134</v>
      </c>
      <c r="D2358" t="s">
        <v>132</v>
      </c>
      <c r="E2358" t="s">
        <v>3</v>
      </c>
      <c r="F2358" t="b">
        <v>1</v>
      </c>
      <c r="G2358">
        <v>177</v>
      </c>
      <c r="H2358">
        <v>1</v>
      </c>
      <c r="I2358">
        <v>422</v>
      </c>
      <c r="K2358" t="str">
        <f t="shared" si="37"/>
        <v>SELECT 'uf50-0103.cnf','Rank','2Point','2Bit','MaxSat',1,177,1,422 UNION</v>
      </c>
    </row>
    <row r="2359" spans="1:11" x14ac:dyDescent="0.55000000000000004">
      <c r="A2359" t="s">
        <v>22</v>
      </c>
      <c r="B2359" t="s">
        <v>10</v>
      </c>
      <c r="C2359" t="s">
        <v>134</v>
      </c>
      <c r="D2359" t="s">
        <v>132</v>
      </c>
      <c r="E2359" t="s">
        <v>4</v>
      </c>
      <c r="F2359" t="b">
        <v>1</v>
      </c>
      <c r="G2359">
        <v>163</v>
      </c>
      <c r="H2359">
        <v>1</v>
      </c>
      <c r="I2359">
        <v>353</v>
      </c>
      <c r="K2359" t="str">
        <f t="shared" si="37"/>
        <v>SELECT 'uf50-0103.cnf','Rank','2Point','2Bit','Weighted',1,163,1,353 UNION</v>
      </c>
    </row>
    <row r="2360" spans="1:11" x14ac:dyDescent="0.55000000000000004">
      <c r="A2360" t="s">
        <v>22</v>
      </c>
      <c r="B2360" t="s">
        <v>10</v>
      </c>
      <c r="C2360" t="s">
        <v>134</v>
      </c>
      <c r="D2360" t="s">
        <v>132</v>
      </c>
      <c r="E2360" t="s">
        <v>5</v>
      </c>
      <c r="F2360" t="b">
        <v>1</v>
      </c>
      <c r="G2360">
        <v>564</v>
      </c>
      <c r="H2360">
        <v>4</v>
      </c>
      <c r="I2360">
        <v>1380</v>
      </c>
      <c r="K2360" t="str">
        <f t="shared" si="37"/>
        <v>SELECT 'uf50-0103.cnf','Rank','2Point','2Bit','Amplified',1,564,4,1380 UNION</v>
      </c>
    </row>
    <row r="2361" spans="1:11" x14ac:dyDescent="0.55000000000000004">
      <c r="A2361" t="s">
        <v>23</v>
      </c>
      <c r="B2361" t="s">
        <v>0</v>
      </c>
      <c r="C2361" t="s">
        <v>1</v>
      </c>
      <c r="D2361" t="s">
        <v>2</v>
      </c>
      <c r="E2361" t="s">
        <v>3</v>
      </c>
      <c r="F2361" t="b">
        <v>1</v>
      </c>
      <c r="G2361">
        <v>192</v>
      </c>
      <c r="H2361">
        <v>1</v>
      </c>
      <c r="I2361">
        <v>1054</v>
      </c>
      <c r="K2361" t="str">
        <f t="shared" si="37"/>
        <v>SELECT 'uf50-0104.cnf','Tournament','Clause','BitFlip','MaxSat',1,192,1,1054 UNION</v>
      </c>
    </row>
    <row r="2362" spans="1:11" x14ac:dyDescent="0.55000000000000004">
      <c r="A2362" t="s">
        <v>23</v>
      </c>
      <c r="B2362" t="s">
        <v>0</v>
      </c>
      <c r="C2362" t="s">
        <v>1</v>
      </c>
      <c r="D2362" t="s">
        <v>2</v>
      </c>
      <c r="E2362" t="s">
        <v>4</v>
      </c>
      <c r="F2362" t="b">
        <v>1</v>
      </c>
      <c r="G2362">
        <v>409</v>
      </c>
      <c r="H2362">
        <v>2</v>
      </c>
      <c r="I2362">
        <v>2163</v>
      </c>
      <c r="K2362" t="str">
        <f t="shared" si="37"/>
        <v>SELECT 'uf50-0104.cnf','Tournament','Clause','BitFlip','Weighted',1,409,2,2163 UNION</v>
      </c>
    </row>
    <row r="2363" spans="1:11" x14ac:dyDescent="0.55000000000000004">
      <c r="A2363" t="s">
        <v>23</v>
      </c>
      <c r="B2363" t="s">
        <v>0</v>
      </c>
      <c r="C2363" t="s">
        <v>1</v>
      </c>
      <c r="D2363" t="s">
        <v>2</v>
      </c>
      <c r="E2363" t="s">
        <v>5</v>
      </c>
      <c r="F2363" t="b">
        <v>1</v>
      </c>
      <c r="G2363">
        <v>192</v>
      </c>
      <c r="H2363">
        <v>1</v>
      </c>
      <c r="I2363">
        <v>1008</v>
      </c>
      <c r="K2363" t="str">
        <f t="shared" si="37"/>
        <v>SELECT 'uf50-0104.cnf','Tournament','Clause','BitFlip','Amplified',1,192,1,1008 UNION</v>
      </c>
    </row>
    <row r="2364" spans="1:11" x14ac:dyDescent="0.55000000000000004">
      <c r="A2364" t="s">
        <v>23</v>
      </c>
      <c r="B2364" t="s">
        <v>0</v>
      </c>
      <c r="C2364" t="s">
        <v>1</v>
      </c>
      <c r="D2364" t="s">
        <v>6</v>
      </c>
      <c r="E2364" t="s">
        <v>3</v>
      </c>
      <c r="F2364" t="b">
        <v>1</v>
      </c>
      <c r="G2364">
        <v>19</v>
      </c>
      <c r="H2364">
        <v>0</v>
      </c>
      <c r="I2364">
        <v>118</v>
      </c>
      <c r="K2364" t="str">
        <f t="shared" si="37"/>
        <v>SELECT 'uf50-0104.cnf','Tournament','Clause','Guided','MaxSat',1,19,0,118 UNION</v>
      </c>
    </row>
    <row r="2365" spans="1:11" x14ac:dyDescent="0.55000000000000004">
      <c r="A2365" t="s">
        <v>23</v>
      </c>
      <c r="B2365" t="s">
        <v>0</v>
      </c>
      <c r="C2365" t="s">
        <v>1</v>
      </c>
      <c r="D2365" t="s">
        <v>6</v>
      </c>
      <c r="E2365" t="s">
        <v>4</v>
      </c>
      <c r="F2365" t="b">
        <v>1</v>
      </c>
      <c r="G2365">
        <v>296</v>
      </c>
      <c r="H2365">
        <v>2</v>
      </c>
      <c r="I2365">
        <v>1739</v>
      </c>
      <c r="K2365" t="str">
        <f t="shared" si="37"/>
        <v>SELECT 'uf50-0104.cnf','Tournament','Clause','Guided','Weighted',1,296,2,1739 UNION</v>
      </c>
    </row>
    <row r="2366" spans="1:11" x14ac:dyDescent="0.55000000000000004">
      <c r="A2366" t="s">
        <v>23</v>
      </c>
      <c r="B2366" t="s">
        <v>0</v>
      </c>
      <c r="C2366" t="s">
        <v>1</v>
      </c>
      <c r="D2366" t="s">
        <v>6</v>
      </c>
      <c r="E2366" t="s">
        <v>5</v>
      </c>
      <c r="F2366" t="b">
        <v>1</v>
      </c>
      <c r="G2366">
        <v>19</v>
      </c>
      <c r="H2366">
        <v>0</v>
      </c>
      <c r="I2366">
        <v>126</v>
      </c>
      <c r="K2366" t="str">
        <f t="shared" si="37"/>
        <v>SELECT 'uf50-0104.cnf','Tournament','Clause','Guided','Amplified',1,19,0,126 UNION</v>
      </c>
    </row>
    <row r="2367" spans="1:11" x14ac:dyDescent="0.55000000000000004">
      <c r="A2367" t="s">
        <v>23</v>
      </c>
      <c r="B2367" t="s">
        <v>0</v>
      </c>
      <c r="C2367" t="s">
        <v>1</v>
      </c>
      <c r="D2367" t="s">
        <v>131</v>
      </c>
      <c r="E2367" t="s">
        <v>3</v>
      </c>
      <c r="F2367" t="b">
        <v>1</v>
      </c>
      <c r="G2367">
        <v>2452</v>
      </c>
      <c r="H2367">
        <v>18</v>
      </c>
      <c r="I2367">
        <v>12877</v>
      </c>
      <c r="K2367" t="str">
        <f t="shared" si="37"/>
        <v>SELECT 'uf50-0104.cnf','Tournament','Clause','1Bit','MaxSat',1,2452,18,12877 UNION</v>
      </c>
    </row>
    <row r="2368" spans="1:11" x14ac:dyDescent="0.55000000000000004">
      <c r="A2368" t="s">
        <v>23</v>
      </c>
      <c r="B2368" t="s">
        <v>0</v>
      </c>
      <c r="C2368" t="s">
        <v>1</v>
      </c>
      <c r="D2368" t="s">
        <v>131</v>
      </c>
      <c r="E2368" t="s">
        <v>4</v>
      </c>
      <c r="F2368" t="b">
        <v>1</v>
      </c>
      <c r="G2368">
        <v>420</v>
      </c>
      <c r="H2368">
        <v>3</v>
      </c>
      <c r="I2368">
        <v>2233</v>
      </c>
      <c r="K2368" t="str">
        <f t="shared" si="37"/>
        <v>SELECT 'uf50-0104.cnf','Tournament','Clause','1Bit','Weighted',1,420,3,2233 UNION</v>
      </c>
    </row>
    <row r="2369" spans="1:11" x14ac:dyDescent="0.55000000000000004">
      <c r="A2369" t="s">
        <v>23</v>
      </c>
      <c r="B2369" t="s">
        <v>0</v>
      </c>
      <c r="C2369" t="s">
        <v>1</v>
      </c>
      <c r="D2369" t="s">
        <v>131</v>
      </c>
      <c r="E2369" t="s">
        <v>5</v>
      </c>
      <c r="F2369" t="b">
        <v>1</v>
      </c>
      <c r="G2369">
        <v>2452</v>
      </c>
      <c r="H2369">
        <v>18</v>
      </c>
      <c r="I2369">
        <v>12828</v>
      </c>
      <c r="K2369" t="str">
        <f t="shared" si="37"/>
        <v>SELECT 'uf50-0104.cnf','Tournament','Clause','1Bit','Amplified',1,2452,18,12828 UNION</v>
      </c>
    </row>
    <row r="2370" spans="1:11" x14ac:dyDescent="0.55000000000000004">
      <c r="A2370" t="s">
        <v>23</v>
      </c>
      <c r="B2370" t="s">
        <v>0</v>
      </c>
      <c r="C2370" t="s">
        <v>1</v>
      </c>
      <c r="D2370" t="s">
        <v>132</v>
      </c>
      <c r="E2370" t="s">
        <v>3</v>
      </c>
      <c r="F2370" t="b">
        <v>1</v>
      </c>
      <c r="G2370">
        <v>705</v>
      </c>
      <c r="H2370">
        <v>4</v>
      </c>
      <c r="I2370">
        <v>3613</v>
      </c>
      <c r="K2370" t="str">
        <f t="shared" si="37"/>
        <v>SELECT 'uf50-0104.cnf','Tournament','Clause','2Bit','MaxSat',1,705,4,3613 UNION</v>
      </c>
    </row>
    <row r="2371" spans="1:11" x14ac:dyDescent="0.55000000000000004">
      <c r="A2371" t="s">
        <v>23</v>
      </c>
      <c r="B2371" t="s">
        <v>0</v>
      </c>
      <c r="C2371" t="s">
        <v>1</v>
      </c>
      <c r="D2371" t="s">
        <v>132</v>
      </c>
      <c r="E2371" t="s">
        <v>4</v>
      </c>
      <c r="F2371" t="b">
        <v>1</v>
      </c>
      <c r="G2371">
        <v>114</v>
      </c>
      <c r="H2371">
        <v>0</v>
      </c>
      <c r="I2371">
        <v>617</v>
      </c>
      <c r="K2371" t="str">
        <f t="shared" si="37"/>
        <v>SELECT 'uf50-0104.cnf','Tournament','Clause','2Bit','Weighted',1,114,0,617 UNION</v>
      </c>
    </row>
    <row r="2372" spans="1:11" x14ac:dyDescent="0.55000000000000004">
      <c r="A2372" t="s">
        <v>23</v>
      </c>
      <c r="B2372" t="s">
        <v>0</v>
      </c>
      <c r="C2372" t="s">
        <v>1</v>
      </c>
      <c r="D2372" t="s">
        <v>132</v>
      </c>
      <c r="E2372" t="s">
        <v>5</v>
      </c>
      <c r="F2372" t="b">
        <v>1</v>
      </c>
      <c r="G2372">
        <v>705</v>
      </c>
      <c r="H2372">
        <v>4</v>
      </c>
      <c r="I2372">
        <v>3849</v>
      </c>
      <c r="K2372" t="str">
        <f t="shared" si="37"/>
        <v>SELECT 'uf50-0104.cnf','Tournament','Clause','2Bit','Amplified',1,705,4,3849 UNION</v>
      </c>
    </row>
    <row r="2373" spans="1:11" x14ac:dyDescent="0.55000000000000004">
      <c r="A2373" t="s">
        <v>23</v>
      </c>
      <c r="B2373" t="s">
        <v>0</v>
      </c>
      <c r="C2373" t="s">
        <v>8</v>
      </c>
      <c r="D2373" t="s">
        <v>2</v>
      </c>
      <c r="E2373" t="s">
        <v>3</v>
      </c>
      <c r="F2373" t="b">
        <v>1</v>
      </c>
      <c r="G2373">
        <v>543</v>
      </c>
      <c r="H2373">
        <v>4</v>
      </c>
      <c r="I2373">
        <v>1357</v>
      </c>
      <c r="K2373" t="str">
        <f t="shared" si="37"/>
        <v>SELECT 'uf50-0104.cnf','Tournament','Uniform','BitFlip','MaxSat',1,543,4,1357 UNION</v>
      </c>
    </row>
    <row r="2374" spans="1:11" x14ac:dyDescent="0.55000000000000004">
      <c r="A2374" t="s">
        <v>23</v>
      </c>
      <c r="B2374" t="s">
        <v>0</v>
      </c>
      <c r="C2374" t="s">
        <v>8</v>
      </c>
      <c r="D2374" t="s">
        <v>2</v>
      </c>
      <c r="E2374" t="s">
        <v>4</v>
      </c>
      <c r="F2374" t="b">
        <v>1</v>
      </c>
      <c r="G2374">
        <v>330</v>
      </c>
      <c r="H2374">
        <v>2</v>
      </c>
      <c r="I2374">
        <v>753</v>
      </c>
      <c r="K2374" t="str">
        <f t="shared" si="37"/>
        <v>SELECT 'uf50-0104.cnf','Tournament','Uniform','BitFlip','Weighted',1,330,2,753 UNION</v>
      </c>
    </row>
    <row r="2375" spans="1:11" x14ac:dyDescent="0.55000000000000004">
      <c r="A2375" t="s">
        <v>23</v>
      </c>
      <c r="B2375" t="s">
        <v>0</v>
      </c>
      <c r="C2375" t="s">
        <v>8</v>
      </c>
      <c r="D2375" t="s">
        <v>2</v>
      </c>
      <c r="E2375" t="s">
        <v>5</v>
      </c>
      <c r="F2375" t="b">
        <v>1</v>
      </c>
      <c r="G2375">
        <v>543</v>
      </c>
      <c r="H2375">
        <v>4</v>
      </c>
      <c r="I2375">
        <v>1367</v>
      </c>
      <c r="K2375" t="str">
        <f t="shared" si="37"/>
        <v>SELECT 'uf50-0104.cnf','Tournament','Uniform','BitFlip','Amplified',1,543,4,1367 UNION</v>
      </c>
    </row>
    <row r="2376" spans="1:11" x14ac:dyDescent="0.55000000000000004">
      <c r="A2376" t="s">
        <v>23</v>
      </c>
      <c r="B2376" t="s">
        <v>0</v>
      </c>
      <c r="C2376" t="s">
        <v>8</v>
      </c>
      <c r="D2376" t="s">
        <v>6</v>
      </c>
      <c r="E2376" t="s">
        <v>3</v>
      </c>
      <c r="F2376" t="b">
        <v>1</v>
      </c>
      <c r="G2376">
        <v>16</v>
      </c>
      <c r="H2376">
        <v>0</v>
      </c>
      <c r="I2376">
        <v>65</v>
      </c>
      <c r="K2376" t="str">
        <f t="shared" si="37"/>
        <v>SELECT 'uf50-0104.cnf','Tournament','Uniform','Guided','MaxSat',1,16,0,65 UNION</v>
      </c>
    </row>
    <row r="2377" spans="1:11" x14ac:dyDescent="0.55000000000000004">
      <c r="A2377" t="s">
        <v>23</v>
      </c>
      <c r="B2377" t="s">
        <v>0</v>
      </c>
      <c r="C2377" t="s">
        <v>8</v>
      </c>
      <c r="D2377" t="s">
        <v>6</v>
      </c>
      <c r="E2377" t="s">
        <v>4</v>
      </c>
      <c r="F2377" t="b">
        <v>1</v>
      </c>
      <c r="G2377">
        <v>23</v>
      </c>
      <c r="H2377">
        <v>0</v>
      </c>
      <c r="I2377">
        <v>95</v>
      </c>
      <c r="K2377" t="str">
        <f t="shared" ref="K2377:K2440" si="38">CONCATENATE("SELECT '",A2377,"','",B2377,"','",C2377,"','",D2377,"','",E2377,"',",IF(F2377,1,0),",",G2377,",",H2377,",",I2377," UNION")</f>
        <v>SELECT 'uf50-0104.cnf','Tournament','Uniform','Guided','Weighted',1,23,0,95 UNION</v>
      </c>
    </row>
    <row r="2378" spans="1:11" x14ac:dyDescent="0.55000000000000004">
      <c r="A2378" t="s">
        <v>23</v>
      </c>
      <c r="B2378" t="s">
        <v>0</v>
      </c>
      <c r="C2378" t="s">
        <v>8</v>
      </c>
      <c r="D2378" t="s">
        <v>6</v>
      </c>
      <c r="E2378" t="s">
        <v>5</v>
      </c>
      <c r="F2378" t="b">
        <v>1</v>
      </c>
      <c r="G2378">
        <v>16</v>
      </c>
      <c r="H2378">
        <v>0</v>
      </c>
      <c r="I2378">
        <v>65</v>
      </c>
      <c r="K2378" t="str">
        <f t="shared" si="38"/>
        <v>SELECT 'uf50-0104.cnf','Tournament','Uniform','Guided','Amplified',1,16,0,65 UNION</v>
      </c>
    </row>
    <row r="2379" spans="1:11" x14ac:dyDescent="0.55000000000000004">
      <c r="A2379" t="s">
        <v>23</v>
      </c>
      <c r="B2379" t="s">
        <v>0</v>
      </c>
      <c r="C2379" t="s">
        <v>8</v>
      </c>
      <c r="D2379" t="s">
        <v>131</v>
      </c>
      <c r="E2379" t="s">
        <v>3</v>
      </c>
      <c r="F2379" t="b">
        <v>1</v>
      </c>
      <c r="G2379">
        <v>139</v>
      </c>
      <c r="H2379">
        <v>1</v>
      </c>
      <c r="I2379">
        <v>337</v>
      </c>
      <c r="K2379" t="str">
        <f t="shared" si="38"/>
        <v>SELECT 'uf50-0104.cnf','Tournament','Uniform','1Bit','MaxSat',1,139,1,337 UNION</v>
      </c>
    </row>
    <row r="2380" spans="1:11" x14ac:dyDescent="0.55000000000000004">
      <c r="A2380" t="s">
        <v>23</v>
      </c>
      <c r="B2380" t="s">
        <v>0</v>
      </c>
      <c r="C2380" t="s">
        <v>8</v>
      </c>
      <c r="D2380" t="s">
        <v>131</v>
      </c>
      <c r="E2380" t="s">
        <v>4</v>
      </c>
      <c r="F2380" t="b">
        <v>1</v>
      </c>
      <c r="G2380">
        <v>88</v>
      </c>
      <c r="H2380">
        <v>0</v>
      </c>
      <c r="I2380">
        <v>203</v>
      </c>
      <c r="K2380" t="str">
        <f t="shared" si="38"/>
        <v>SELECT 'uf50-0104.cnf','Tournament','Uniform','1Bit','Weighted',1,88,0,203 UNION</v>
      </c>
    </row>
    <row r="2381" spans="1:11" x14ac:dyDescent="0.55000000000000004">
      <c r="A2381" t="s">
        <v>23</v>
      </c>
      <c r="B2381" t="s">
        <v>0</v>
      </c>
      <c r="C2381" t="s">
        <v>8</v>
      </c>
      <c r="D2381" t="s">
        <v>131</v>
      </c>
      <c r="E2381" t="s">
        <v>5</v>
      </c>
      <c r="F2381" t="b">
        <v>1</v>
      </c>
      <c r="G2381">
        <v>139</v>
      </c>
      <c r="H2381">
        <v>1</v>
      </c>
      <c r="I2381">
        <v>348</v>
      </c>
      <c r="K2381" t="str">
        <f t="shared" si="38"/>
        <v>SELECT 'uf50-0104.cnf','Tournament','Uniform','1Bit','Amplified',1,139,1,348 UNION</v>
      </c>
    </row>
    <row r="2382" spans="1:11" x14ac:dyDescent="0.55000000000000004">
      <c r="A2382" t="s">
        <v>23</v>
      </c>
      <c r="B2382" t="s">
        <v>0</v>
      </c>
      <c r="C2382" t="s">
        <v>8</v>
      </c>
      <c r="D2382" t="s">
        <v>132</v>
      </c>
      <c r="E2382" t="s">
        <v>3</v>
      </c>
      <c r="F2382" t="b">
        <v>1</v>
      </c>
      <c r="G2382">
        <v>341</v>
      </c>
      <c r="H2382">
        <v>2</v>
      </c>
      <c r="I2382">
        <v>896</v>
      </c>
      <c r="K2382" t="str">
        <f t="shared" si="38"/>
        <v>SELECT 'uf50-0104.cnf','Tournament','Uniform','2Bit','MaxSat',1,341,2,896 UNION</v>
      </c>
    </row>
    <row r="2383" spans="1:11" x14ac:dyDescent="0.55000000000000004">
      <c r="A2383" t="s">
        <v>23</v>
      </c>
      <c r="B2383" t="s">
        <v>0</v>
      </c>
      <c r="C2383" t="s">
        <v>8</v>
      </c>
      <c r="D2383" t="s">
        <v>132</v>
      </c>
      <c r="E2383" t="s">
        <v>4</v>
      </c>
      <c r="F2383" t="b">
        <v>1</v>
      </c>
      <c r="G2383">
        <v>1533</v>
      </c>
      <c r="H2383">
        <v>10</v>
      </c>
      <c r="I2383">
        <v>3632</v>
      </c>
      <c r="K2383" t="str">
        <f t="shared" si="38"/>
        <v>SELECT 'uf50-0104.cnf','Tournament','Uniform','2Bit','Weighted',1,1533,10,3632 UNION</v>
      </c>
    </row>
    <row r="2384" spans="1:11" x14ac:dyDescent="0.55000000000000004">
      <c r="A2384" t="s">
        <v>23</v>
      </c>
      <c r="B2384" t="s">
        <v>0</v>
      </c>
      <c r="C2384" t="s">
        <v>8</v>
      </c>
      <c r="D2384" t="s">
        <v>132</v>
      </c>
      <c r="E2384" t="s">
        <v>5</v>
      </c>
      <c r="F2384" t="b">
        <v>1</v>
      </c>
      <c r="G2384">
        <v>341</v>
      </c>
      <c r="H2384">
        <v>2</v>
      </c>
      <c r="I2384">
        <v>803</v>
      </c>
      <c r="K2384" t="str">
        <f t="shared" si="38"/>
        <v>SELECT 'uf50-0104.cnf','Tournament','Uniform','2Bit','Amplified',1,341,2,803 UNION</v>
      </c>
    </row>
    <row r="2385" spans="1:11" x14ac:dyDescent="0.55000000000000004">
      <c r="A2385" t="s">
        <v>23</v>
      </c>
      <c r="B2385" t="s">
        <v>0</v>
      </c>
      <c r="C2385" t="s">
        <v>133</v>
      </c>
      <c r="D2385" t="s">
        <v>2</v>
      </c>
      <c r="E2385" t="s">
        <v>3</v>
      </c>
      <c r="F2385" t="b">
        <v>1</v>
      </c>
      <c r="G2385">
        <v>1053</v>
      </c>
      <c r="H2385">
        <v>7</v>
      </c>
      <c r="I2385">
        <v>2536</v>
      </c>
      <c r="K2385" t="str">
        <f t="shared" si="38"/>
        <v>SELECT 'uf50-0104.cnf','Tournament','1Point','BitFlip','MaxSat',1,1053,7,2536 UNION</v>
      </c>
    </row>
    <row r="2386" spans="1:11" x14ac:dyDescent="0.55000000000000004">
      <c r="A2386" t="s">
        <v>23</v>
      </c>
      <c r="B2386" t="s">
        <v>0</v>
      </c>
      <c r="C2386" t="s">
        <v>133</v>
      </c>
      <c r="D2386" t="s">
        <v>2</v>
      </c>
      <c r="E2386" t="s">
        <v>4</v>
      </c>
      <c r="F2386" t="b">
        <v>1</v>
      </c>
      <c r="G2386">
        <v>206</v>
      </c>
      <c r="H2386">
        <v>1</v>
      </c>
      <c r="I2386">
        <v>476</v>
      </c>
      <c r="K2386" t="str">
        <f t="shared" si="38"/>
        <v>SELECT 'uf50-0104.cnf','Tournament','1Point','BitFlip','Weighted',1,206,1,476 UNION</v>
      </c>
    </row>
    <row r="2387" spans="1:11" x14ac:dyDescent="0.55000000000000004">
      <c r="A2387" t="s">
        <v>23</v>
      </c>
      <c r="B2387" t="s">
        <v>0</v>
      </c>
      <c r="C2387" t="s">
        <v>133</v>
      </c>
      <c r="D2387" t="s">
        <v>2</v>
      </c>
      <c r="E2387" t="s">
        <v>5</v>
      </c>
      <c r="F2387" t="b">
        <v>1</v>
      </c>
      <c r="G2387">
        <v>1053</v>
      </c>
      <c r="H2387">
        <v>7</v>
      </c>
      <c r="I2387">
        <v>2624</v>
      </c>
      <c r="K2387" t="str">
        <f t="shared" si="38"/>
        <v>SELECT 'uf50-0104.cnf','Tournament','1Point','BitFlip','Amplified',1,1053,7,2624 UNION</v>
      </c>
    </row>
    <row r="2388" spans="1:11" x14ac:dyDescent="0.55000000000000004">
      <c r="A2388" t="s">
        <v>23</v>
      </c>
      <c r="B2388" t="s">
        <v>0</v>
      </c>
      <c r="C2388" t="s">
        <v>133</v>
      </c>
      <c r="D2388" t="s">
        <v>6</v>
      </c>
      <c r="E2388" t="s">
        <v>3</v>
      </c>
      <c r="F2388" t="b">
        <v>1</v>
      </c>
      <c r="G2388">
        <v>20</v>
      </c>
      <c r="H2388">
        <v>0</v>
      </c>
      <c r="I2388">
        <v>88</v>
      </c>
      <c r="K2388" t="str">
        <f t="shared" si="38"/>
        <v>SELECT 'uf50-0104.cnf','Tournament','1Point','Guided','MaxSat',1,20,0,88 UNION</v>
      </c>
    </row>
    <row r="2389" spans="1:11" x14ac:dyDescent="0.55000000000000004">
      <c r="A2389" t="s">
        <v>23</v>
      </c>
      <c r="B2389" t="s">
        <v>0</v>
      </c>
      <c r="C2389" t="s">
        <v>133</v>
      </c>
      <c r="D2389" t="s">
        <v>6</v>
      </c>
      <c r="E2389" t="s">
        <v>4</v>
      </c>
      <c r="F2389" t="b">
        <v>1</v>
      </c>
      <c r="G2389">
        <v>127</v>
      </c>
      <c r="H2389">
        <v>1</v>
      </c>
      <c r="I2389">
        <v>506</v>
      </c>
      <c r="K2389" t="str">
        <f t="shared" si="38"/>
        <v>SELECT 'uf50-0104.cnf','Tournament','1Point','Guided','Weighted',1,127,1,506 UNION</v>
      </c>
    </row>
    <row r="2390" spans="1:11" x14ac:dyDescent="0.55000000000000004">
      <c r="A2390" t="s">
        <v>23</v>
      </c>
      <c r="B2390" t="s">
        <v>0</v>
      </c>
      <c r="C2390" t="s">
        <v>133</v>
      </c>
      <c r="D2390" t="s">
        <v>6</v>
      </c>
      <c r="E2390" t="s">
        <v>5</v>
      </c>
      <c r="F2390" t="b">
        <v>1</v>
      </c>
      <c r="G2390">
        <v>20</v>
      </c>
      <c r="H2390">
        <v>0</v>
      </c>
      <c r="I2390">
        <v>90</v>
      </c>
      <c r="K2390" t="str">
        <f t="shared" si="38"/>
        <v>SELECT 'uf50-0104.cnf','Tournament','1Point','Guided','Amplified',1,20,0,90 UNION</v>
      </c>
    </row>
    <row r="2391" spans="1:11" x14ac:dyDescent="0.55000000000000004">
      <c r="A2391" t="s">
        <v>23</v>
      </c>
      <c r="B2391" t="s">
        <v>0</v>
      </c>
      <c r="C2391" t="s">
        <v>133</v>
      </c>
      <c r="D2391" t="s">
        <v>131</v>
      </c>
      <c r="E2391" t="s">
        <v>3</v>
      </c>
      <c r="F2391" t="b">
        <v>1</v>
      </c>
      <c r="G2391">
        <v>495</v>
      </c>
      <c r="H2391">
        <v>3</v>
      </c>
      <c r="I2391">
        <v>1179</v>
      </c>
      <c r="K2391" t="str">
        <f t="shared" si="38"/>
        <v>SELECT 'uf50-0104.cnf','Tournament','1Point','1Bit','MaxSat',1,495,3,1179 UNION</v>
      </c>
    </row>
    <row r="2392" spans="1:11" x14ac:dyDescent="0.55000000000000004">
      <c r="A2392" t="s">
        <v>23</v>
      </c>
      <c r="B2392" t="s">
        <v>0</v>
      </c>
      <c r="C2392" t="s">
        <v>133</v>
      </c>
      <c r="D2392" t="s">
        <v>131</v>
      </c>
      <c r="E2392" t="s">
        <v>4</v>
      </c>
      <c r="F2392" t="b">
        <v>1</v>
      </c>
      <c r="G2392">
        <v>185</v>
      </c>
      <c r="H2392">
        <v>1</v>
      </c>
      <c r="I2392">
        <v>412</v>
      </c>
      <c r="K2392" t="str">
        <f t="shared" si="38"/>
        <v>SELECT 'uf50-0104.cnf','Tournament','1Point','1Bit','Weighted',1,185,1,412 UNION</v>
      </c>
    </row>
    <row r="2393" spans="1:11" x14ac:dyDescent="0.55000000000000004">
      <c r="A2393" t="s">
        <v>23</v>
      </c>
      <c r="B2393" t="s">
        <v>0</v>
      </c>
      <c r="C2393" t="s">
        <v>133</v>
      </c>
      <c r="D2393" t="s">
        <v>131</v>
      </c>
      <c r="E2393" t="s">
        <v>5</v>
      </c>
      <c r="F2393" t="b">
        <v>1</v>
      </c>
      <c r="G2393">
        <v>495</v>
      </c>
      <c r="H2393">
        <v>3</v>
      </c>
      <c r="I2393">
        <v>1165</v>
      </c>
      <c r="K2393" t="str">
        <f t="shared" si="38"/>
        <v>SELECT 'uf50-0104.cnf','Tournament','1Point','1Bit','Amplified',1,495,3,1165 UNION</v>
      </c>
    </row>
    <row r="2394" spans="1:11" x14ac:dyDescent="0.55000000000000004">
      <c r="A2394" t="s">
        <v>23</v>
      </c>
      <c r="B2394" t="s">
        <v>0</v>
      </c>
      <c r="C2394" t="s">
        <v>133</v>
      </c>
      <c r="D2394" t="s">
        <v>132</v>
      </c>
      <c r="E2394" t="s">
        <v>3</v>
      </c>
      <c r="F2394" t="b">
        <v>1</v>
      </c>
      <c r="G2394">
        <v>5667</v>
      </c>
      <c r="H2394">
        <v>38</v>
      </c>
      <c r="I2394">
        <v>13628</v>
      </c>
      <c r="K2394" t="str">
        <f t="shared" si="38"/>
        <v>SELECT 'uf50-0104.cnf','Tournament','1Point','2Bit','MaxSat',1,5667,38,13628 UNION</v>
      </c>
    </row>
    <row r="2395" spans="1:11" x14ac:dyDescent="0.55000000000000004">
      <c r="A2395" t="s">
        <v>23</v>
      </c>
      <c r="B2395" t="s">
        <v>0</v>
      </c>
      <c r="C2395" t="s">
        <v>133</v>
      </c>
      <c r="D2395" t="s">
        <v>132</v>
      </c>
      <c r="E2395" t="s">
        <v>4</v>
      </c>
      <c r="F2395" t="b">
        <v>1</v>
      </c>
      <c r="G2395">
        <v>1466</v>
      </c>
      <c r="H2395">
        <v>8</v>
      </c>
      <c r="I2395">
        <v>3360</v>
      </c>
      <c r="K2395" t="str">
        <f t="shared" si="38"/>
        <v>SELECT 'uf50-0104.cnf','Tournament','1Point','2Bit','Weighted',1,1466,8,3360 UNION</v>
      </c>
    </row>
    <row r="2396" spans="1:11" x14ac:dyDescent="0.55000000000000004">
      <c r="A2396" t="s">
        <v>23</v>
      </c>
      <c r="B2396" t="s">
        <v>0</v>
      </c>
      <c r="C2396" t="s">
        <v>133</v>
      </c>
      <c r="D2396" t="s">
        <v>132</v>
      </c>
      <c r="E2396" t="s">
        <v>5</v>
      </c>
      <c r="F2396" t="b">
        <v>1</v>
      </c>
      <c r="G2396">
        <v>5667</v>
      </c>
      <c r="H2396">
        <v>38</v>
      </c>
      <c r="I2396">
        <v>13941</v>
      </c>
      <c r="K2396" t="str">
        <f t="shared" si="38"/>
        <v>SELECT 'uf50-0104.cnf','Tournament','1Point','2Bit','Amplified',1,5667,38,13941 UNION</v>
      </c>
    </row>
    <row r="2397" spans="1:11" x14ac:dyDescent="0.55000000000000004">
      <c r="A2397" t="s">
        <v>23</v>
      </c>
      <c r="B2397" t="s">
        <v>0</v>
      </c>
      <c r="C2397" t="s">
        <v>134</v>
      </c>
      <c r="D2397" t="s">
        <v>2</v>
      </c>
      <c r="E2397" t="s">
        <v>3</v>
      </c>
      <c r="F2397" t="b">
        <v>1</v>
      </c>
      <c r="G2397">
        <v>157</v>
      </c>
      <c r="H2397">
        <v>1</v>
      </c>
      <c r="I2397">
        <v>381</v>
      </c>
      <c r="K2397" t="str">
        <f t="shared" si="38"/>
        <v>SELECT 'uf50-0104.cnf','Tournament','2Point','BitFlip','MaxSat',1,157,1,381 UNION</v>
      </c>
    </row>
    <row r="2398" spans="1:11" x14ac:dyDescent="0.55000000000000004">
      <c r="A2398" t="s">
        <v>23</v>
      </c>
      <c r="B2398" t="s">
        <v>0</v>
      </c>
      <c r="C2398" t="s">
        <v>134</v>
      </c>
      <c r="D2398" t="s">
        <v>2</v>
      </c>
      <c r="E2398" t="s">
        <v>4</v>
      </c>
      <c r="F2398" t="b">
        <v>1</v>
      </c>
      <c r="G2398">
        <v>655</v>
      </c>
      <c r="H2398">
        <v>3</v>
      </c>
      <c r="I2398">
        <v>1472</v>
      </c>
      <c r="K2398" t="str">
        <f t="shared" si="38"/>
        <v>SELECT 'uf50-0104.cnf','Tournament','2Point','BitFlip','Weighted',1,655,3,1472 UNION</v>
      </c>
    </row>
    <row r="2399" spans="1:11" x14ac:dyDescent="0.55000000000000004">
      <c r="A2399" t="s">
        <v>23</v>
      </c>
      <c r="B2399" t="s">
        <v>0</v>
      </c>
      <c r="C2399" t="s">
        <v>134</v>
      </c>
      <c r="D2399" t="s">
        <v>2</v>
      </c>
      <c r="E2399" t="s">
        <v>5</v>
      </c>
      <c r="F2399" t="b">
        <v>1</v>
      </c>
      <c r="G2399">
        <v>157</v>
      </c>
      <c r="H2399">
        <v>1</v>
      </c>
      <c r="I2399">
        <v>387</v>
      </c>
      <c r="K2399" t="str">
        <f t="shared" si="38"/>
        <v>SELECT 'uf50-0104.cnf','Tournament','2Point','BitFlip','Amplified',1,157,1,387 UNION</v>
      </c>
    </row>
    <row r="2400" spans="1:11" x14ac:dyDescent="0.55000000000000004">
      <c r="A2400" t="s">
        <v>23</v>
      </c>
      <c r="B2400" t="s">
        <v>0</v>
      </c>
      <c r="C2400" t="s">
        <v>134</v>
      </c>
      <c r="D2400" t="s">
        <v>6</v>
      </c>
      <c r="E2400" t="s">
        <v>3</v>
      </c>
      <c r="F2400" t="b">
        <v>1</v>
      </c>
      <c r="G2400">
        <v>156</v>
      </c>
      <c r="H2400">
        <v>1</v>
      </c>
      <c r="I2400">
        <v>628</v>
      </c>
      <c r="K2400" t="str">
        <f t="shared" si="38"/>
        <v>SELECT 'uf50-0104.cnf','Tournament','2Point','Guided','MaxSat',1,156,1,628 UNION</v>
      </c>
    </row>
    <row r="2401" spans="1:11" x14ac:dyDescent="0.55000000000000004">
      <c r="A2401" t="s">
        <v>23</v>
      </c>
      <c r="B2401" t="s">
        <v>0</v>
      </c>
      <c r="C2401" t="s">
        <v>134</v>
      </c>
      <c r="D2401" t="s">
        <v>6</v>
      </c>
      <c r="E2401" t="s">
        <v>4</v>
      </c>
      <c r="F2401" t="b">
        <v>1</v>
      </c>
      <c r="G2401">
        <v>267</v>
      </c>
      <c r="H2401">
        <v>2</v>
      </c>
      <c r="I2401">
        <v>1014</v>
      </c>
      <c r="K2401" t="str">
        <f t="shared" si="38"/>
        <v>SELECT 'uf50-0104.cnf','Tournament','2Point','Guided','Weighted',1,267,2,1014 UNION</v>
      </c>
    </row>
    <row r="2402" spans="1:11" x14ac:dyDescent="0.55000000000000004">
      <c r="A2402" t="s">
        <v>23</v>
      </c>
      <c r="B2402" t="s">
        <v>0</v>
      </c>
      <c r="C2402" t="s">
        <v>134</v>
      </c>
      <c r="D2402" t="s">
        <v>6</v>
      </c>
      <c r="E2402" t="s">
        <v>5</v>
      </c>
      <c r="F2402" t="b">
        <v>1</v>
      </c>
      <c r="G2402">
        <v>156</v>
      </c>
      <c r="H2402">
        <v>1</v>
      </c>
      <c r="I2402">
        <v>640</v>
      </c>
      <c r="K2402" t="str">
        <f t="shared" si="38"/>
        <v>SELECT 'uf50-0104.cnf','Tournament','2Point','Guided','Amplified',1,156,1,640 UNION</v>
      </c>
    </row>
    <row r="2403" spans="1:11" x14ac:dyDescent="0.55000000000000004">
      <c r="A2403" t="s">
        <v>23</v>
      </c>
      <c r="B2403" t="s">
        <v>0</v>
      </c>
      <c r="C2403" t="s">
        <v>134</v>
      </c>
      <c r="D2403" t="s">
        <v>131</v>
      </c>
      <c r="E2403" t="s">
        <v>3</v>
      </c>
      <c r="F2403" t="b">
        <v>1</v>
      </c>
      <c r="G2403">
        <v>683</v>
      </c>
      <c r="H2403">
        <v>3</v>
      </c>
      <c r="I2403">
        <v>1647</v>
      </c>
      <c r="K2403" t="str">
        <f t="shared" si="38"/>
        <v>SELECT 'uf50-0104.cnf','Tournament','2Point','1Bit','MaxSat',1,683,3,1647 UNION</v>
      </c>
    </row>
    <row r="2404" spans="1:11" x14ac:dyDescent="0.55000000000000004">
      <c r="A2404" t="s">
        <v>23</v>
      </c>
      <c r="B2404" t="s">
        <v>0</v>
      </c>
      <c r="C2404" t="s">
        <v>134</v>
      </c>
      <c r="D2404" t="s">
        <v>131</v>
      </c>
      <c r="E2404" t="s">
        <v>4</v>
      </c>
      <c r="F2404" t="b">
        <v>1</v>
      </c>
      <c r="G2404">
        <v>1348</v>
      </c>
      <c r="H2404">
        <v>9</v>
      </c>
      <c r="I2404">
        <v>2953</v>
      </c>
      <c r="K2404" t="str">
        <f t="shared" si="38"/>
        <v>SELECT 'uf50-0104.cnf','Tournament','2Point','1Bit','Weighted',1,1348,9,2953 UNION</v>
      </c>
    </row>
    <row r="2405" spans="1:11" x14ac:dyDescent="0.55000000000000004">
      <c r="A2405" t="s">
        <v>23</v>
      </c>
      <c r="B2405" t="s">
        <v>0</v>
      </c>
      <c r="C2405" t="s">
        <v>134</v>
      </c>
      <c r="D2405" t="s">
        <v>131</v>
      </c>
      <c r="E2405" t="s">
        <v>5</v>
      </c>
      <c r="F2405" t="b">
        <v>1</v>
      </c>
      <c r="G2405">
        <v>683</v>
      </c>
      <c r="H2405">
        <v>3</v>
      </c>
      <c r="I2405">
        <v>1611</v>
      </c>
      <c r="K2405" t="str">
        <f t="shared" si="38"/>
        <v>SELECT 'uf50-0104.cnf','Tournament','2Point','1Bit','Amplified',1,683,3,1611 UNION</v>
      </c>
    </row>
    <row r="2406" spans="1:11" x14ac:dyDescent="0.55000000000000004">
      <c r="A2406" t="s">
        <v>23</v>
      </c>
      <c r="B2406" t="s">
        <v>0</v>
      </c>
      <c r="C2406" t="s">
        <v>134</v>
      </c>
      <c r="D2406" t="s">
        <v>132</v>
      </c>
      <c r="E2406" t="s">
        <v>3</v>
      </c>
      <c r="F2406" t="b">
        <v>1</v>
      </c>
      <c r="G2406">
        <v>869</v>
      </c>
      <c r="H2406">
        <v>5</v>
      </c>
      <c r="I2406">
        <v>2090</v>
      </c>
      <c r="K2406" t="str">
        <f t="shared" si="38"/>
        <v>SELECT 'uf50-0104.cnf','Tournament','2Point','2Bit','MaxSat',1,869,5,2090 UNION</v>
      </c>
    </row>
    <row r="2407" spans="1:11" x14ac:dyDescent="0.55000000000000004">
      <c r="A2407" t="s">
        <v>23</v>
      </c>
      <c r="B2407" t="s">
        <v>0</v>
      </c>
      <c r="C2407" t="s">
        <v>134</v>
      </c>
      <c r="D2407" t="s">
        <v>132</v>
      </c>
      <c r="E2407" t="s">
        <v>4</v>
      </c>
      <c r="F2407" t="b">
        <v>1</v>
      </c>
      <c r="G2407">
        <v>876</v>
      </c>
      <c r="H2407">
        <v>5</v>
      </c>
      <c r="I2407">
        <v>1969</v>
      </c>
      <c r="K2407" t="str">
        <f t="shared" si="38"/>
        <v>SELECT 'uf50-0104.cnf','Tournament','2Point','2Bit','Weighted',1,876,5,1969 UNION</v>
      </c>
    </row>
    <row r="2408" spans="1:11" x14ac:dyDescent="0.55000000000000004">
      <c r="A2408" t="s">
        <v>23</v>
      </c>
      <c r="B2408" t="s">
        <v>0</v>
      </c>
      <c r="C2408" t="s">
        <v>134</v>
      </c>
      <c r="D2408" t="s">
        <v>132</v>
      </c>
      <c r="E2408" t="s">
        <v>5</v>
      </c>
      <c r="F2408" t="b">
        <v>1</v>
      </c>
      <c r="G2408">
        <v>869</v>
      </c>
      <c r="H2408">
        <v>5</v>
      </c>
      <c r="I2408">
        <v>2058</v>
      </c>
      <c r="K2408" t="str">
        <f t="shared" si="38"/>
        <v>SELECT 'uf50-0104.cnf','Tournament','2Point','2Bit','Amplified',1,869,5,2058 UNION</v>
      </c>
    </row>
    <row r="2409" spans="1:11" x14ac:dyDescent="0.55000000000000004">
      <c r="A2409" t="s">
        <v>23</v>
      </c>
      <c r="B2409" t="s">
        <v>9</v>
      </c>
      <c r="C2409" t="s">
        <v>1</v>
      </c>
      <c r="D2409" t="s">
        <v>2</v>
      </c>
      <c r="E2409" t="s">
        <v>3</v>
      </c>
      <c r="F2409" t="b">
        <v>1</v>
      </c>
      <c r="G2409">
        <v>1825</v>
      </c>
      <c r="H2409">
        <v>8</v>
      </c>
      <c r="I2409">
        <v>10574</v>
      </c>
      <c r="K2409" t="str">
        <f t="shared" si="38"/>
        <v>SELECT 'uf50-0104.cnf','Roulette','Clause','BitFlip','MaxSat',1,1825,8,10574 UNION</v>
      </c>
    </row>
    <row r="2410" spans="1:11" x14ac:dyDescent="0.55000000000000004">
      <c r="A2410" t="s">
        <v>23</v>
      </c>
      <c r="B2410" t="s">
        <v>9</v>
      </c>
      <c r="C2410" t="s">
        <v>1</v>
      </c>
      <c r="D2410" t="s">
        <v>2</v>
      </c>
      <c r="E2410" t="s">
        <v>4</v>
      </c>
      <c r="F2410" t="b">
        <v>1</v>
      </c>
      <c r="G2410">
        <v>158</v>
      </c>
      <c r="H2410">
        <v>0</v>
      </c>
      <c r="I2410">
        <v>886</v>
      </c>
      <c r="K2410" t="str">
        <f t="shared" si="38"/>
        <v>SELECT 'uf50-0104.cnf','Roulette','Clause','BitFlip','Weighted',1,158,0,886 UNION</v>
      </c>
    </row>
    <row r="2411" spans="1:11" x14ac:dyDescent="0.55000000000000004">
      <c r="A2411" t="s">
        <v>23</v>
      </c>
      <c r="B2411" t="s">
        <v>9</v>
      </c>
      <c r="C2411" t="s">
        <v>1</v>
      </c>
      <c r="D2411" t="s">
        <v>2</v>
      </c>
      <c r="E2411" t="s">
        <v>5</v>
      </c>
      <c r="F2411" t="b">
        <v>1</v>
      </c>
      <c r="G2411">
        <v>7653</v>
      </c>
      <c r="H2411">
        <v>34</v>
      </c>
      <c r="I2411">
        <v>44409</v>
      </c>
      <c r="K2411" t="str">
        <f t="shared" si="38"/>
        <v>SELECT 'uf50-0104.cnf','Roulette','Clause','BitFlip','Amplified',1,7653,34,44409 UNION</v>
      </c>
    </row>
    <row r="2412" spans="1:11" x14ac:dyDescent="0.55000000000000004">
      <c r="A2412" t="s">
        <v>23</v>
      </c>
      <c r="B2412" t="s">
        <v>9</v>
      </c>
      <c r="C2412" t="s">
        <v>1</v>
      </c>
      <c r="D2412" t="s">
        <v>6</v>
      </c>
      <c r="E2412" t="s">
        <v>3</v>
      </c>
      <c r="F2412" t="b">
        <v>1</v>
      </c>
      <c r="G2412">
        <v>160</v>
      </c>
      <c r="H2412">
        <v>0</v>
      </c>
      <c r="I2412">
        <v>1058</v>
      </c>
      <c r="K2412" t="str">
        <f t="shared" si="38"/>
        <v>SELECT 'uf50-0104.cnf','Roulette','Clause','Guided','MaxSat',1,160,0,1058 UNION</v>
      </c>
    </row>
    <row r="2413" spans="1:11" x14ac:dyDescent="0.55000000000000004">
      <c r="A2413" t="s">
        <v>23</v>
      </c>
      <c r="B2413" t="s">
        <v>9</v>
      </c>
      <c r="C2413" t="s">
        <v>1</v>
      </c>
      <c r="D2413" t="s">
        <v>6</v>
      </c>
      <c r="E2413" t="s">
        <v>4</v>
      </c>
      <c r="F2413" t="b">
        <v>1</v>
      </c>
      <c r="G2413">
        <v>1476</v>
      </c>
      <c r="H2413">
        <v>6</v>
      </c>
      <c r="I2413">
        <v>9625</v>
      </c>
      <c r="K2413" t="str">
        <f t="shared" si="38"/>
        <v>SELECT 'uf50-0104.cnf','Roulette','Clause','Guided','Weighted',1,1476,6,9625 UNION</v>
      </c>
    </row>
    <row r="2414" spans="1:11" x14ac:dyDescent="0.55000000000000004">
      <c r="A2414" t="s">
        <v>23</v>
      </c>
      <c r="B2414" t="s">
        <v>9</v>
      </c>
      <c r="C2414" t="s">
        <v>1</v>
      </c>
      <c r="D2414" t="s">
        <v>6</v>
      </c>
      <c r="E2414" t="s">
        <v>5</v>
      </c>
      <c r="F2414" t="b">
        <v>1</v>
      </c>
      <c r="G2414">
        <v>1004</v>
      </c>
      <c r="H2414">
        <v>6</v>
      </c>
      <c r="I2414">
        <v>6585</v>
      </c>
      <c r="K2414" t="str">
        <f t="shared" si="38"/>
        <v>SELECT 'uf50-0104.cnf','Roulette','Clause','Guided','Amplified',1,1004,6,6585 UNION</v>
      </c>
    </row>
    <row r="2415" spans="1:11" x14ac:dyDescent="0.55000000000000004">
      <c r="A2415" t="s">
        <v>23</v>
      </c>
      <c r="B2415" t="s">
        <v>9</v>
      </c>
      <c r="C2415" t="s">
        <v>1</v>
      </c>
      <c r="D2415" t="s">
        <v>131</v>
      </c>
      <c r="E2415" t="s">
        <v>3</v>
      </c>
      <c r="F2415" t="b">
        <v>1</v>
      </c>
      <c r="G2415">
        <v>1677</v>
      </c>
      <c r="H2415">
        <v>8</v>
      </c>
      <c r="I2415">
        <v>9694</v>
      </c>
      <c r="K2415" t="str">
        <f t="shared" si="38"/>
        <v>SELECT 'uf50-0104.cnf','Roulette','Clause','1Bit','MaxSat',1,1677,8,9694 UNION</v>
      </c>
    </row>
    <row r="2416" spans="1:11" x14ac:dyDescent="0.55000000000000004">
      <c r="A2416" t="s">
        <v>23</v>
      </c>
      <c r="B2416" t="s">
        <v>9</v>
      </c>
      <c r="C2416" t="s">
        <v>1</v>
      </c>
      <c r="D2416" t="s">
        <v>131</v>
      </c>
      <c r="E2416" t="s">
        <v>4</v>
      </c>
      <c r="F2416" t="b">
        <v>1</v>
      </c>
      <c r="G2416">
        <v>141</v>
      </c>
      <c r="H2416">
        <v>0</v>
      </c>
      <c r="I2416">
        <v>828</v>
      </c>
      <c r="K2416" t="str">
        <f t="shared" si="38"/>
        <v>SELECT 'uf50-0104.cnf','Roulette','Clause','1Bit','Weighted',1,141,0,828 UNION</v>
      </c>
    </row>
    <row r="2417" spans="1:11" x14ac:dyDescent="0.55000000000000004">
      <c r="A2417" t="s">
        <v>23</v>
      </c>
      <c r="B2417" t="s">
        <v>9</v>
      </c>
      <c r="C2417" t="s">
        <v>1</v>
      </c>
      <c r="D2417" t="s">
        <v>131</v>
      </c>
      <c r="E2417" t="s">
        <v>5</v>
      </c>
      <c r="F2417" t="b">
        <v>1</v>
      </c>
      <c r="G2417">
        <v>377</v>
      </c>
      <c r="H2417">
        <v>2</v>
      </c>
      <c r="I2417">
        <v>2194</v>
      </c>
      <c r="K2417" t="str">
        <f t="shared" si="38"/>
        <v>SELECT 'uf50-0104.cnf','Roulette','Clause','1Bit','Amplified',1,377,2,2194 UNION</v>
      </c>
    </row>
    <row r="2418" spans="1:11" x14ac:dyDescent="0.55000000000000004">
      <c r="A2418" t="s">
        <v>23</v>
      </c>
      <c r="B2418" t="s">
        <v>9</v>
      </c>
      <c r="C2418" t="s">
        <v>1</v>
      </c>
      <c r="D2418" t="s">
        <v>132</v>
      </c>
      <c r="E2418" t="s">
        <v>3</v>
      </c>
      <c r="F2418" t="b">
        <v>1</v>
      </c>
      <c r="G2418">
        <v>208</v>
      </c>
      <c r="H2418">
        <v>0</v>
      </c>
      <c r="I2418">
        <v>1201</v>
      </c>
      <c r="K2418" t="str">
        <f t="shared" si="38"/>
        <v>SELECT 'uf50-0104.cnf','Roulette','Clause','2Bit','MaxSat',1,208,0,1201 UNION</v>
      </c>
    </row>
    <row r="2419" spans="1:11" x14ac:dyDescent="0.55000000000000004">
      <c r="A2419" t="s">
        <v>23</v>
      </c>
      <c r="B2419" t="s">
        <v>9</v>
      </c>
      <c r="C2419" t="s">
        <v>1</v>
      </c>
      <c r="D2419" t="s">
        <v>132</v>
      </c>
      <c r="E2419" t="s">
        <v>4</v>
      </c>
      <c r="F2419" t="b">
        <v>1</v>
      </c>
      <c r="G2419">
        <v>3635</v>
      </c>
      <c r="H2419">
        <v>13</v>
      </c>
      <c r="I2419">
        <v>20495</v>
      </c>
      <c r="K2419" t="str">
        <f t="shared" si="38"/>
        <v>SELECT 'uf50-0104.cnf','Roulette','Clause','2Bit','Weighted',1,3635,13,20495 UNION</v>
      </c>
    </row>
    <row r="2420" spans="1:11" x14ac:dyDescent="0.55000000000000004">
      <c r="A2420" t="s">
        <v>23</v>
      </c>
      <c r="B2420" t="s">
        <v>9</v>
      </c>
      <c r="C2420" t="s">
        <v>1</v>
      </c>
      <c r="D2420" t="s">
        <v>132</v>
      </c>
      <c r="E2420" t="s">
        <v>5</v>
      </c>
      <c r="F2420" t="b">
        <v>1</v>
      </c>
      <c r="G2420">
        <v>1338</v>
      </c>
      <c r="H2420">
        <v>6</v>
      </c>
      <c r="I2420">
        <v>7810</v>
      </c>
      <c r="K2420" t="str">
        <f t="shared" si="38"/>
        <v>SELECT 'uf50-0104.cnf','Roulette','Clause','2Bit','Amplified',1,1338,6,7810 UNION</v>
      </c>
    </row>
    <row r="2421" spans="1:11" x14ac:dyDescent="0.55000000000000004">
      <c r="A2421" t="s">
        <v>23</v>
      </c>
      <c r="B2421" t="s">
        <v>9</v>
      </c>
      <c r="C2421" t="s">
        <v>8</v>
      </c>
      <c r="D2421" t="s">
        <v>2</v>
      </c>
      <c r="E2421" t="s">
        <v>3</v>
      </c>
      <c r="F2421" t="b">
        <v>1</v>
      </c>
      <c r="G2421">
        <v>778</v>
      </c>
      <c r="H2421">
        <v>4</v>
      </c>
      <c r="I2421">
        <v>2112</v>
      </c>
      <c r="K2421" t="str">
        <f t="shared" si="38"/>
        <v>SELECT 'uf50-0104.cnf','Roulette','Uniform','BitFlip','MaxSat',1,778,4,2112 UNION</v>
      </c>
    </row>
    <row r="2422" spans="1:11" x14ac:dyDescent="0.55000000000000004">
      <c r="A2422" t="s">
        <v>23</v>
      </c>
      <c r="B2422" t="s">
        <v>9</v>
      </c>
      <c r="C2422" t="s">
        <v>8</v>
      </c>
      <c r="D2422" t="s">
        <v>2</v>
      </c>
      <c r="E2422" t="s">
        <v>4</v>
      </c>
      <c r="F2422" t="b">
        <v>1</v>
      </c>
      <c r="G2422">
        <v>2877</v>
      </c>
      <c r="H2422">
        <v>13</v>
      </c>
      <c r="I2422">
        <v>7238</v>
      </c>
      <c r="K2422" t="str">
        <f t="shared" si="38"/>
        <v>SELECT 'uf50-0104.cnf','Roulette','Uniform','BitFlip','Weighted',1,2877,13,7238 UNION</v>
      </c>
    </row>
    <row r="2423" spans="1:11" x14ac:dyDescent="0.55000000000000004">
      <c r="A2423" t="s">
        <v>23</v>
      </c>
      <c r="B2423" t="s">
        <v>9</v>
      </c>
      <c r="C2423" t="s">
        <v>8</v>
      </c>
      <c r="D2423" t="s">
        <v>2</v>
      </c>
      <c r="E2423" t="s">
        <v>5</v>
      </c>
      <c r="F2423" t="b">
        <v>1</v>
      </c>
      <c r="G2423">
        <v>332</v>
      </c>
      <c r="H2423">
        <v>1</v>
      </c>
      <c r="I2423">
        <v>918</v>
      </c>
      <c r="K2423" t="str">
        <f t="shared" si="38"/>
        <v>SELECT 'uf50-0104.cnf','Roulette','Uniform','BitFlip','Amplified',1,332,1,918 UNION</v>
      </c>
    </row>
    <row r="2424" spans="1:11" x14ac:dyDescent="0.55000000000000004">
      <c r="A2424" t="s">
        <v>23</v>
      </c>
      <c r="B2424" t="s">
        <v>9</v>
      </c>
      <c r="C2424" t="s">
        <v>8</v>
      </c>
      <c r="D2424" t="s">
        <v>6</v>
      </c>
      <c r="E2424" t="s">
        <v>3</v>
      </c>
      <c r="F2424" t="b">
        <v>1</v>
      </c>
      <c r="G2424">
        <v>639</v>
      </c>
      <c r="H2424">
        <v>4</v>
      </c>
      <c r="I2424">
        <v>2697</v>
      </c>
      <c r="K2424" t="str">
        <f t="shared" si="38"/>
        <v>SELECT 'uf50-0104.cnf','Roulette','Uniform','Guided','MaxSat',1,639,4,2697 UNION</v>
      </c>
    </row>
    <row r="2425" spans="1:11" x14ac:dyDescent="0.55000000000000004">
      <c r="A2425" t="s">
        <v>23</v>
      </c>
      <c r="B2425" t="s">
        <v>9</v>
      </c>
      <c r="C2425" t="s">
        <v>8</v>
      </c>
      <c r="D2425" t="s">
        <v>6</v>
      </c>
      <c r="E2425" t="s">
        <v>4</v>
      </c>
      <c r="F2425" t="b">
        <v>1</v>
      </c>
      <c r="G2425">
        <v>1642</v>
      </c>
      <c r="H2425">
        <v>10</v>
      </c>
      <c r="I2425">
        <v>6728</v>
      </c>
      <c r="K2425" t="str">
        <f t="shared" si="38"/>
        <v>SELECT 'uf50-0104.cnf','Roulette','Uniform','Guided','Weighted',1,1642,10,6728 UNION</v>
      </c>
    </row>
    <row r="2426" spans="1:11" x14ac:dyDescent="0.55000000000000004">
      <c r="A2426" t="s">
        <v>23</v>
      </c>
      <c r="B2426" t="s">
        <v>9</v>
      </c>
      <c r="C2426" t="s">
        <v>8</v>
      </c>
      <c r="D2426" t="s">
        <v>6</v>
      </c>
      <c r="E2426" t="s">
        <v>5</v>
      </c>
      <c r="F2426" t="b">
        <v>1</v>
      </c>
      <c r="G2426">
        <v>65</v>
      </c>
      <c r="H2426">
        <v>0</v>
      </c>
      <c r="I2426">
        <v>284</v>
      </c>
      <c r="K2426" t="str">
        <f t="shared" si="38"/>
        <v>SELECT 'uf50-0104.cnf','Roulette','Uniform','Guided','Amplified',1,65,0,284 UNION</v>
      </c>
    </row>
    <row r="2427" spans="1:11" x14ac:dyDescent="0.55000000000000004">
      <c r="A2427" t="s">
        <v>23</v>
      </c>
      <c r="B2427" t="s">
        <v>9</v>
      </c>
      <c r="C2427" t="s">
        <v>8</v>
      </c>
      <c r="D2427" t="s">
        <v>131</v>
      </c>
      <c r="E2427" t="s">
        <v>3</v>
      </c>
      <c r="F2427" t="b">
        <v>1</v>
      </c>
      <c r="G2427">
        <v>834</v>
      </c>
      <c r="H2427">
        <v>4</v>
      </c>
      <c r="I2427">
        <v>2141</v>
      </c>
      <c r="K2427" t="str">
        <f t="shared" si="38"/>
        <v>SELECT 'uf50-0104.cnf','Roulette','Uniform','1Bit','MaxSat',1,834,4,2141 UNION</v>
      </c>
    </row>
    <row r="2428" spans="1:11" x14ac:dyDescent="0.55000000000000004">
      <c r="A2428" t="s">
        <v>23</v>
      </c>
      <c r="B2428" t="s">
        <v>9</v>
      </c>
      <c r="C2428" t="s">
        <v>8</v>
      </c>
      <c r="D2428" t="s">
        <v>131</v>
      </c>
      <c r="E2428" t="s">
        <v>4</v>
      </c>
      <c r="F2428" t="b">
        <v>1</v>
      </c>
      <c r="G2428">
        <v>485</v>
      </c>
      <c r="H2428">
        <v>2</v>
      </c>
      <c r="I2428">
        <v>1178</v>
      </c>
      <c r="K2428" t="str">
        <f t="shared" si="38"/>
        <v>SELECT 'uf50-0104.cnf','Roulette','Uniform','1Bit','Weighted',1,485,2,1178 UNION</v>
      </c>
    </row>
    <row r="2429" spans="1:11" x14ac:dyDescent="0.55000000000000004">
      <c r="A2429" t="s">
        <v>23</v>
      </c>
      <c r="B2429" t="s">
        <v>9</v>
      </c>
      <c r="C2429" t="s">
        <v>8</v>
      </c>
      <c r="D2429" t="s">
        <v>131</v>
      </c>
      <c r="E2429" t="s">
        <v>5</v>
      </c>
      <c r="F2429" t="b">
        <v>1</v>
      </c>
      <c r="G2429">
        <v>890</v>
      </c>
      <c r="H2429">
        <v>4</v>
      </c>
      <c r="I2429">
        <v>2291</v>
      </c>
      <c r="K2429" t="str">
        <f t="shared" si="38"/>
        <v>SELECT 'uf50-0104.cnf','Roulette','Uniform','1Bit','Amplified',1,890,4,2291 UNION</v>
      </c>
    </row>
    <row r="2430" spans="1:11" x14ac:dyDescent="0.55000000000000004">
      <c r="A2430" t="s">
        <v>23</v>
      </c>
      <c r="B2430" t="s">
        <v>9</v>
      </c>
      <c r="C2430" t="s">
        <v>8</v>
      </c>
      <c r="D2430" t="s">
        <v>132</v>
      </c>
      <c r="E2430" t="s">
        <v>3</v>
      </c>
      <c r="F2430" t="b">
        <v>1</v>
      </c>
      <c r="G2430">
        <v>1023</v>
      </c>
      <c r="H2430">
        <v>4</v>
      </c>
      <c r="I2430">
        <v>2746</v>
      </c>
      <c r="K2430" t="str">
        <f t="shared" si="38"/>
        <v>SELECT 'uf50-0104.cnf','Roulette','Uniform','2Bit','MaxSat',1,1023,4,2746 UNION</v>
      </c>
    </row>
    <row r="2431" spans="1:11" x14ac:dyDescent="0.55000000000000004">
      <c r="A2431" t="s">
        <v>23</v>
      </c>
      <c r="B2431" t="s">
        <v>9</v>
      </c>
      <c r="C2431" t="s">
        <v>8</v>
      </c>
      <c r="D2431" t="s">
        <v>132</v>
      </c>
      <c r="E2431" t="s">
        <v>4</v>
      </c>
      <c r="F2431" t="b">
        <v>1</v>
      </c>
      <c r="G2431">
        <v>1415</v>
      </c>
      <c r="H2431">
        <v>5</v>
      </c>
      <c r="I2431">
        <v>3515</v>
      </c>
      <c r="K2431" t="str">
        <f t="shared" si="38"/>
        <v>SELECT 'uf50-0104.cnf','Roulette','Uniform','2Bit','Weighted',1,1415,5,3515 UNION</v>
      </c>
    </row>
    <row r="2432" spans="1:11" x14ac:dyDescent="0.55000000000000004">
      <c r="A2432" t="s">
        <v>23</v>
      </c>
      <c r="B2432" t="s">
        <v>9</v>
      </c>
      <c r="C2432" t="s">
        <v>8</v>
      </c>
      <c r="D2432" t="s">
        <v>132</v>
      </c>
      <c r="E2432" t="s">
        <v>5</v>
      </c>
      <c r="F2432" t="b">
        <v>1</v>
      </c>
      <c r="G2432">
        <v>3665</v>
      </c>
      <c r="H2432">
        <v>16</v>
      </c>
      <c r="I2432">
        <v>9521</v>
      </c>
      <c r="K2432" t="str">
        <f t="shared" si="38"/>
        <v>SELECT 'uf50-0104.cnf','Roulette','Uniform','2Bit','Amplified',1,3665,16,9521 UNION</v>
      </c>
    </row>
    <row r="2433" spans="1:11" x14ac:dyDescent="0.55000000000000004">
      <c r="A2433" t="s">
        <v>23</v>
      </c>
      <c r="B2433" t="s">
        <v>9</v>
      </c>
      <c r="C2433" t="s">
        <v>133</v>
      </c>
      <c r="D2433" t="s">
        <v>2</v>
      </c>
      <c r="E2433" t="s">
        <v>3</v>
      </c>
      <c r="F2433" t="b">
        <v>1</v>
      </c>
      <c r="G2433">
        <v>1004</v>
      </c>
      <c r="H2433">
        <v>5</v>
      </c>
      <c r="I2433">
        <v>2630</v>
      </c>
      <c r="K2433" t="str">
        <f t="shared" si="38"/>
        <v>SELECT 'uf50-0104.cnf','Roulette','1Point','BitFlip','MaxSat',1,1004,5,2630 UNION</v>
      </c>
    </row>
    <row r="2434" spans="1:11" x14ac:dyDescent="0.55000000000000004">
      <c r="A2434" t="s">
        <v>23</v>
      </c>
      <c r="B2434" t="s">
        <v>9</v>
      </c>
      <c r="C2434" t="s">
        <v>133</v>
      </c>
      <c r="D2434" t="s">
        <v>2</v>
      </c>
      <c r="E2434" t="s">
        <v>4</v>
      </c>
      <c r="F2434" t="b">
        <v>1</v>
      </c>
      <c r="G2434">
        <v>1787</v>
      </c>
      <c r="H2434">
        <v>8</v>
      </c>
      <c r="I2434">
        <v>4442</v>
      </c>
      <c r="K2434" t="str">
        <f t="shared" si="38"/>
        <v>SELECT 'uf50-0104.cnf','Roulette','1Point','BitFlip','Weighted',1,1787,8,4442 UNION</v>
      </c>
    </row>
    <row r="2435" spans="1:11" x14ac:dyDescent="0.55000000000000004">
      <c r="A2435" t="s">
        <v>23</v>
      </c>
      <c r="B2435" t="s">
        <v>9</v>
      </c>
      <c r="C2435" t="s">
        <v>133</v>
      </c>
      <c r="D2435" t="s">
        <v>2</v>
      </c>
      <c r="E2435" t="s">
        <v>5</v>
      </c>
      <c r="F2435" t="b">
        <v>1</v>
      </c>
      <c r="G2435">
        <v>1934</v>
      </c>
      <c r="H2435">
        <v>11</v>
      </c>
      <c r="I2435">
        <v>5048</v>
      </c>
      <c r="K2435" t="str">
        <f t="shared" si="38"/>
        <v>SELECT 'uf50-0104.cnf','Roulette','1Point','BitFlip','Amplified',1,1934,11,5048 UNION</v>
      </c>
    </row>
    <row r="2436" spans="1:11" x14ac:dyDescent="0.55000000000000004">
      <c r="A2436" t="s">
        <v>23</v>
      </c>
      <c r="B2436" t="s">
        <v>9</v>
      </c>
      <c r="C2436" t="s">
        <v>133</v>
      </c>
      <c r="D2436" t="s">
        <v>6</v>
      </c>
      <c r="E2436" t="s">
        <v>3</v>
      </c>
      <c r="F2436" t="b">
        <v>1</v>
      </c>
      <c r="G2436">
        <v>1474</v>
      </c>
      <c r="H2436">
        <v>10</v>
      </c>
      <c r="I2436">
        <v>6453</v>
      </c>
      <c r="K2436" t="str">
        <f t="shared" si="38"/>
        <v>SELECT 'uf50-0104.cnf','Roulette','1Point','Guided','MaxSat',1,1474,10,6453 UNION</v>
      </c>
    </row>
    <row r="2437" spans="1:11" x14ac:dyDescent="0.55000000000000004">
      <c r="A2437" t="s">
        <v>23</v>
      </c>
      <c r="B2437" t="s">
        <v>9</v>
      </c>
      <c r="C2437" t="s">
        <v>133</v>
      </c>
      <c r="D2437" t="s">
        <v>6</v>
      </c>
      <c r="E2437" t="s">
        <v>4</v>
      </c>
      <c r="F2437" t="b">
        <v>1</v>
      </c>
      <c r="G2437">
        <v>227</v>
      </c>
      <c r="H2437">
        <v>1</v>
      </c>
      <c r="I2437">
        <v>928</v>
      </c>
      <c r="K2437" t="str">
        <f t="shared" si="38"/>
        <v>SELECT 'uf50-0104.cnf','Roulette','1Point','Guided','Weighted',1,227,1,928 UNION</v>
      </c>
    </row>
    <row r="2438" spans="1:11" x14ac:dyDescent="0.55000000000000004">
      <c r="A2438" t="s">
        <v>23</v>
      </c>
      <c r="B2438" t="s">
        <v>9</v>
      </c>
      <c r="C2438" t="s">
        <v>133</v>
      </c>
      <c r="D2438" t="s">
        <v>6</v>
      </c>
      <c r="E2438" t="s">
        <v>5</v>
      </c>
      <c r="F2438" t="b">
        <v>1</v>
      </c>
      <c r="G2438">
        <v>965</v>
      </c>
      <c r="H2438">
        <v>6</v>
      </c>
      <c r="I2438">
        <v>4011</v>
      </c>
      <c r="K2438" t="str">
        <f t="shared" si="38"/>
        <v>SELECT 'uf50-0104.cnf','Roulette','1Point','Guided','Amplified',1,965,6,4011 UNION</v>
      </c>
    </row>
    <row r="2439" spans="1:11" x14ac:dyDescent="0.55000000000000004">
      <c r="A2439" t="s">
        <v>23</v>
      </c>
      <c r="B2439" t="s">
        <v>9</v>
      </c>
      <c r="C2439" t="s">
        <v>133</v>
      </c>
      <c r="D2439" t="s">
        <v>131</v>
      </c>
      <c r="E2439" t="s">
        <v>3</v>
      </c>
      <c r="F2439" t="b">
        <v>1</v>
      </c>
      <c r="G2439">
        <v>4078</v>
      </c>
      <c r="H2439">
        <v>21</v>
      </c>
      <c r="I2439">
        <v>10133</v>
      </c>
      <c r="K2439" t="str">
        <f t="shared" si="38"/>
        <v>SELECT 'uf50-0104.cnf','Roulette','1Point','1Bit','MaxSat',1,4078,21,10133 UNION</v>
      </c>
    </row>
    <row r="2440" spans="1:11" x14ac:dyDescent="0.55000000000000004">
      <c r="A2440" t="s">
        <v>23</v>
      </c>
      <c r="B2440" t="s">
        <v>9</v>
      </c>
      <c r="C2440" t="s">
        <v>133</v>
      </c>
      <c r="D2440" t="s">
        <v>131</v>
      </c>
      <c r="E2440" t="s">
        <v>4</v>
      </c>
      <c r="F2440" t="b">
        <v>1</v>
      </c>
      <c r="G2440">
        <v>77</v>
      </c>
      <c r="H2440">
        <v>0</v>
      </c>
      <c r="I2440">
        <v>174</v>
      </c>
      <c r="K2440" t="str">
        <f t="shared" si="38"/>
        <v>SELECT 'uf50-0104.cnf','Roulette','1Point','1Bit','Weighted',1,77,0,174 UNION</v>
      </c>
    </row>
    <row r="2441" spans="1:11" x14ac:dyDescent="0.55000000000000004">
      <c r="A2441" t="s">
        <v>23</v>
      </c>
      <c r="B2441" t="s">
        <v>9</v>
      </c>
      <c r="C2441" t="s">
        <v>133</v>
      </c>
      <c r="D2441" t="s">
        <v>131</v>
      </c>
      <c r="E2441" t="s">
        <v>5</v>
      </c>
      <c r="F2441" t="b">
        <v>1</v>
      </c>
      <c r="G2441">
        <v>3088</v>
      </c>
      <c r="H2441">
        <v>15</v>
      </c>
      <c r="I2441">
        <v>7814</v>
      </c>
      <c r="K2441" t="str">
        <f t="shared" ref="K2441:K2504" si="39">CONCATENATE("SELECT '",A2441,"','",B2441,"','",C2441,"','",D2441,"','",E2441,"',",IF(F2441,1,0),",",G2441,",",H2441,",",I2441," UNION")</f>
        <v>SELECT 'uf50-0104.cnf','Roulette','1Point','1Bit','Amplified',1,3088,15,7814 UNION</v>
      </c>
    </row>
    <row r="2442" spans="1:11" x14ac:dyDescent="0.55000000000000004">
      <c r="A2442" t="s">
        <v>23</v>
      </c>
      <c r="B2442" t="s">
        <v>9</v>
      </c>
      <c r="C2442" t="s">
        <v>133</v>
      </c>
      <c r="D2442" t="s">
        <v>132</v>
      </c>
      <c r="E2442" t="s">
        <v>3</v>
      </c>
      <c r="F2442" t="b">
        <v>1</v>
      </c>
      <c r="G2442">
        <v>5485</v>
      </c>
      <c r="H2442">
        <v>27</v>
      </c>
      <c r="I2442">
        <v>13783</v>
      </c>
      <c r="K2442" t="str">
        <f t="shared" si="39"/>
        <v>SELECT 'uf50-0104.cnf','Roulette','1Point','2Bit','MaxSat',1,5485,27,13783 UNION</v>
      </c>
    </row>
    <row r="2443" spans="1:11" x14ac:dyDescent="0.55000000000000004">
      <c r="A2443" t="s">
        <v>23</v>
      </c>
      <c r="B2443" t="s">
        <v>9</v>
      </c>
      <c r="C2443" t="s">
        <v>133</v>
      </c>
      <c r="D2443" t="s">
        <v>132</v>
      </c>
      <c r="E2443" t="s">
        <v>4</v>
      </c>
      <c r="F2443" t="b">
        <v>1</v>
      </c>
      <c r="G2443">
        <v>5332</v>
      </c>
      <c r="H2443">
        <v>22</v>
      </c>
      <c r="I2443">
        <v>12698</v>
      </c>
      <c r="K2443" t="str">
        <f t="shared" si="39"/>
        <v>SELECT 'uf50-0104.cnf','Roulette','1Point','2Bit','Weighted',1,5332,22,12698 UNION</v>
      </c>
    </row>
    <row r="2444" spans="1:11" x14ac:dyDescent="0.55000000000000004">
      <c r="A2444" t="s">
        <v>23</v>
      </c>
      <c r="B2444" t="s">
        <v>9</v>
      </c>
      <c r="C2444" t="s">
        <v>133</v>
      </c>
      <c r="D2444" t="s">
        <v>132</v>
      </c>
      <c r="E2444" t="s">
        <v>5</v>
      </c>
      <c r="F2444" t="b">
        <v>1</v>
      </c>
      <c r="G2444">
        <v>3708</v>
      </c>
      <c r="H2444">
        <v>17</v>
      </c>
      <c r="I2444">
        <v>9674</v>
      </c>
      <c r="K2444" t="str">
        <f t="shared" si="39"/>
        <v>SELECT 'uf50-0104.cnf','Roulette','1Point','2Bit','Amplified',1,3708,17,9674 UNION</v>
      </c>
    </row>
    <row r="2445" spans="1:11" x14ac:dyDescent="0.55000000000000004">
      <c r="A2445" t="s">
        <v>23</v>
      </c>
      <c r="B2445" t="s">
        <v>9</v>
      </c>
      <c r="C2445" t="s">
        <v>134</v>
      </c>
      <c r="D2445" t="s">
        <v>2</v>
      </c>
      <c r="E2445" t="s">
        <v>3</v>
      </c>
      <c r="F2445" t="b">
        <v>1</v>
      </c>
      <c r="G2445">
        <v>716</v>
      </c>
      <c r="H2445">
        <v>3</v>
      </c>
      <c r="I2445">
        <v>1950</v>
      </c>
      <c r="K2445" t="str">
        <f t="shared" si="39"/>
        <v>SELECT 'uf50-0104.cnf','Roulette','2Point','BitFlip','MaxSat',1,716,3,1950 UNION</v>
      </c>
    </row>
    <row r="2446" spans="1:11" x14ac:dyDescent="0.55000000000000004">
      <c r="A2446" t="s">
        <v>23</v>
      </c>
      <c r="B2446" t="s">
        <v>9</v>
      </c>
      <c r="C2446" t="s">
        <v>134</v>
      </c>
      <c r="D2446" t="s">
        <v>2</v>
      </c>
      <c r="E2446" t="s">
        <v>4</v>
      </c>
      <c r="F2446" t="b">
        <v>1</v>
      </c>
      <c r="G2446">
        <v>2413</v>
      </c>
      <c r="H2446">
        <v>11</v>
      </c>
      <c r="I2446">
        <v>5998</v>
      </c>
      <c r="K2446" t="str">
        <f t="shared" si="39"/>
        <v>SELECT 'uf50-0104.cnf','Roulette','2Point','BitFlip','Weighted',1,2413,11,5998 UNION</v>
      </c>
    </row>
    <row r="2447" spans="1:11" x14ac:dyDescent="0.55000000000000004">
      <c r="A2447" t="s">
        <v>23</v>
      </c>
      <c r="B2447" t="s">
        <v>9</v>
      </c>
      <c r="C2447" t="s">
        <v>134</v>
      </c>
      <c r="D2447" t="s">
        <v>2</v>
      </c>
      <c r="E2447" t="s">
        <v>5</v>
      </c>
      <c r="F2447" t="b">
        <v>1</v>
      </c>
      <c r="G2447">
        <v>5814</v>
      </c>
      <c r="H2447">
        <v>31</v>
      </c>
      <c r="I2447">
        <v>15109</v>
      </c>
      <c r="K2447" t="str">
        <f t="shared" si="39"/>
        <v>SELECT 'uf50-0104.cnf','Roulette','2Point','BitFlip','Amplified',1,5814,31,15109 UNION</v>
      </c>
    </row>
    <row r="2448" spans="1:11" x14ac:dyDescent="0.55000000000000004">
      <c r="A2448" t="s">
        <v>23</v>
      </c>
      <c r="B2448" t="s">
        <v>9</v>
      </c>
      <c r="C2448" t="s">
        <v>134</v>
      </c>
      <c r="D2448" t="s">
        <v>6</v>
      </c>
      <c r="E2448" t="s">
        <v>3</v>
      </c>
      <c r="F2448" t="b">
        <v>1</v>
      </c>
      <c r="G2448">
        <v>39</v>
      </c>
      <c r="H2448">
        <v>0</v>
      </c>
      <c r="I2448">
        <v>157</v>
      </c>
      <c r="K2448" t="str">
        <f t="shared" si="39"/>
        <v>SELECT 'uf50-0104.cnf','Roulette','2Point','Guided','MaxSat',1,39,0,157 UNION</v>
      </c>
    </row>
    <row r="2449" spans="1:11" x14ac:dyDescent="0.55000000000000004">
      <c r="A2449" t="s">
        <v>23</v>
      </c>
      <c r="B2449" t="s">
        <v>9</v>
      </c>
      <c r="C2449" t="s">
        <v>134</v>
      </c>
      <c r="D2449" t="s">
        <v>6</v>
      </c>
      <c r="E2449" t="s">
        <v>4</v>
      </c>
      <c r="F2449" t="b">
        <v>1</v>
      </c>
      <c r="G2449">
        <v>70</v>
      </c>
      <c r="H2449">
        <v>0</v>
      </c>
      <c r="I2449">
        <v>308</v>
      </c>
      <c r="K2449" t="str">
        <f t="shared" si="39"/>
        <v>SELECT 'uf50-0104.cnf','Roulette','2Point','Guided','Weighted',1,70,0,308 UNION</v>
      </c>
    </row>
    <row r="2450" spans="1:11" x14ac:dyDescent="0.55000000000000004">
      <c r="A2450" t="s">
        <v>23</v>
      </c>
      <c r="B2450" t="s">
        <v>9</v>
      </c>
      <c r="C2450" t="s">
        <v>134</v>
      </c>
      <c r="D2450" t="s">
        <v>6</v>
      </c>
      <c r="E2450" t="s">
        <v>5</v>
      </c>
      <c r="F2450" t="b">
        <v>1</v>
      </c>
      <c r="G2450">
        <v>345</v>
      </c>
      <c r="H2450">
        <v>2</v>
      </c>
      <c r="I2450">
        <v>1397</v>
      </c>
      <c r="K2450" t="str">
        <f t="shared" si="39"/>
        <v>SELECT 'uf50-0104.cnf','Roulette','2Point','Guided','Amplified',1,345,2,1397 UNION</v>
      </c>
    </row>
    <row r="2451" spans="1:11" x14ac:dyDescent="0.55000000000000004">
      <c r="A2451" t="s">
        <v>23</v>
      </c>
      <c r="B2451" t="s">
        <v>9</v>
      </c>
      <c r="C2451" t="s">
        <v>134</v>
      </c>
      <c r="D2451" t="s">
        <v>131</v>
      </c>
      <c r="E2451" t="s">
        <v>3</v>
      </c>
      <c r="F2451" t="b">
        <v>1</v>
      </c>
      <c r="G2451">
        <v>1564</v>
      </c>
      <c r="H2451">
        <v>7</v>
      </c>
      <c r="I2451">
        <v>3957</v>
      </c>
      <c r="K2451" t="str">
        <f t="shared" si="39"/>
        <v>SELECT 'uf50-0104.cnf','Roulette','2Point','1Bit','MaxSat',1,1564,7,3957 UNION</v>
      </c>
    </row>
    <row r="2452" spans="1:11" x14ac:dyDescent="0.55000000000000004">
      <c r="A2452" t="s">
        <v>23</v>
      </c>
      <c r="B2452" t="s">
        <v>9</v>
      </c>
      <c r="C2452" t="s">
        <v>134</v>
      </c>
      <c r="D2452" t="s">
        <v>131</v>
      </c>
      <c r="E2452" t="s">
        <v>4</v>
      </c>
      <c r="F2452" t="b">
        <v>1</v>
      </c>
      <c r="G2452">
        <v>92</v>
      </c>
      <c r="H2452">
        <v>0</v>
      </c>
      <c r="I2452">
        <v>215</v>
      </c>
      <c r="K2452" t="str">
        <f t="shared" si="39"/>
        <v>SELECT 'uf50-0104.cnf','Roulette','2Point','1Bit','Weighted',1,92,0,215 UNION</v>
      </c>
    </row>
    <row r="2453" spans="1:11" x14ac:dyDescent="0.55000000000000004">
      <c r="A2453" t="s">
        <v>23</v>
      </c>
      <c r="B2453" t="s">
        <v>9</v>
      </c>
      <c r="C2453" t="s">
        <v>134</v>
      </c>
      <c r="D2453" t="s">
        <v>131</v>
      </c>
      <c r="E2453" t="s">
        <v>5</v>
      </c>
      <c r="F2453" t="b">
        <v>1</v>
      </c>
      <c r="G2453">
        <v>1177</v>
      </c>
      <c r="H2453">
        <v>6</v>
      </c>
      <c r="I2453">
        <v>3015</v>
      </c>
      <c r="K2453" t="str">
        <f t="shared" si="39"/>
        <v>SELECT 'uf50-0104.cnf','Roulette','2Point','1Bit','Amplified',1,1177,6,3015 UNION</v>
      </c>
    </row>
    <row r="2454" spans="1:11" x14ac:dyDescent="0.55000000000000004">
      <c r="A2454" t="s">
        <v>23</v>
      </c>
      <c r="B2454" t="s">
        <v>9</v>
      </c>
      <c r="C2454" t="s">
        <v>134</v>
      </c>
      <c r="D2454" t="s">
        <v>132</v>
      </c>
      <c r="E2454" t="s">
        <v>3</v>
      </c>
      <c r="F2454" t="b">
        <v>1</v>
      </c>
      <c r="G2454">
        <v>2627</v>
      </c>
      <c r="H2454">
        <v>12</v>
      </c>
      <c r="I2454">
        <v>6558</v>
      </c>
      <c r="K2454" t="str">
        <f t="shared" si="39"/>
        <v>SELECT 'uf50-0104.cnf','Roulette','2Point','2Bit','MaxSat',1,2627,12,6558 UNION</v>
      </c>
    </row>
    <row r="2455" spans="1:11" x14ac:dyDescent="0.55000000000000004">
      <c r="A2455" t="s">
        <v>23</v>
      </c>
      <c r="B2455" t="s">
        <v>9</v>
      </c>
      <c r="C2455" t="s">
        <v>134</v>
      </c>
      <c r="D2455" t="s">
        <v>132</v>
      </c>
      <c r="E2455" t="s">
        <v>4</v>
      </c>
      <c r="F2455" t="b">
        <v>1</v>
      </c>
      <c r="G2455">
        <v>785</v>
      </c>
      <c r="H2455">
        <v>2</v>
      </c>
      <c r="I2455">
        <v>1872</v>
      </c>
      <c r="K2455" t="str">
        <f t="shared" si="39"/>
        <v>SELECT 'uf50-0104.cnf','Roulette','2Point','2Bit','Weighted',1,785,2,1872 UNION</v>
      </c>
    </row>
    <row r="2456" spans="1:11" x14ac:dyDescent="0.55000000000000004">
      <c r="A2456" t="s">
        <v>23</v>
      </c>
      <c r="B2456" t="s">
        <v>9</v>
      </c>
      <c r="C2456" t="s">
        <v>134</v>
      </c>
      <c r="D2456" t="s">
        <v>132</v>
      </c>
      <c r="E2456" t="s">
        <v>5</v>
      </c>
      <c r="F2456" t="b">
        <v>1</v>
      </c>
      <c r="G2456">
        <v>1447</v>
      </c>
      <c r="H2456">
        <v>8</v>
      </c>
      <c r="I2456">
        <v>3618</v>
      </c>
      <c r="K2456" t="str">
        <f t="shared" si="39"/>
        <v>SELECT 'uf50-0104.cnf','Roulette','2Point','2Bit','Amplified',1,1447,8,3618 UNION</v>
      </c>
    </row>
    <row r="2457" spans="1:11" x14ac:dyDescent="0.55000000000000004">
      <c r="A2457" t="s">
        <v>23</v>
      </c>
      <c r="B2457" t="s">
        <v>10</v>
      </c>
      <c r="C2457" t="s">
        <v>1</v>
      </c>
      <c r="D2457" t="s">
        <v>2</v>
      </c>
      <c r="E2457" t="s">
        <v>3</v>
      </c>
      <c r="F2457" t="b">
        <v>1</v>
      </c>
      <c r="G2457">
        <v>109</v>
      </c>
      <c r="H2457">
        <v>0</v>
      </c>
      <c r="I2457">
        <v>571</v>
      </c>
      <c r="K2457" t="str">
        <f t="shared" si="39"/>
        <v>SELECT 'uf50-0104.cnf','Rank','Clause','BitFlip','MaxSat',1,109,0,571 UNION</v>
      </c>
    </row>
    <row r="2458" spans="1:11" x14ac:dyDescent="0.55000000000000004">
      <c r="A2458" t="s">
        <v>23</v>
      </c>
      <c r="B2458" t="s">
        <v>10</v>
      </c>
      <c r="C2458" t="s">
        <v>1</v>
      </c>
      <c r="D2458" t="s">
        <v>2</v>
      </c>
      <c r="E2458" t="s">
        <v>4</v>
      </c>
      <c r="F2458" t="b">
        <v>1</v>
      </c>
      <c r="G2458">
        <v>2094</v>
      </c>
      <c r="H2458">
        <v>12</v>
      </c>
      <c r="I2458">
        <v>11253</v>
      </c>
      <c r="K2458" t="str">
        <f t="shared" si="39"/>
        <v>SELECT 'uf50-0104.cnf','Rank','Clause','BitFlip','Weighted',1,2094,12,11253 UNION</v>
      </c>
    </row>
    <row r="2459" spans="1:11" x14ac:dyDescent="0.55000000000000004">
      <c r="A2459" t="s">
        <v>23</v>
      </c>
      <c r="B2459" t="s">
        <v>10</v>
      </c>
      <c r="C2459" t="s">
        <v>1</v>
      </c>
      <c r="D2459" t="s">
        <v>2</v>
      </c>
      <c r="E2459" t="s">
        <v>5</v>
      </c>
      <c r="F2459" t="b">
        <v>1</v>
      </c>
      <c r="G2459">
        <v>1122</v>
      </c>
      <c r="H2459">
        <v>8</v>
      </c>
      <c r="I2459">
        <v>6222</v>
      </c>
      <c r="K2459" t="str">
        <f t="shared" si="39"/>
        <v>SELECT 'uf50-0104.cnf','Rank','Clause','BitFlip','Amplified',1,1122,8,6222 UNION</v>
      </c>
    </row>
    <row r="2460" spans="1:11" x14ac:dyDescent="0.55000000000000004">
      <c r="A2460" t="s">
        <v>23</v>
      </c>
      <c r="B2460" t="s">
        <v>10</v>
      </c>
      <c r="C2460" t="s">
        <v>1</v>
      </c>
      <c r="D2460" t="s">
        <v>6</v>
      </c>
      <c r="E2460" t="s">
        <v>3</v>
      </c>
      <c r="F2460" t="b">
        <v>1</v>
      </c>
      <c r="G2460">
        <v>536</v>
      </c>
      <c r="H2460">
        <v>4</v>
      </c>
      <c r="I2460">
        <v>3298</v>
      </c>
      <c r="K2460" t="str">
        <f t="shared" si="39"/>
        <v>SELECT 'uf50-0104.cnf','Rank','Clause','Guided','MaxSat',1,536,4,3298 UNION</v>
      </c>
    </row>
    <row r="2461" spans="1:11" x14ac:dyDescent="0.55000000000000004">
      <c r="A2461" t="s">
        <v>23</v>
      </c>
      <c r="B2461" t="s">
        <v>10</v>
      </c>
      <c r="C2461" t="s">
        <v>1</v>
      </c>
      <c r="D2461" t="s">
        <v>6</v>
      </c>
      <c r="E2461" t="s">
        <v>4</v>
      </c>
      <c r="F2461" t="b">
        <v>1</v>
      </c>
      <c r="G2461">
        <v>338</v>
      </c>
      <c r="H2461">
        <v>2</v>
      </c>
      <c r="I2461">
        <v>2073</v>
      </c>
      <c r="K2461" t="str">
        <f t="shared" si="39"/>
        <v>SELECT 'uf50-0104.cnf','Rank','Clause','Guided','Weighted',1,338,2,2073 UNION</v>
      </c>
    </row>
    <row r="2462" spans="1:11" x14ac:dyDescent="0.55000000000000004">
      <c r="A2462" t="s">
        <v>23</v>
      </c>
      <c r="B2462" t="s">
        <v>10</v>
      </c>
      <c r="C2462" t="s">
        <v>1</v>
      </c>
      <c r="D2462" t="s">
        <v>6</v>
      </c>
      <c r="E2462" t="s">
        <v>5</v>
      </c>
      <c r="F2462" t="b">
        <v>1</v>
      </c>
      <c r="G2462">
        <v>30</v>
      </c>
      <c r="H2462">
        <v>0</v>
      </c>
      <c r="I2462">
        <v>210</v>
      </c>
      <c r="K2462" t="str">
        <f t="shared" si="39"/>
        <v>SELECT 'uf50-0104.cnf','Rank','Clause','Guided','Amplified',1,30,0,210 UNION</v>
      </c>
    </row>
    <row r="2463" spans="1:11" x14ac:dyDescent="0.55000000000000004">
      <c r="A2463" t="s">
        <v>23</v>
      </c>
      <c r="B2463" t="s">
        <v>10</v>
      </c>
      <c r="C2463" t="s">
        <v>1</v>
      </c>
      <c r="D2463" t="s">
        <v>131</v>
      </c>
      <c r="E2463" t="s">
        <v>3</v>
      </c>
      <c r="F2463" t="b">
        <v>1</v>
      </c>
      <c r="G2463">
        <v>678</v>
      </c>
      <c r="H2463">
        <v>5</v>
      </c>
      <c r="I2463">
        <v>3894</v>
      </c>
      <c r="K2463" t="str">
        <f t="shared" si="39"/>
        <v>SELECT 'uf50-0104.cnf','Rank','Clause','1Bit','MaxSat',1,678,5,3894 UNION</v>
      </c>
    </row>
    <row r="2464" spans="1:11" x14ac:dyDescent="0.55000000000000004">
      <c r="A2464" t="s">
        <v>23</v>
      </c>
      <c r="B2464" t="s">
        <v>10</v>
      </c>
      <c r="C2464" t="s">
        <v>1</v>
      </c>
      <c r="D2464" t="s">
        <v>131</v>
      </c>
      <c r="E2464" t="s">
        <v>4</v>
      </c>
      <c r="F2464" t="b">
        <v>1</v>
      </c>
      <c r="G2464">
        <v>481</v>
      </c>
      <c r="H2464">
        <v>3</v>
      </c>
      <c r="I2464">
        <v>2575</v>
      </c>
      <c r="K2464" t="str">
        <f t="shared" si="39"/>
        <v>SELECT 'uf50-0104.cnf','Rank','Clause','1Bit','Weighted',1,481,3,2575 UNION</v>
      </c>
    </row>
    <row r="2465" spans="1:11" x14ac:dyDescent="0.55000000000000004">
      <c r="A2465" t="s">
        <v>23</v>
      </c>
      <c r="B2465" t="s">
        <v>10</v>
      </c>
      <c r="C2465" t="s">
        <v>1</v>
      </c>
      <c r="D2465" t="s">
        <v>131</v>
      </c>
      <c r="E2465" t="s">
        <v>5</v>
      </c>
      <c r="F2465" t="b">
        <v>1</v>
      </c>
      <c r="G2465">
        <v>119</v>
      </c>
      <c r="H2465">
        <v>0</v>
      </c>
      <c r="I2465">
        <v>634</v>
      </c>
      <c r="K2465" t="str">
        <f t="shared" si="39"/>
        <v>SELECT 'uf50-0104.cnf','Rank','Clause','1Bit','Amplified',1,119,0,634 UNION</v>
      </c>
    </row>
    <row r="2466" spans="1:11" x14ac:dyDescent="0.55000000000000004">
      <c r="A2466" t="s">
        <v>23</v>
      </c>
      <c r="B2466" t="s">
        <v>10</v>
      </c>
      <c r="C2466" t="s">
        <v>1</v>
      </c>
      <c r="D2466" t="s">
        <v>132</v>
      </c>
      <c r="E2466" t="s">
        <v>3</v>
      </c>
      <c r="F2466" t="b">
        <v>1</v>
      </c>
      <c r="G2466">
        <v>211</v>
      </c>
      <c r="H2466">
        <v>1</v>
      </c>
      <c r="I2466">
        <v>1073</v>
      </c>
      <c r="K2466" t="str">
        <f t="shared" si="39"/>
        <v>SELECT 'uf50-0104.cnf','Rank','Clause','2Bit','MaxSat',1,211,1,1073 UNION</v>
      </c>
    </row>
    <row r="2467" spans="1:11" x14ac:dyDescent="0.55000000000000004">
      <c r="A2467" t="s">
        <v>23</v>
      </c>
      <c r="B2467" t="s">
        <v>10</v>
      </c>
      <c r="C2467" t="s">
        <v>1</v>
      </c>
      <c r="D2467" t="s">
        <v>132</v>
      </c>
      <c r="E2467" t="s">
        <v>4</v>
      </c>
      <c r="F2467" t="b">
        <v>1</v>
      </c>
      <c r="G2467">
        <v>112</v>
      </c>
      <c r="H2467">
        <v>0</v>
      </c>
      <c r="I2467">
        <v>592</v>
      </c>
      <c r="K2467" t="str">
        <f t="shared" si="39"/>
        <v>SELECT 'uf50-0104.cnf','Rank','Clause','2Bit','Weighted',1,112,0,592 UNION</v>
      </c>
    </row>
    <row r="2468" spans="1:11" x14ac:dyDescent="0.55000000000000004">
      <c r="A2468" t="s">
        <v>23</v>
      </c>
      <c r="B2468" t="s">
        <v>10</v>
      </c>
      <c r="C2468" t="s">
        <v>1</v>
      </c>
      <c r="D2468" t="s">
        <v>132</v>
      </c>
      <c r="E2468" t="s">
        <v>5</v>
      </c>
      <c r="F2468" t="b">
        <v>1</v>
      </c>
      <c r="G2468">
        <v>8405</v>
      </c>
      <c r="H2468">
        <v>54</v>
      </c>
      <c r="I2468">
        <v>45831</v>
      </c>
      <c r="K2468" t="str">
        <f t="shared" si="39"/>
        <v>SELECT 'uf50-0104.cnf','Rank','Clause','2Bit','Amplified',1,8405,54,45831 UNION</v>
      </c>
    </row>
    <row r="2469" spans="1:11" x14ac:dyDescent="0.55000000000000004">
      <c r="A2469" t="s">
        <v>23</v>
      </c>
      <c r="B2469" t="s">
        <v>10</v>
      </c>
      <c r="C2469" t="s">
        <v>8</v>
      </c>
      <c r="D2469" t="s">
        <v>2</v>
      </c>
      <c r="E2469" t="s">
        <v>3</v>
      </c>
      <c r="F2469" t="b">
        <v>1</v>
      </c>
      <c r="G2469">
        <v>37</v>
      </c>
      <c r="H2469">
        <v>0</v>
      </c>
      <c r="I2469">
        <v>97</v>
      </c>
      <c r="K2469" t="str">
        <f t="shared" si="39"/>
        <v>SELECT 'uf50-0104.cnf','Rank','Uniform','BitFlip','MaxSat',1,37,0,97 UNION</v>
      </c>
    </row>
    <row r="2470" spans="1:11" x14ac:dyDescent="0.55000000000000004">
      <c r="A2470" t="s">
        <v>23</v>
      </c>
      <c r="B2470" t="s">
        <v>10</v>
      </c>
      <c r="C2470" t="s">
        <v>8</v>
      </c>
      <c r="D2470" t="s">
        <v>2</v>
      </c>
      <c r="E2470" t="s">
        <v>4</v>
      </c>
      <c r="F2470" t="b">
        <v>1</v>
      </c>
      <c r="G2470">
        <v>607</v>
      </c>
      <c r="H2470">
        <v>3</v>
      </c>
      <c r="I2470">
        <v>1437</v>
      </c>
      <c r="K2470" t="str">
        <f t="shared" si="39"/>
        <v>SELECT 'uf50-0104.cnf','Rank','Uniform','BitFlip','Weighted',1,607,3,1437 UNION</v>
      </c>
    </row>
    <row r="2471" spans="1:11" x14ac:dyDescent="0.55000000000000004">
      <c r="A2471" t="s">
        <v>23</v>
      </c>
      <c r="B2471" t="s">
        <v>10</v>
      </c>
      <c r="C2471" t="s">
        <v>8</v>
      </c>
      <c r="D2471" t="s">
        <v>2</v>
      </c>
      <c r="E2471" t="s">
        <v>5</v>
      </c>
      <c r="F2471" t="b">
        <v>1</v>
      </c>
      <c r="G2471">
        <v>1709</v>
      </c>
      <c r="H2471">
        <v>13</v>
      </c>
      <c r="I2471">
        <v>4312</v>
      </c>
      <c r="K2471" t="str">
        <f t="shared" si="39"/>
        <v>SELECT 'uf50-0104.cnf','Rank','Uniform','BitFlip','Amplified',1,1709,13,4312 UNION</v>
      </c>
    </row>
    <row r="2472" spans="1:11" x14ac:dyDescent="0.55000000000000004">
      <c r="A2472" t="s">
        <v>23</v>
      </c>
      <c r="B2472" t="s">
        <v>10</v>
      </c>
      <c r="C2472" t="s">
        <v>8</v>
      </c>
      <c r="D2472" t="s">
        <v>6</v>
      </c>
      <c r="E2472" t="s">
        <v>3</v>
      </c>
      <c r="F2472" t="b">
        <v>1</v>
      </c>
      <c r="G2472">
        <v>163</v>
      </c>
      <c r="H2472">
        <v>1</v>
      </c>
      <c r="I2472">
        <v>648</v>
      </c>
      <c r="K2472" t="str">
        <f t="shared" si="39"/>
        <v>SELECT 'uf50-0104.cnf','Rank','Uniform','Guided','MaxSat',1,163,1,648 UNION</v>
      </c>
    </row>
    <row r="2473" spans="1:11" x14ac:dyDescent="0.55000000000000004">
      <c r="A2473" t="s">
        <v>23</v>
      </c>
      <c r="B2473" t="s">
        <v>10</v>
      </c>
      <c r="C2473" t="s">
        <v>8</v>
      </c>
      <c r="D2473" t="s">
        <v>6</v>
      </c>
      <c r="E2473" t="s">
        <v>4</v>
      </c>
      <c r="F2473" t="b">
        <v>1</v>
      </c>
      <c r="G2473">
        <v>19</v>
      </c>
      <c r="H2473">
        <v>0</v>
      </c>
      <c r="I2473">
        <v>77</v>
      </c>
      <c r="K2473" t="str">
        <f t="shared" si="39"/>
        <v>SELECT 'uf50-0104.cnf','Rank','Uniform','Guided','Weighted',1,19,0,77 UNION</v>
      </c>
    </row>
    <row r="2474" spans="1:11" x14ac:dyDescent="0.55000000000000004">
      <c r="A2474" t="s">
        <v>23</v>
      </c>
      <c r="B2474" t="s">
        <v>10</v>
      </c>
      <c r="C2474" t="s">
        <v>8</v>
      </c>
      <c r="D2474" t="s">
        <v>6</v>
      </c>
      <c r="E2474" t="s">
        <v>5</v>
      </c>
      <c r="F2474" t="b">
        <v>1</v>
      </c>
      <c r="G2474">
        <v>366</v>
      </c>
      <c r="H2474">
        <v>3</v>
      </c>
      <c r="I2474">
        <v>1493</v>
      </c>
      <c r="K2474" t="str">
        <f t="shared" si="39"/>
        <v>SELECT 'uf50-0104.cnf','Rank','Uniform','Guided','Amplified',1,366,3,1493 UNION</v>
      </c>
    </row>
    <row r="2475" spans="1:11" x14ac:dyDescent="0.55000000000000004">
      <c r="A2475" t="s">
        <v>23</v>
      </c>
      <c r="B2475" t="s">
        <v>10</v>
      </c>
      <c r="C2475" t="s">
        <v>8</v>
      </c>
      <c r="D2475" t="s">
        <v>131</v>
      </c>
      <c r="E2475" t="s">
        <v>3</v>
      </c>
      <c r="F2475" t="b">
        <v>1</v>
      </c>
      <c r="G2475">
        <v>42</v>
      </c>
      <c r="H2475">
        <v>0</v>
      </c>
      <c r="I2475">
        <v>106</v>
      </c>
      <c r="K2475" t="str">
        <f t="shared" si="39"/>
        <v>SELECT 'uf50-0104.cnf','Rank','Uniform','1Bit','MaxSat',1,42,0,106 UNION</v>
      </c>
    </row>
    <row r="2476" spans="1:11" x14ac:dyDescent="0.55000000000000004">
      <c r="A2476" t="s">
        <v>23</v>
      </c>
      <c r="B2476" t="s">
        <v>10</v>
      </c>
      <c r="C2476" t="s">
        <v>8</v>
      </c>
      <c r="D2476" t="s">
        <v>131</v>
      </c>
      <c r="E2476" t="s">
        <v>4</v>
      </c>
      <c r="F2476" t="b">
        <v>1</v>
      </c>
      <c r="G2476">
        <v>511</v>
      </c>
      <c r="H2476">
        <v>3</v>
      </c>
      <c r="I2476">
        <v>1235</v>
      </c>
      <c r="K2476" t="str">
        <f t="shared" si="39"/>
        <v>SELECT 'uf50-0104.cnf','Rank','Uniform','1Bit','Weighted',1,511,3,1235 UNION</v>
      </c>
    </row>
    <row r="2477" spans="1:11" x14ac:dyDescent="0.55000000000000004">
      <c r="A2477" t="s">
        <v>23</v>
      </c>
      <c r="B2477" t="s">
        <v>10</v>
      </c>
      <c r="C2477" t="s">
        <v>8</v>
      </c>
      <c r="D2477" t="s">
        <v>131</v>
      </c>
      <c r="E2477" t="s">
        <v>5</v>
      </c>
      <c r="F2477" t="b">
        <v>1</v>
      </c>
      <c r="G2477">
        <v>28</v>
      </c>
      <c r="H2477">
        <v>0</v>
      </c>
      <c r="I2477">
        <v>77</v>
      </c>
      <c r="K2477" t="str">
        <f t="shared" si="39"/>
        <v>SELECT 'uf50-0104.cnf','Rank','Uniform','1Bit','Amplified',1,28,0,77 UNION</v>
      </c>
    </row>
    <row r="2478" spans="1:11" x14ac:dyDescent="0.55000000000000004">
      <c r="A2478" t="s">
        <v>23</v>
      </c>
      <c r="B2478" t="s">
        <v>10</v>
      </c>
      <c r="C2478" t="s">
        <v>8</v>
      </c>
      <c r="D2478" t="s">
        <v>132</v>
      </c>
      <c r="E2478" t="s">
        <v>3</v>
      </c>
      <c r="F2478" t="b">
        <v>1</v>
      </c>
      <c r="G2478">
        <v>716</v>
      </c>
      <c r="H2478">
        <v>5</v>
      </c>
      <c r="I2478">
        <v>1871</v>
      </c>
      <c r="K2478" t="str">
        <f t="shared" si="39"/>
        <v>SELECT 'uf50-0104.cnf','Rank','Uniform','2Bit','MaxSat',1,716,5,1871 UNION</v>
      </c>
    </row>
    <row r="2479" spans="1:11" x14ac:dyDescent="0.55000000000000004">
      <c r="A2479" t="s">
        <v>23</v>
      </c>
      <c r="B2479" t="s">
        <v>10</v>
      </c>
      <c r="C2479" t="s">
        <v>8</v>
      </c>
      <c r="D2479" t="s">
        <v>132</v>
      </c>
      <c r="E2479" t="s">
        <v>4</v>
      </c>
      <c r="F2479" t="b">
        <v>1</v>
      </c>
      <c r="G2479">
        <v>620</v>
      </c>
      <c r="H2479">
        <v>4</v>
      </c>
      <c r="I2479">
        <v>1508</v>
      </c>
      <c r="K2479" t="str">
        <f t="shared" si="39"/>
        <v>SELECT 'uf50-0104.cnf','Rank','Uniform','2Bit','Weighted',1,620,4,1508 UNION</v>
      </c>
    </row>
    <row r="2480" spans="1:11" x14ac:dyDescent="0.55000000000000004">
      <c r="A2480" t="s">
        <v>23</v>
      </c>
      <c r="B2480" t="s">
        <v>10</v>
      </c>
      <c r="C2480" t="s">
        <v>8</v>
      </c>
      <c r="D2480" t="s">
        <v>132</v>
      </c>
      <c r="E2480" t="s">
        <v>5</v>
      </c>
      <c r="F2480" t="b">
        <v>1</v>
      </c>
      <c r="G2480">
        <v>677</v>
      </c>
      <c r="H2480">
        <v>5</v>
      </c>
      <c r="I2480">
        <v>1780</v>
      </c>
      <c r="K2480" t="str">
        <f t="shared" si="39"/>
        <v>SELECT 'uf50-0104.cnf','Rank','Uniform','2Bit','Amplified',1,677,5,1780 UNION</v>
      </c>
    </row>
    <row r="2481" spans="1:11" x14ac:dyDescent="0.55000000000000004">
      <c r="A2481" t="s">
        <v>23</v>
      </c>
      <c r="B2481" t="s">
        <v>10</v>
      </c>
      <c r="C2481" t="s">
        <v>133</v>
      </c>
      <c r="D2481" t="s">
        <v>2</v>
      </c>
      <c r="E2481" t="s">
        <v>3</v>
      </c>
      <c r="F2481" t="b">
        <v>1</v>
      </c>
      <c r="G2481">
        <v>121</v>
      </c>
      <c r="H2481">
        <v>0</v>
      </c>
      <c r="I2481">
        <v>305</v>
      </c>
      <c r="K2481" t="str">
        <f t="shared" si="39"/>
        <v>SELECT 'uf50-0104.cnf','Rank','1Point','BitFlip','MaxSat',1,121,0,305 UNION</v>
      </c>
    </row>
    <row r="2482" spans="1:11" x14ac:dyDescent="0.55000000000000004">
      <c r="A2482" t="s">
        <v>23</v>
      </c>
      <c r="B2482" t="s">
        <v>10</v>
      </c>
      <c r="C2482" t="s">
        <v>133</v>
      </c>
      <c r="D2482" t="s">
        <v>2</v>
      </c>
      <c r="E2482" t="s">
        <v>4</v>
      </c>
      <c r="F2482" t="b">
        <v>1</v>
      </c>
      <c r="G2482">
        <v>396</v>
      </c>
      <c r="H2482">
        <v>2</v>
      </c>
      <c r="I2482">
        <v>897</v>
      </c>
      <c r="K2482" t="str">
        <f t="shared" si="39"/>
        <v>SELECT 'uf50-0104.cnf','Rank','1Point','BitFlip','Weighted',1,396,2,897 UNION</v>
      </c>
    </row>
    <row r="2483" spans="1:11" x14ac:dyDescent="0.55000000000000004">
      <c r="A2483" t="s">
        <v>23</v>
      </c>
      <c r="B2483" t="s">
        <v>10</v>
      </c>
      <c r="C2483" t="s">
        <v>133</v>
      </c>
      <c r="D2483" t="s">
        <v>2</v>
      </c>
      <c r="E2483" t="s">
        <v>5</v>
      </c>
      <c r="F2483" t="b">
        <v>1</v>
      </c>
      <c r="G2483">
        <v>429</v>
      </c>
      <c r="H2483">
        <v>3</v>
      </c>
      <c r="I2483">
        <v>1027</v>
      </c>
      <c r="K2483" t="str">
        <f t="shared" si="39"/>
        <v>SELECT 'uf50-0104.cnf','Rank','1Point','BitFlip','Amplified',1,429,3,1027 UNION</v>
      </c>
    </row>
    <row r="2484" spans="1:11" x14ac:dyDescent="0.55000000000000004">
      <c r="A2484" t="s">
        <v>23</v>
      </c>
      <c r="B2484" t="s">
        <v>10</v>
      </c>
      <c r="C2484" t="s">
        <v>133</v>
      </c>
      <c r="D2484" t="s">
        <v>6</v>
      </c>
      <c r="E2484" t="s">
        <v>3</v>
      </c>
      <c r="F2484" t="b">
        <v>1</v>
      </c>
      <c r="G2484">
        <v>197</v>
      </c>
      <c r="H2484">
        <v>1</v>
      </c>
      <c r="I2484">
        <v>787</v>
      </c>
      <c r="K2484" t="str">
        <f t="shared" si="39"/>
        <v>SELECT 'uf50-0104.cnf','Rank','1Point','Guided','MaxSat',1,197,1,787 UNION</v>
      </c>
    </row>
    <row r="2485" spans="1:11" x14ac:dyDescent="0.55000000000000004">
      <c r="A2485" t="s">
        <v>23</v>
      </c>
      <c r="B2485" t="s">
        <v>10</v>
      </c>
      <c r="C2485" t="s">
        <v>133</v>
      </c>
      <c r="D2485" t="s">
        <v>6</v>
      </c>
      <c r="E2485" t="s">
        <v>4</v>
      </c>
      <c r="F2485" t="b">
        <v>1</v>
      </c>
      <c r="G2485">
        <v>426</v>
      </c>
      <c r="H2485">
        <v>3</v>
      </c>
      <c r="I2485">
        <v>1657</v>
      </c>
      <c r="K2485" t="str">
        <f t="shared" si="39"/>
        <v>SELECT 'uf50-0104.cnf','Rank','1Point','Guided','Weighted',1,426,3,1657 UNION</v>
      </c>
    </row>
    <row r="2486" spans="1:11" x14ac:dyDescent="0.55000000000000004">
      <c r="A2486" t="s">
        <v>23</v>
      </c>
      <c r="B2486" t="s">
        <v>10</v>
      </c>
      <c r="C2486" t="s">
        <v>133</v>
      </c>
      <c r="D2486" t="s">
        <v>6</v>
      </c>
      <c r="E2486" t="s">
        <v>5</v>
      </c>
      <c r="F2486" t="b">
        <v>1</v>
      </c>
      <c r="G2486">
        <v>30</v>
      </c>
      <c r="H2486">
        <v>0</v>
      </c>
      <c r="I2486">
        <v>127</v>
      </c>
      <c r="K2486" t="str">
        <f t="shared" si="39"/>
        <v>SELECT 'uf50-0104.cnf','Rank','1Point','Guided','Amplified',1,30,0,127 UNION</v>
      </c>
    </row>
    <row r="2487" spans="1:11" x14ac:dyDescent="0.55000000000000004">
      <c r="A2487" t="s">
        <v>23</v>
      </c>
      <c r="B2487" t="s">
        <v>10</v>
      </c>
      <c r="C2487" t="s">
        <v>133</v>
      </c>
      <c r="D2487" t="s">
        <v>131</v>
      </c>
      <c r="E2487" t="s">
        <v>3</v>
      </c>
      <c r="F2487" t="b">
        <v>1</v>
      </c>
      <c r="G2487">
        <v>93</v>
      </c>
      <c r="H2487">
        <v>0</v>
      </c>
      <c r="I2487">
        <v>234</v>
      </c>
      <c r="K2487" t="str">
        <f t="shared" si="39"/>
        <v>SELECT 'uf50-0104.cnf','Rank','1Point','1Bit','MaxSat',1,93,0,234 UNION</v>
      </c>
    </row>
    <row r="2488" spans="1:11" x14ac:dyDescent="0.55000000000000004">
      <c r="A2488" t="s">
        <v>23</v>
      </c>
      <c r="B2488" t="s">
        <v>10</v>
      </c>
      <c r="C2488" t="s">
        <v>133</v>
      </c>
      <c r="D2488" t="s">
        <v>131</v>
      </c>
      <c r="E2488" t="s">
        <v>4</v>
      </c>
      <c r="F2488" t="b">
        <v>1</v>
      </c>
      <c r="G2488">
        <v>110</v>
      </c>
      <c r="H2488">
        <v>0</v>
      </c>
      <c r="I2488">
        <v>249</v>
      </c>
      <c r="K2488" t="str">
        <f t="shared" si="39"/>
        <v>SELECT 'uf50-0104.cnf','Rank','1Point','1Bit','Weighted',1,110,0,249 UNION</v>
      </c>
    </row>
    <row r="2489" spans="1:11" x14ac:dyDescent="0.55000000000000004">
      <c r="A2489" t="s">
        <v>23</v>
      </c>
      <c r="B2489" t="s">
        <v>10</v>
      </c>
      <c r="C2489" t="s">
        <v>133</v>
      </c>
      <c r="D2489" t="s">
        <v>131</v>
      </c>
      <c r="E2489" t="s">
        <v>5</v>
      </c>
      <c r="F2489" t="b">
        <v>1</v>
      </c>
      <c r="G2489">
        <v>1015</v>
      </c>
      <c r="H2489">
        <v>6</v>
      </c>
      <c r="I2489">
        <v>2484</v>
      </c>
      <c r="K2489" t="str">
        <f t="shared" si="39"/>
        <v>SELECT 'uf50-0104.cnf','Rank','1Point','1Bit','Amplified',1,1015,6,2484 UNION</v>
      </c>
    </row>
    <row r="2490" spans="1:11" x14ac:dyDescent="0.55000000000000004">
      <c r="A2490" t="s">
        <v>23</v>
      </c>
      <c r="B2490" t="s">
        <v>10</v>
      </c>
      <c r="C2490" t="s">
        <v>133</v>
      </c>
      <c r="D2490" t="s">
        <v>132</v>
      </c>
      <c r="E2490" t="s">
        <v>3</v>
      </c>
      <c r="F2490" t="b">
        <v>1</v>
      </c>
      <c r="G2490">
        <v>725</v>
      </c>
      <c r="H2490">
        <v>4</v>
      </c>
      <c r="I2490">
        <v>1753</v>
      </c>
      <c r="K2490" t="str">
        <f t="shared" si="39"/>
        <v>SELECT 'uf50-0104.cnf','Rank','1Point','2Bit','MaxSat',1,725,4,1753 UNION</v>
      </c>
    </row>
    <row r="2491" spans="1:11" x14ac:dyDescent="0.55000000000000004">
      <c r="A2491" t="s">
        <v>23</v>
      </c>
      <c r="B2491" t="s">
        <v>10</v>
      </c>
      <c r="C2491" t="s">
        <v>133</v>
      </c>
      <c r="D2491" t="s">
        <v>132</v>
      </c>
      <c r="E2491" t="s">
        <v>4</v>
      </c>
      <c r="F2491" t="b">
        <v>1</v>
      </c>
      <c r="G2491">
        <v>2211</v>
      </c>
      <c r="H2491">
        <v>12</v>
      </c>
      <c r="I2491">
        <v>4859</v>
      </c>
      <c r="K2491" t="str">
        <f t="shared" si="39"/>
        <v>SELECT 'uf50-0104.cnf','Rank','1Point','2Bit','Weighted',1,2211,12,4859 UNION</v>
      </c>
    </row>
    <row r="2492" spans="1:11" x14ac:dyDescent="0.55000000000000004">
      <c r="A2492" t="s">
        <v>23</v>
      </c>
      <c r="B2492" t="s">
        <v>10</v>
      </c>
      <c r="C2492" t="s">
        <v>133</v>
      </c>
      <c r="D2492" t="s">
        <v>132</v>
      </c>
      <c r="E2492" t="s">
        <v>5</v>
      </c>
      <c r="F2492" t="b">
        <v>1</v>
      </c>
      <c r="G2492">
        <v>323</v>
      </c>
      <c r="H2492">
        <v>2</v>
      </c>
      <c r="I2492">
        <v>812</v>
      </c>
      <c r="K2492" t="str">
        <f t="shared" si="39"/>
        <v>SELECT 'uf50-0104.cnf','Rank','1Point','2Bit','Amplified',1,323,2,812 UNION</v>
      </c>
    </row>
    <row r="2493" spans="1:11" x14ac:dyDescent="0.55000000000000004">
      <c r="A2493" t="s">
        <v>23</v>
      </c>
      <c r="B2493" t="s">
        <v>10</v>
      </c>
      <c r="C2493" t="s">
        <v>134</v>
      </c>
      <c r="D2493" t="s">
        <v>2</v>
      </c>
      <c r="E2493" t="s">
        <v>3</v>
      </c>
      <c r="F2493" t="b">
        <v>1</v>
      </c>
      <c r="G2493">
        <v>44</v>
      </c>
      <c r="H2493">
        <v>0</v>
      </c>
      <c r="I2493">
        <v>118</v>
      </c>
      <c r="K2493" t="str">
        <f t="shared" si="39"/>
        <v>SELECT 'uf50-0104.cnf','Rank','2Point','BitFlip','MaxSat',1,44,0,118 UNION</v>
      </c>
    </row>
    <row r="2494" spans="1:11" x14ac:dyDescent="0.55000000000000004">
      <c r="A2494" t="s">
        <v>23</v>
      </c>
      <c r="B2494" t="s">
        <v>10</v>
      </c>
      <c r="C2494" t="s">
        <v>134</v>
      </c>
      <c r="D2494" t="s">
        <v>2</v>
      </c>
      <c r="E2494" t="s">
        <v>4</v>
      </c>
      <c r="F2494" t="b">
        <v>1</v>
      </c>
      <c r="G2494">
        <v>2044</v>
      </c>
      <c r="H2494">
        <v>12</v>
      </c>
      <c r="I2494">
        <v>4776</v>
      </c>
      <c r="K2494" t="str">
        <f t="shared" si="39"/>
        <v>SELECT 'uf50-0104.cnf','Rank','2Point','BitFlip','Weighted',1,2044,12,4776 UNION</v>
      </c>
    </row>
    <row r="2495" spans="1:11" x14ac:dyDescent="0.55000000000000004">
      <c r="A2495" t="s">
        <v>23</v>
      </c>
      <c r="B2495" t="s">
        <v>10</v>
      </c>
      <c r="C2495" t="s">
        <v>134</v>
      </c>
      <c r="D2495" t="s">
        <v>2</v>
      </c>
      <c r="E2495" t="s">
        <v>5</v>
      </c>
      <c r="F2495" t="b">
        <v>1</v>
      </c>
      <c r="G2495">
        <v>917</v>
      </c>
      <c r="H2495">
        <v>6</v>
      </c>
      <c r="I2495">
        <v>2227</v>
      </c>
      <c r="K2495" t="str">
        <f t="shared" si="39"/>
        <v>SELECT 'uf50-0104.cnf','Rank','2Point','BitFlip','Amplified',1,917,6,2227 UNION</v>
      </c>
    </row>
    <row r="2496" spans="1:11" x14ac:dyDescent="0.55000000000000004">
      <c r="A2496" t="s">
        <v>23</v>
      </c>
      <c r="B2496" t="s">
        <v>10</v>
      </c>
      <c r="C2496" t="s">
        <v>134</v>
      </c>
      <c r="D2496" t="s">
        <v>6</v>
      </c>
      <c r="E2496" t="s">
        <v>3</v>
      </c>
      <c r="F2496" t="b">
        <v>1</v>
      </c>
      <c r="G2496">
        <v>16</v>
      </c>
      <c r="H2496">
        <v>0</v>
      </c>
      <c r="I2496">
        <v>66</v>
      </c>
      <c r="K2496" t="str">
        <f t="shared" si="39"/>
        <v>SELECT 'uf50-0104.cnf','Rank','2Point','Guided','MaxSat',1,16,0,66 UNION</v>
      </c>
    </row>
    <row r="2497" spans="1:11" x14ac:dyDescent="0.55000000000000004">
      <c r="A2497" t="s">
        <v>23</v>
      </c>
      <c r="B2497" t="s">
        <v>10</v>
      </c>
      <c r="C2497" t="s">
        <v>134</v>
      </c>
      <c r="D2497" t="s">
        <v>6</v>
      </c>
      <c r="E2497" t="s">
        <v>4</v>
      </c>
      <c r="F2497" t="b">
        <v>1</v>
      </c>
      <c r="G2497">
        <v>34</v>
      </c>
      <c r="H2497">
        <v>0</v>
      </c>
      <c r="I2497">
        <v>127</v>
      </c>
      <c r="K2497" t="str">
        <f t="shared" si="39"/>
        <v>SELECT 'uf50-0104.cnf','Rank','2Point','Guided','Weighted',1,34,0,127 UNION</v>
      </c>
    </row>
    <row r="2498" spans="1:11" x14ac:dyDescent="0.55000000000000004">
      <c r="A2498" t="s">
        <v>23</v>
      </c>
      <c r="B2498" t="s">
        <v>10</v>
      </c>
      <c r="C2498" t="s">
        <v>134</v>
      </c>
      <c r="D2498" t="s">
        <v>6</v>
      </c>
      <c r="E2498" t="s">
        <v>5</v>
      </c>
      <c r="F2498" t="b">
        <v>1</v>
      </c>
      <c r="G2498">
        <v>143</v>
      </c>
      <c r="H2498">
        <v>1</v>
      </c>
      <c r="I2498">
        <v>544</v>
      </c>
      <c r="K2498" t="str">
        <f t="shared" si="39"/>
        <v>SELECT 'uf50-0104.cnf','Rank','2Point','Guided','Amplified',1,143,1,544 UNION</v>
      </c>
    </row>
    <row r="2499" spans="1:11" x14ac:dyDescent="0.55000000000000004">
      <c r="A2499" t="s">
        <v>23</v>
      </c>
      <c r="B2499" t="s">
        <v>10</v>
      </c>
      <c r="C2499" t="s">
        <v>134</v>
      </c>
      <c r="D2499" t="s">
        <v>131</v>
      </c>
      <c r="E2499" t="s">
        <v>3</v>
      </c>
      <c r="F2499" t="b">
        <v>1</v>
      </c>
      <c r="G2499">
        <v>836</v>
      </c>
      <c r="H2499">
        <v>4</v>
      </c>
      <c r="I2499">
        <v>1997</v>
      </c>
      <c r="K2499" t="str">
        <f t="shared" si="39"/>
        <v>SELECT 'uf50-0104.cnf','Rank','2Point','1Bit','MaxSat',1,836,4,1997 UNION</v>
      </c>
    </row>
    <row r="2500" spans="1:11" x14ac:dyDescent="0.55000000000000004">
      <c r="A2500" t="s">
        <v>23</v>
      </c>
      <c r="B2500" t="s">
        <v>10</v>
      </c>
      <c r="C2500" t="s">
        <v>134</v>
      </c>
      <c r="D2500" t="s">
        <v>131</v>
      </c>
      <c r="E2500" t="s">
        <v>4</v>
      </c>
      <c r="F2500" t="b">
        <v>1</v>
      </c>
      <c r="G2500">
        <v>449</v>
      </c>
      <c r="H2500">
        <v>3</v>
      </c>
      <c r="I2500">
        <v>1029</v>
      </c>
      <c r="K2500" t="str">
        <f t="shared" si="39"/>
        <v>SELECT 'uf50-0104.cnf','Rank','2Point','1Bit','Weighted',1,449,3,1029 UNION</v>
      </c>
    </row>
    <row r="2501" spans="1:11" x14ac:dyDescent="0.55000000000000004">
      <c r="A2501" t="s">
        <v>23</v>
      </c>
      <c r="B2501" t="s">
        <v>10</v>
      </c>
      <c r="C2501" t="s">
        <v>134</v>
      </c>
      <c r="D2501" t="s">
        <v>131</v>
      </c>
      <c r="E2501" t="s">
        <v>5</v>
      </c>
      <c r="F2501" t="b">
        <v>1</v>
      </c>
      <c r="G2501">
        <v>356</v>
      </c>
      <c r="H2501">
        <v>2</v>
      </c>
      <c r="I2501">
        <v>904</v>
      </c>
      <c r="K2501" t="str">
        <f t="shared" si="39"/>
        <v>SELECT 'uf50-0104.cnf','Rank','2Point','1Bit','Amplified',1,356,2,904 UNION</v>
      </c>
    </row>
    <row r="2502" spans="1:11" x14ac:dyDescent="0.55000000000000004">
      <c r="A2502" t="s">
        <v>23</v>
      </c>
      <c r="B2502" t="s">
        <v>10</v>
      </c>
      <c r="C2502" t="s">
        <v>134</v>
      </c>
      <c r="D2502" t="s">
        <v>132</v>
      </c>
      <c r="E2502" t="s">
        <v>3</v>
      </c>
      <c r="F2502" t="b">
        <v>1</v>
      </c>
      <c r="G2502">
        <v>395</v>
      </c>
      <c r="H2502">
        <v>2</v>
      </c>
      <c r="I2502">
        <v>941</v>
      </c>
      <c r="K2502" t="str">
        <f t="shared" si="39"/>
        <v>SELECT 'uf50-0104.cnf','Rank','2Point','2Bit','MaxSat',1,395,2,941 UNION</v>
      </c>
    </row>
    <row r="2503" spans="1:11" x14ac:dyDescent="0.55000000000000004">
      <c r="A2503" t="s">
        <v>23</v>
      </c>
      <c r="B2503" t="s">
        <v>10</v>
      </c>
      <c r="C2503" t="s">
        <v>134</v>
      </c>
      <c r="D2503" t="s">
        <v>132</v>
      </c>
      <c r="E2503" t="s">
        <v>4</v>
      </c>
      <c r="F2503" t="b">
        <v>1</v>
      </c>
      <c r="G2503">
        <v>343</v>
      </c>
      <c r="H2503">
        <v>2</v>
      </c>
      <c r="I2503">
        <v>779</v>
      </c>
      <c r="K2503" t="str">
        <f t="shared" si="39"/>
        <v>SELECT 'uf50-0104.cnf','Rank','2Point','2Bit','Weighted',1,343,2,779 UNION</v>
      </c>
    </row>
    <row r="2504" spans="1:11" x14ac:dyDescent="0.55000000000000004">
      <c r="A2504" t="s">
        <v>23</v>
      </c>
      <c r="B2504" t="s">
        <v>10</v>
      </c>
      <c r="C2504" t="s">
        <v>134</v>
      </c>
      <c r="D2504" t="s">
        <v>132</v>
      </c>
      <c r="E2504" t="s">
        <v>5</v>
      </c>
      <c r="F2504" t="b">
        <v>1</v>
      </c>
      <c r="G2504">
        <v>1113</v>
      </c>
      <c r="H2504">
        <v>7</v>
      </c>
      <c r="I2504">
        <v>2684</v>
      </c>
      <c r="K2504" t="str">
        <f t="shared" si="39"/>
        <v>SELECT 'uf50-0104.cnf','Rank','2Point','2Bit','Amplified',1,1113,7,2684 UNION</v>
      </c>
    </row>
    <row r="2505" spans="1:11" x14ac:dyDescent="0.55000000000000004">
      <c r="A2505" t="s">
        <v>24</v>
      </c>
      <c r="B2505" t="s">
        <v>0</v>
      </c>
      <c r="C2505" t="s">
        <v>1</v>
      </c>
      <c r="D2505" t="s">
        <v>2</v>
      </c>
      <c r="E2505" t="s">
        <v>3</v>
      </c>
      <c r="F2505" t="b">
        <v>1</v>
      </c>
      <c r="G2505">
        <v>1837</v>
      </c>
      <c r="H2505">
        <v>12</v>
      </c>
      <c r="I2505">
        <v>9647</v>
      </c>
      <c r="K2505" t="str">
        <f t="shared" ref="K2505:K2568" si="40">CONCATENATE("SELECT '",A2505,"','",B2505,"','",C2505,"','",D2505,"','",E2505,"',",IF(F2505,1,0),",",G2505,",",H2505,",",I2505," UNION")</f>
        <v>SELECT 'uf50-0105.cnf','Tournament','Clause','BitFlip','MaxSat',1,1837,12,9647 UNION</v>
      </c>
    </row>
    <row r="2506" spans="1:11" x14ac:dyDescent="0.55000000000000004">
      <c r="A2506" t="s">
        <v>24</v>
      </c>
      <c r="B2506" t="s">
        <v>0</v>
      </c>
      <c r="C2506" t="s">
        <v>1</v>
      </c>
      <c r="D2506" t="s">
        <v>2</v>
      </c>
      <c r="E2506" t="s">
        <v>4</v>
      </c>
      <c r="F2506" t="b">
        <v>1</v>
      </c>
      <c r="G2506">
        <v>1500</v>
      </c>
      <c r="H2506">
        <v>11</v>
      </c>
      <c r="I2506">
        <v>7646</v>
      </c>
      <c r="K2506" t="str">
        <f t="shared" si="40"/>
        <v>SELECT 'uf50-0105.cnf','Tournament','Clause','BitFlip','Weighted',1,1500,11,7646 UNION</v>
      </c>
    </row>
    <row r="2507" spans="1:11" x14ac:dyDescent="0.55000000000000004">
      <c r="A2507" t="s">
        <v>24</v>
      </c>
      <c r="B2507" t="s">
        <v>0</v>
      </c>
      <c r="C2507" t="s">
        <v>1</v>
      </c>
      <c r="D2507" t="s">
        <v>2</v>
      </c>
      <c r="E2507" t="s">
        <v>5</v>
      </c>
      <c r="F2507" t="b">
        <v>1</v>
      </c>
      <c r="G2507">
        <v>1837</v>
      </c>
      <c r="H2507">
        <v>12</v>
      </c>
      <c r="I2507">
        <v>9681</v>
      </c>
      <c r="K2507" t="str">
        <f t="shared" si="40"/>
        <v>SELECT 'uf50-0105.cnf','Tournament','Clause','BitFlip','Amplified',1,1837,12,9681 UNION</v>
      </c>
    </row>
    <row r="2508" spans="1:11" x14ac:dyDescent="0.55000000000000004">
      <c r="A2508" t="s">
        <v>24</v>
      </c>
      <c r="B2508" t="s">
        <v>0</v>
      </c>
      <c r="C2508" t="s">
        <v>1</v>
      </c>
      <c r="D2508" t="s">
        <v>6</v>
      </c>
      <c r="E2508" t="s">
        <v>3</v>
      </c>
      <c r="F2508" t="b">
        <v>1</v>
      </c>
      <c r="G2508">
        <v>16</v>
      </c>
      <c r="H2508">
        <v>0</v>
      </c>
      <c r="I2508">
        <v>108</v>
      </c>
      <c r="K2508" t="str">
        <f t="shared" si="40"/>
        <v>SELECT 'uf50-0105.cnf','Tournament','Clause','Guided','MaxSat',1,16,0,108 UNION</v>
      </c>
    </row>
    <row r="2509" spans="1:11" x14ac:dyDescent="0.55000000000000004">
      <c r="A2509" t="s">
        <v>24</v>
      </c>
      <c r="B2509" t="s">
        <v>0</v>
      </c>
      <c r="C2509" t="s">
        <v>1</v>
      </c>
      <c r="D2509" t="s">
        <v>6</v>
      </c>
      <c r="E2509" t="s">
        <v>4</v>
      </c>
      <c r="F2509" t="b">
        <v>1</v>
      </c>
      <c r="G2509">
        <v>15</v>
      </c>
      <c r="H2509">
        <v>0</v>
      </c>
      <c r="I2509">
        <v>93</v>
      </c>
      <c r="K2509" t="str">
        <f t="shared" si="40"/>
        <v>SELECT 'uf50-0105.cnf','Tournament','Clause','Guided','Weighted',1,15,0,93 UNION</v>
      </c>
    </row>
    <row r="2510" spans="1:11" x14ac:dyDescent="0.55000000000000004">
      <c r="A2510" t="s">
        <v>24</v>
      </c>
      <c r="B2510" t="s">
        <v>0</v>
      </c>
      <c r="C2510" t="s">
        <v>1</v>
      </c>
      <c r="D2510" t="s">
        <v>6</v>
      </c>
      <c r="E2510" t="s">
        <v>5</v>
      </c>
      <c r="F2510" t="b">
        <v>1</v>
      </c>
      <c r="G2510">
        <v>16</v>
      </c>
      <c r="H2510">
        <v>0</v>
      </c>
      <c r="I2510">
        <v>110</v>
      </c>
      <c r="K2510" t="str">
        <f t="shared" si="40"/>
        <v>SELECT 'uf50-0105.cnf','Tournament','Clause','Guided','Amplified',1,16,0,110 UNION</v>
      </c>
    </row>
    <row r="2511" spans="1:11" x14ac:dyDescent="0.55000000000000004">
      <c r="A2511" t="s">
        <v>24</v>
      </c>
      <c r="B2511" t="s">
        <v>0</v>
      </c>
      <c r="C2511" t="s">
        <v>1</v>
      </c>
      <c r="D2511" t="s">
        <v>131</v>
      </c>
      <c r="E2511" t="s">
        <v>3</v>
      </c>
      <c r="F2511" t="b">
        <v>1</v>
      </c>
      <c r="G2511">
        <v>1414</v>
      </c>
      <c r="H2511">
        <v>10</v>
      </c>
      <c r="I2511">
        <v>7542</v>
      </c>
      <c r="K2511" t="str">
        <f t="shared" si="40"/>
        <v>SELECT 'uf50-0105.cnf','Tournament','Clause','1Bit','MaxSat',1,1414,10,7542 UNION</v>
      </c>
    </row>
    <row r="2512" spans="1:11" x14ac:dyDescent="0.55000000000000004">
      <c r="A2512" t="s">
        <v>24</v>
      </c>
      <c r="B2512" t="s">
        <v>0</v>
      </c>
      <c r="C2512" t="s">
        <v>1</v>
      </c>
      <c r="D2512" t="s">
        <v>131</v>
      </c>
      <c r="E2512" t="s">
        <v>4</v>
      </c>
      <c r="F2512" t="b">
        <v>1</v>
      </c>
      <c r="G2512">
        <v>1335</v>
      </c>
      <c r="H2512">
        <v>10</v>
      </c>
      <c r="I2512">
        <v>6926</v>
      </c>
      <c r="K2512" t="str">
        <f t="shared" si="40"/>
        <v>SELECT 'uf50-0105.cnf','Tournament','Clause','1Bit','Weighted',1,1335,10,6926 UNION</v>
      </c>
    </row>
    <row r="2513" spans="1:11" x14ac:dyDescent="0.55000000000000004">
      <c r="A2513" t="s">
        <v>24</v>
      </c>
      <c r="B2513" t="s">
        <v>0</v>
      </c>
      <c r="C2513" t="s">
        <v>1</v>
      </c>
      <c r="D2513" t="s">
        <v>131</v>
      </c>
      <c r="E2513" t="s">
        <v>5</v>
      </c>
      <c r="F2513" t="b">
        <v>1</v>
      </c>
      <c r="G2513">
        <v>1414</v>
      </c>
      <c r="H2513">
        <v>10</v>
      </c>
      <c r="I2513">
        <v>7415</v>
      </c>
      <c r="K2513" t="str">
        <f t="shared" si="40"/>
        <v>SELECT 'uf50-0105.cnf','Tournament','Clause','1Bit','Amplified',1,1414,10,7415 UNION</v>
      </c>
    </row>
    <row r="2514" spans="1:11" x14ac:dyDescent="0.55000000000000004">
      <c r="A2514" t="s">
        <v>24</v>
      </c>
      <c r="B2514" t="s">
        <v>0</v>
      </c>
      <c r="C2514" t="s">
        <v>1</v>
      </c>
      <c r="D2514" t="s">
        <v>132</v>
      </c>
      <c r="E2514" t="s">
        <v>3</v>
      </c>
      <c r="F2514" t="b">
        <v>1</v>
      </c>
      <c r="G2514">
        <v>4989</v>
      </c>
      <c r="H2514">
        <v>38</v>
      </c>
      <c r="I2514">
        <v>25863</v>
      </c>
      <c r="K2514" t="str">
        <f t="shared" si="40"/>
        <v>SELECT 'uf50-0105.cnf','Tournament','Clause','2Bit','MaxSat',1,4989,38,25863 UNION</v>
      </c>
    </row>
    <row r="2515" spans="1:11" x14ac:dyDescent="0.55000000000000004">
      <c r="A2515" t="s">
        <v>24</v>
      </c>
      <c r="B2515" t="s">
        <v>0</v>
      </c>
      <c r="C2515" t="s">
        <v>1</v>
      </c>
      <c r="D2515" t="s">
        <v>132</v>
      </c>
      <c r="E2515" t="s">
        <v>4</v>
      </c>
      <c r="F2515" t="b">
        <v>1</v>
      </c>
      <c r="G2515">
        <v>311</v>
      </c>
      <c r="H2515">
        <v>2</v>
      </c>
      <c r="I2515">
        <v>1554</v>
      </c>
      <c r="K2515" t="str">
        <f t="shared" si="40"/>
        <v>SELECT 'uf50-0105.cnf','Tournament','Clause','2Bit','Weighted',1,311,2,1554 UNION</v>
      </c>
    </row>
    <row r="2516" spans="1:11" x14ac:dyDescent="0.55000000000000004">
      <c r="A2516" t="s">
        <v>24</v>
      </c>
      <c r="B2516" t="s">
        <v>0</v>
      </c>
      <c r="C2516" t="s">
        <v>1</v>
      </c>
      <c r="D2516" t="s">
        <v>132</v>
      </c>
      <c r="E2516" t="s">
        <v>5</v>
      </c>
      <c r="F2516" t="b">
        <v>1</v>
      </c>
      <c r="G2516">
        <v>4989</v>
      </c>
      <c r="H2516">
        <v>38</v>
      </c>
      <c r="I2516">
        <v>26418</v>
      </c>
      <c r="K2516" t="str">
        <f t="shared" si="40"/>
        <v>SELECT 'uf50-0105.cnf','Tournament','Clause','2Bit','Amplified',1,4989,38,26418 UNION</v>
      </c>
    </row>
    <row r="2517" spans="1:11" x14ac:dyDescent="0.55000000000000004">
      <c r="A2517" t="s">
        <v>24</v>
      </c>
      <c r="B2517" t="s">
        <v>0</v>
      </c>
      <c r="C2517" t="s">
        <v>8</v>
      </c>
      <c r="D2517" t="s">
        <v>2</v>
      </c>
      <c r="E2517" t="s">
        <v>3</v>
      </c>
      <c r="F2517" t="b">
        <v>1</v>
      </c>
      <c r="G2517">
        <v>620</v>
      </c>
      <c r="H2517">
        <v>5</v>
      </c>
      <c r="I2517">
        <v>1599</v>
      </c>
      <c r="K2517" t="str">
        <f t="shared" si="40"/>
        <v>SELECT 'uf50-0105.cnf','Tournament','Uniform','BitFlip','MaxSat',1,620,5,1599 UNION</v>
      </c>
    </row>
    <row r="2518" spans="1:11" x14ac:dyDescent="0.55000000000000004">
      <c r="A2518" t="s">
        <v>24</v>
      </c>
      <c r="B2518" t="s">
        <v>0</v>
      </c>
      <c r="C2518" t="s">
        <v>8</v>
      </c>
      <c r="D2518" t="s">
        <v>2</v>
      </c>
      <c r="E2518" t="s">
        <v>4</v>
      </c>
      <c r="F2518" t="b">
        <v>1</v>
      </c>
      <c r="G2518">
        <v>517</v>
      </c>
      <c r="H2518">
        <v>3</v>
      </c>
      <c r="I2518">
        <v>1196</v>
      </c>
      <c r="K2518" t="str">
        <f t="shared" si="40"/>
        <v>SELECT 'uf50-0105.cnf','Tournament','Uniform','BitFlip','Weighted',1,517,3,1196 UNION</v>
      </c>
    </row>
    <row r="2519" spans="1:11" x14ac:dyDescent="0.55000000000000004">
      <c r="A2519" t="s">
        <v>24</v>
      </c>
      <c r="B2519" t="s">
        <v>0</v>
      </c>
      <c r="C2519" t="s">
        <v>8</v>
      </c>
      <c r="D2519" t="s">
        <v>2</v>
      </c>
      <c r="E2519" t="s">
        <v>5</v>
      </c>
      <c r="F2519" t="b">
        <v>1</v>
      </c>
      <c r="G2519">
        <v>620</v>
      </c>
      <c r="H2519">
        <v>5</v>
      </c>
      <c r="I2519">
        <v>1550</v>
      </c>
      <c r="K2519" t="str">
        <f t="shared" si="40"/>
        <v>SELECT 'uf50-0105.cnf','Tournament','Uniform','BitFlip','Amplified',1,620,5,1550 UNION</v>
      </c>
    </row>
    <row r="2520" spans="1:11" x14ac:dyDescent="0.55000000000000004">
      <c r="A2520" t="s">
        <v>24</v>
      </c>
      <c r="B2520" t="s">
        <v>0</v>
      </c>
      <c r="C2520" t="s">
        <v>8</v>
      </c>
      <c r="D2520" t="s">
        <v>6</v>
      </c>
      <c r="E2520" t="s">
        <v>3</v>
      </c>
      <c r="F2520" t="b">
        <v>1</v>
      </c>
      <c r="G2520">
        <v>167</v>
      </c>
      <c r="H2520">
        <v>1</v>
      </c>
      <c r="I2520">
        <v>658</v>
      </c>
      <c r="K2520" t="str">
        <f t="shared" si="40"/>
        <v>SELECT 'uf50-0105.cnf','Tournament','Uniform','Guided','MaxSat',1,167,1,658 UNION</v>
      </c>
    </row>
    <row r="2521" spans="1:11" x14ac:dyDescent="0.55000000000000004">
      <c r="A2521" t="s">
        <v>24</v>
      </c>
      <c r="B2521" t="s">
        <v>0</v>
      </c>
      <c r="C2521" t="s">
        <v>8</v>
      </c>
      <c r="D2521" t="s">
        <v>6</v>
      </c>
      <c r="E2521" t="s">
        <v>4</v>
      </c>
      <c r="F2521" t="b">
        <v>1</v>
      </c>
      <c r="G2521">
        <v>739</v>
      </c>
      <c r="H2521">
        <v>5</v>
      </c>
      <c r="I2521">
        <v>2862</v>
      </c>
      <c r="K2521" t="str">
        <f t="shared" si="40"/>
        <v>SELECT 'uf50-0105.cnf','Tournament','Uniform','Guided','Weighted',1,739,5,2862 UNION</v>
      </c>
    </row>
    <row r="2522" spans="1:11" x14ac:dyDescent="0.55000000000000004">
      <c r="A2522" t="s">
        <v>24</v>
      </c>
      <c r="B2522" t="s">
        <v>0</v>
      </c>
      <c r="C2522" t="s">
        <v>8</v>
      </c>
      <c r="D2522" t="s">
        <v>6</v>
      </c>
      <c r="E2522" t="s">
        <v>5</v>
      </c>
      <c r="F2522" t="b">
        <v>1</v>
      </c>
      <c r="G2522">
        <v>167</v>
      </c>
      <c r="H2522">
        <v>1</v>
      </c>
      <c r="I2522">
        <v>690</v>
      </c>
      <c r="K2522" t="str">
        <f t="shared" si="40"/>
        <v>SELECT 'uf50-0105.cnf','Tournament','Uniform','Guided','Amplified',1,167,1,690 UNION</v>
      </c>
    </row>
    <row r="2523" spans="1:11" x14ac:dyDescent="0.55000000000000004">
      <c r="A2523" t="s">
        <v>24</v>
      </c>
      <c r="B2523" t="s">
        <v>0</v>
      </c>
      <c r="C2523" t="s">
        <v>8</v>
      </c>
      <c r="D2523" t="s">
        <v>131</v>
      </c>
      <c r="E2523" t="s">
        <v>3</v>
      </c>
      <c r="F2523" t="b">
        <v>1</v>
      </c>
      <c r="G2523">
        <v>1230</v>
      </c>
      <c r="H2523">
        <v>9</v>
      </c>
      <c r="I2523">
        <v>3080</v>
      </c>
      <c r="K2523" t="str">
        <f t="shared" si="40"/>
        <v>SELECT 'uf50-0105.cnf','Tournament','Uniform','1Bit','MaxSat',1,1230,9,3080 UNION</v>
      </c>
    </row>
    <row r="2524" spans="1:11" x14ac:dyDescent="0.55000000000000004">
      <c r="A2524" t="s">
        <v>24</v>
      </c>
      <c r="B2524" t="s">
        <v>0</v>
      </c>
      <c r="C2524" t="s">
        <v>8</v>
      </c>
      <c r="D2524" t="s">
        <v>131</v>
      </c>
      <c r="E2524" t="s">
        <v>4</v>
      </c>
      <c r="F2524" t="b">
        <v>1</v>
      </c>
      <c r="G2524">
        <v>468</v>
      </c>
      <c r="H2524">
        <v>3</v>
      </c>
      <c r="I2524">
        <v>1079</v>
      </c>
      <c r="K2524" t="str">
        <f t="shared" si="40"/>
        <v>SELECT 'uf50-0105.cnf','Tournament','Uniform','1Bit','Weighted',1,468,3,1079 UNION</v>
      </c>
    </row>
    <row r="2525" spans="1:11" x14ac:dyDescent="0.55000000000000004">
      <c r="A2525" t="s">
        <v>24</v>
      </c>
      <c r="B2525" t="s">
        <v>0</v>
      </c>
      <c r="C2525" t="s">
        <v>8</v>
      </c>
      <c r="D2525" t="s">
        <v>131</v>
      </c>
      <c r="E2525" t="s">
        <v>5</v>
      </c>
      <c r="F2525" t="b">
        <v>1</v>
      </c>
      <c r="G2525">
        <v>1230</v>
      </c>
      <c r="H2525">
        <v>9</v>
      </c>
      <c r="I2525">
        <v>3009</v>
      </c>
      <c r="K2525" t="str">
        <f t="shared" si="40"/>
        <v>SELECT 'uf50-0105.cnf','Tournament','Uniform','1Bit','Amplified',1,1230,9,3009 UNION</v>
      </c>
    </row>
    <row r="2526" spans="1:11" x14ac:dyDescent="0.55000000000000004">
      <c r="A2526" t="s">
        <v>24</v>
      </c>
      <c r="B2526" t="s">
        <v>0</v>
      </c>
      <c r="C2526" t="s">
        <v>8</v>
      </c>
      <c r="D2526" t="s">
        <v>132</v>
      </c>
      <c r="E2526" t="s">
        <v>3</v>
      </c>
      <c r="F2526" t="b">
        <v>1</v>
      </c>
      <c r="G2526">
        <v>519</v>
      </c>
      <c r="H2526">
        <v>4</v>
      </c>
      <c r="I2526">
        <v>1263</v>
      </c>
      <c r="K2526" t="str">
        <f t="shared" si="40"/>
        <v>SELECT 'uf50-0105.cnf','Tournament','Uniform','2Bit','MaxSat',1,519,4,1263 UNION</v>
      </c>
    </row>
    <row r="2527" spans="1:11" x14ac:dyDescent="0.55000000000000004">
      <c r="A2527" t="s">
        <v>24</v>
      </c>
      <c r="B2527" t="s">
        <v>0</v>
      </c>
      <c r="C2527" t="s">
        <v>8</v>
      </c>
      <c r="D2527" t="s">
        <v>132</v>
      </c>
      <c r="E2527" t="s">
        <v>4</v>
      </c>
      <c r="F2527" t="b">
        <v>1</v>
      </c>
      <c r="G2527">
        <v>510</v>
      </c>
      <c r="H2527">
        <v>3</v>
      </c>
      <c r="I2527">
        <v>1153</v>
      </c>
      <c r="K2527" t="str">
        <f t="shared" si="40"/>
        <v>SELECT 'uf50-0105.cnf','Tournament','Uniform','2Bit','Weighted',1,510,3,1153 UNION</v>
      </c>
    </row>
    <row r="2528" spans="1:11" x14ac:dyDescent="0.55000000000000004">
      <c r="A2528" t="s">
        <v>24</v>
      </c>
      <c r="B2528" t="s">
        <v>0</v>
      </c>
      <c r="C2528" t="s">
        <v>8</v>
      </c>
      <c r="D2528" t="s">
        <v>132</v>
      </c>
      <c r="E2528" t="s">
        <v>5</v>
      </c>
      <c r="F2528" t="b">
        <v>1</v>
      </c>
      <c r="G2528">
        <v>519</v>
      </c>
      <c r="H2528">
        <v>4</v>
      </c>
      <c r="I2528">
        <v>1351</v>
      </c>
      <c r="K2528" t="str">
        <f t="shared" si="40"/>
        <v>SELECT 'uf50-0105.cnf','Tournament','Uniform','2Bit','Amplified',1,519,4,1351 UNION</v>
      </c>
    </row>
    <row r="2529" spans="1:11" x14ac:dyDescent="0.55000000000000004">
      <c r="A2529" t="s">
        <v>24</v>
      </c>
      <c r="B2529" t="s">
        <v>0</v>
      </c>
      <c r="C2529" t="s">
        <v>133</v>
      </c>
      <c r="D2529" t="s">
        <v>2</v>
      </c>
      <c r="E2529" t="s">
        <v>3</v>
      </c>
      <c r="F2529" t="b">
        <v>1</v>
      </c>
      <c r="G2529">
        <v>43</v>
      </c>
      <c r="H2529">
        <v>0</v>
      </c>
      <c r="I2529">
        <v>115</v>
      </c>
      <c r="K2529" t="str">
        <f t="shared" si="40"/>
        <v>SELECT 'uf50-0105.cnf','Tournament','1Point','BitFlip','MaxSat',1,43,0,115 UNION</v>
      </c>
    </row>
    <row r="2530" spans="1:11" x14ac:dyDescent="0.55000000000000004">
      <c r="A2530" t="s">
        <v>24</v>
      </c>
      <c r="B2530" t="s">
        <v>0</v>
      </c>
      <c r="C2530" t="s">
        <v>133</v>
      </c>
      <c r="D2530" t="s">
        <v>2</v>
      </c>
      <c r="E2530" t="s">
        <v>4</v>
      </c>
      <c r="F2530" t="b">
        <v>1</v>
      </c>
      <c r="G2530">
        <v>32</v>
      </c>
      <c r="H2530">
        <v>0</v>
      </c>
      <c r="I2530">
        <v>80</v>
      </c>
      <c r="K2530" t="str">
        <f t="shared" si="40"/>
        <v>SELECT 'uf50-0105.cnf','Tournament','1Point','BitFlip','Weighted',1,32,0,80 UNION</v>
      </c>
    </row>
    <row r="2531" spans="1:11" x14ac:dyDescent="0.55000000000000004">
      <c r="A2531" t="s">
        <v>24</v>
      </c>
      <c r="B2531" t="s">
        <v>0</v>
      </c>
      <c r="C2531" t="s">
        <v>133</v>
      </c>
      <c r="D2531" t="s">
        <v>2</v>
      </c>
      <c r="E2531" t="s">
        <v>5</v>
      </c>
      <c r="F2531" t="b">
        <v>1</v>
      </c>
      <c r="G2531">
        <v>43</v>
      </c>
      <c r="H2531">
        <v>0</v>
      </c>
      <c r="I2531">
        <v>118</v>
      </c>
      <c r="K2531" t="str">
        <f t="shared" si="40"/>
        <v>SELECT 'uf50-0105.cnf','Tournament','1Point','BitFlip','Amplified',1,43,0,118 UNION</v>
      </c>
    </row>
    <row r="2532" spans="1:11" x14ac:dyDescent="0.55000000000000004">
      <c r="A2532" t="s">
        <v>24</v>
      </c>
      <c r="B2532" t="s">
        <v>0</v>
      </c>
      <c r="C2532" t="s">
        <v>133</v>
      </c>
      <c r="D2532" t="s">
        <v>6</v>
      </c>
      <c r="E2532" t="s">
        <v>3</v>
      </c>
      <c r="F2532" t="b">
        <v>1</v>
      </c>
      <c r="G2532">
        <v>243</v>
      </c>
      <c r="H2532">
        <v>2</v>
      </c>
      <c r="I2532">
        <v>1006</v>
      </c>
      <c r="K2532" t="str">
        <f t="shared" si="40"/>
        <v>SELECT 'uf50-0105.cnf','Tournament','1Point','Guided','MaxSat',1,243,2,1006 UNION</v>
      </c>
    </row>
    <row r="2533" spans="1:11" x14ac:dyDescent="0.55000000000000004">
      <c r="A2533" t="s">
        <v>24</v>
      </c>
      <c r="B2533" t="s">
        <v>0</v>
      </c>
      <c r="C2533" t="s">
        <v>133</v>
      </c>
      <c r="D2533" t="s">
        <v>6</v>
      </c>
      <c r="E2533" t="s">
        <v>4</v>
      </c>
      <c r="F2533" t="b">
        <v>1</v>
      </c>
      <c r="G2533">
        <v>27</v>
      </c>
      <c r="H2533">
        <v>0</v>
      </c>
      <c r="I2533">
        <v>127</v>
      </c>
      <c r="K2533" t="str">
        <f t="shared" si="40"/>
        <v>SELECT 'uf50-0105.cnf','Tournament','1Point','Guided','Weighted',1,27,0,127 UNION</v>
      </c>
    </row>
    <row r="2534" spans="1:11" x14ac:dyDescent="0.55000000000000004">
      <c r="A2534" t="s">
        <v>24</v>
      </c>
      <c r="B2534" t="s">
        <v>0</v>
      </c>
      <c r="C2534" t="s">
        <v>133</v>
      </c>
      <c r="D2534" t="s">
        <v>6</v>
      </c>
      <c r="E2534" t="s">
        <v>5</v>
      </c>
      <c r="F2534" t="b">
        <v>1</v>
      </c>
      <c r="G2534">
        <v>243</v>
      </c>
      <c r="H2534">
        <v>2</v>
      </c>
      <c r="I2534">
        <v>978</v>
      </c>
      <c r="K2534" t="str">
        <f t="shared" si="40"/>
        <v>SELECT 'uf50-0105.cnf','Tournament','1Point','Guided','Amplified',1,243,2,978 UNION</v>
      </c>
    </row>
    <row r="2535" spans="1:11" x14ac:dyDescent="0.55000000000000004">
      <c r="A2535" t="s">
        <v>24</v>
      </c>
      <c r="B2535" t="s">
        <v>0</v>
      </c>
      <c r="C2535" t="s">
        <v>133</v>
      </c>
      <c r="D2535" t="s">
        <v>131</v>
      </c>
      <c r="E2535" t="s">
        <v>3</v>
      </c>
      <c r="F2535" t="b">
        <v>1</v>
      </c>
      <c r="G2535">
        <v>248</v>
      </c>
      <c r="H2535">
        <v>1</v>
      </c>
      <c r="I2535">
        <v>600</v>
      </c>
      <c r="K2535" t="str">
        <f t="shared" si="40"/>
        <v>SELECT 'uf50-0105.cnf','Tournament','1Point','1Bit','MaxSat',1,248,1,600 UNION</v>
      </c>
    </row>
    <row r="2536" spans="1:11" x14ac:dyDescent="0.55000000000000004">
      <c r="A2536" t="s">
        <v>24</v>
      </c>
      <c r="B2536" t="s">
        <v>0</v>
      </c>
      <c r="C2536" t="s">
        <v>133</v>
      </c>
      <c r="D2536" t="s">
        <v>131</v>
      </c>
      <c r="E2536" t="s">
        <v>4</v>
      </c>
      <c r="F2536" t="b">
        <v>1</v>
      </c>
      <c r="G2536">
        <v>9123</v>
      </c>
      <c r="H2536">
        <v>57</v>
      </c>
      <c r="I2536">
        <v>20132</v>
      </c>
      <c r="K2536" t="str">
        <f t="shared" si="40"/>
        <v>SELECT 'uf50-0105.cnf','Tournament','1Point','1Bit','Weighted',1,9123,57,20132 UNION</v>
      </c>
    </row>
    <row r="2537" spans="1:11" x14ac:dyDescent="0.55000000000000004">
      <c r="A2537" t="s">
        <v>24</v>
      </c>
      <c r="B2537" t="s">
        <v>0</v>
      </c>
      <c r="C2537" t="s">
        <v>133</v>
      </c>
      <c r="D2537" t="s">
        <v>131</v>
      </c>
      <c r="E2537" t="s">
        <v>5</v>
      </c>
      <c r="F2537" t="b">
        <v>1</v>
      </c>
      <c r="G2537">
        <v>248</v>
      </c>
      <c r="H2537">
        <v>1</v>
      </c>
      <c r="I2537">
        <v>614</v>
      </c>
      <c r="K2537" t="str">
        <f t="shared" si="40"/>
        <v>SELECT 'uf50-0105.cnf','Tournament','1Point','1Bit','Amplified',1,248,1,614 UNION</v>
      </c>
    </row>
    <row r="2538" spans="1:11" x14ac:dyDescent="0.55000000000000004">
      <c r="A2538" t="s">
        <v>24</v>
      </c>
      <c r="B2538" t="s">
        <v>0</v>
      </c>
      <c r="C2538" t="s">
        <v>133</v>
      </c>
      <c r="D2538" t="s">
        <v>132</v>
      </c>
      <c r="E2538" t="s">
        <v>3</v>
      </c>
      <c r="F2538" t="b">
        <v>1</v>
      </c>
      <c r="G2538">
        <v>488</v>
      </c>
      <c r="H2538">
        <v>3</v>
      </c>
      <c r="I2538">
        <v>1197</v>
      </c>
      <c r="K2538" t="str">
        <f t="shared" si="40"/>
        <v>SELECT 'uf50-0105.cnf','Tournament','1Point','2Bit','MaxSat',1,488,3,1197 UNION</v>
      </c>
    </row>
    <row r="2539" spans="1:11" x14ac:dyDescent="0.55000000000000004">
      <c r="A2539" t="s">
        <v>24</v>
      </c>
      <c r="B2539" t="s">
        <v>0</v>
      </c>
      <c r="C2539" t="s">
        <v>133</v>
      </c>
      <c r="D2539" t="s">
        <v>132</v>
      </c>
      <c r="E2539" t="s">
        <v>4</v>
      </c>
      <c r="F2539" t="b">
        <v>1</v>
      </c>
      <c r="G2539">
        <v>149</v>
      </c>
      <c r="H2539">
        <v>1</v>
      </c>
      <c r="I2539">
        <v>332</v>
      </c>
      <c r="K2539" t="str">
        <f t="shared" si="40"/>
        <v>SELECT 'uf50-0105.cnf','Tournament','1Point','2Bit','Weighted',1,149,1,332 UNION</v>
      </c>
    </row>
    <row r="2540" spans="1:11" x14ac:dyDescent="0.55000000000000004">
      <c r="A2540" t="s">
        <v>24</v>
      </c>
      <c r="B2540" t="s">
        <v>0</v>
      </c>
      <c r="C2540" t="s">
        <v>133</v>
      </c>
      <c r="D2540" t="s">
        <v>132</v>
      </c>
      <c r="E2540" t="s">
        <v>5</v>
      </c>
      <c r="F2540" t="b">
        <v>1</v>
      </c>
      <c r="G2540">
        <v>488</v>
      </c>
      <c r="H2540">
        <v>3</v>
      </c>
      <c r="I2540">
        <v>1152</v>
      </c>
      <c r="K2540" t="str">
        <f t="shared" si="40"/>
        <v>SELECT 'uf50-0105.cnf','Tournament','1Point','2Bit','Amplified',1,488,3,1152 UNION</v>
      </c>
    </row>
    <row r="2541" spans="1:11" x14ac:dyDescent="0.55000000000000004">
      <c r="A2541" t="s">
        <v>24</v>
      </c>
      <c r="B2541" t="s">
        <v>0</v>
      </c>
      <c r="C2541" t="s">
        <v>134</v>
      </c>
      <c r="D2541" t="s">
        <v>2</v>
      </c>
      <c r="E2541" t="s">
        <v>3</v>
      </c>
      <c r="F2541" t="b">
        <v>1</v>
      </c>
      <c r="G2541">
        <v>7785</v>
      </c>
      <c r="H2541">
        <v>55</v>
      </c>
      <c r="I2541">
        <v>19264</v>
      </c>
      <c r="K2541" t="str">
        <f t="shared" si="40"/>
        <v>SELECT 'uf50-0105.cnf','Tournament','2Point','BitFlip','MaxSat',1,7785,55,19264 UNION</v>
      </c>
    </row>
    <row r="2542" spans="1:11" x14ac:dyDescent="0.55000000000000004">
      <c r="A2542" t="s">
        <v>24</v>
      </c>
      <c r="B2542" t="s">
        <v>0</v>
      </c>
      <c r="C2542" t="s">
        <v>134</v>
      </c>
      <c r="D2542" t="s">
        <v>2</v>
      </c>
      <c r="E2542" t="s">
        <v>4</v>
      </c>
      <c r="F2542" t="b">
        <v>1</v>
      </c>
      <c r="G2542">
        <v>69</v>
      </c>
      <c r="H2542">
        <v>0</v>
      </c>
      <c r="I2542">
        <v>170</v>
      </c>
      <c r="K2542" t="str">
        <f t="shared" si="40"/>
        <v>SELECT 'uf50-0105.cnf','Tournament','2Point','BitFlip','Weighted',1,69,0,170 UNION</v>
      </c>
    </row>
    <row r="2543" spans="1:11" x14ac:dyDescent="0.55000000000000004">
      <c r="A2543" t="s">
        <v>24</v>
      </c>
      <c r="B2543" t="s">
        <v>0</v>
      </c>
      <c r="C2543" t="s">
        <v>134</v>
      </c>
      <c r="D2543" t="s">
        <v>2</v>
      </c>
      <c r="E2543" t="s">
        <v>5</v>
      </c>
      <c r="F2543" t="b">
        <v>1</v>
      </c>
      <c r="G2543">
        <v>7785</v>
      </c>
      <c r="H2543">
        <v>55</v>
      </c>
      <c r="I2543">
        <v>19156</v>
      </c>
      <c r="K2543" t="str">
        <f t="shared" si="40"/>
        <v>SELECT 'uf50-0105.cnf','Tournament','2Point','BitFlip','Amplified',1,7785,55,19156 UNION</v>
      </c>
    </row>
    <row r="2544" spans="1:11" x14ac:dyDescent="0.55000000000000004">
      <c r="A2544" t="s">
        <v>24</v>
      </c>
      <c r="B2544" t="s">
        <v>0</v>
      </c>
      <c r="C2544" t="s">
        <v>134</v>
      </c>
      <c r="D2544" t="s">
        <v>6</v>
      </c>
      <c r="E2544" t="s">
        <v>3</v>
      </c>
      <c r="F2544" t="b">
        <v>1</v>
      </c>
      <c r="G2544">
        <v>525</v>
      </c>
      <c r="H2544">
        <v>4</v>
      </c>
      <c r="I2544">
        <v>2124</v>
      </c>
      <c r="K2544" t="str">
        <f t="shared" si="40"/>
        <v>SELECT 'uf50-0105.cnf','Tournament','2Point','Guided','MaxSat',1,525,4,2124 UNION</v>
      </c>
    </row>
    <row r="2545" spans="1:11" x14ac:dyDescent="0.55000000000000004">
      <c r="A2545" t="s">
        <v>24</v>
      </c>
      <c r="B2545" t="s">
        <v>0</v>
      </c>
      <c r="C2545" t="s">
        <v>134</v>
      </c>
      <c r="D2545" t="s">
        <v>6</v>
      </c>
      <c r="E2545" t="s">
        <v>4</v>
      </c>
      <c r="F2545" t="b">
        <v>1</v>
      </c>
      <c r="G2545">
        <v>207</v>
      </c>
      <c r="H2545">
        <v>1</v>
      </c>
      <c r="I2545">
        <v>801</v>
      </c>
      <c r="K2545" t="str">
        <f t="shared" si="40"/>
        <v>SELECT 'uf50-0105.cnf','Tournament','2Point','Guided','Weighted',1,207,1,801 UNION</v>
      </c>
    </row>
    <row r="2546" spans="1:11" x14ac:dyDescent="0.55000000000000004">
      <c r="A2546" t="s">
        <v>24</v>
      </c>
      <c r="B2546" t="s">
        <v>0</v>
      </c>
      <c r="C2546" t="s">
        <v>134</v>
      </c>
      <c r="D2546" t="s">
        <v>6</v>
      </c>
      <c r="E2546" t="s">
        <v>5</v>
      </c>
      <c r="F2546" t="b">
        <v>1</v>
      </c>
      <c r="G2546">
        <v>525</v>
      </c>
      <c r="H2546">
        <v>4</v>
      </c>
      <c r="I2546">
        <v>2109</v>
      </c>
      <c r="K2546" t="str">
        <f t="shared" si="40"/>
        <v>SELECT 'uf50-0105.cnf','Tournament','2Point','Guided','Amplified',1,525,4,2109 UNION</v>
      </c>
    </row>
    <row r="2547" spans="1:11" x14ac:dyDescent="0.55000000000000004">
      <c r="A2547" t="s">
        <v>24</v>
      </c>
      <c r="B2547" t="s">
        <v>0</v>
      </c>
      <c r="C2547" t="s">
        <v>134</v>
      </c>
      <c r="D2547" t="s">
        <v>131</v>
      </c>
      <c r="E2547" t="s">
        <v>3</v>
      </c>
      <c r="F2547" t="b">
        <v>1</v>
      </c>
      <c r="G2547">
        <v>1175</v>
      </c>
      <c r="H2547">
        <v>8</v>
      </c>
      <c r="I2547">
        <v>2740</v>
      </c>
      <c r="K2547" t="str">
        <f t="shared" si="40"/>
        <v>SELECT 'uf50-0105.cnf','Tournament','2Point','1Bit','MaxSat',1,1175,8,2740 UNION</v>
      </c>
    </row>
    <row r="2548" spans="1:11" x14ac:dyDescent="0.55000000000000004">
      <c r="A2548" t="s">
        <v>24</v>
      </c>
      <c r="B2548" t="s">
        <v>0</v>
      </c>
      <c r="C2548" t="s">
        <v>134</v>
      </c>
      <c r="D2548" t="s">
        <v>131</v>
      </c>
      <c r="E2548" t="s">
        <v>4</v>
      </c>
      <c r="F2548" t="b">
        <v>1</v>
      </c>
      <c r="G2548">
        <v>8154</v>
      </c>
      <c r="H2548">
        <v>58</v>
      </c>
      <c r="I2548">
        <v>17923</v>
      </c>
      <c r="K2548" t="str">
        <f t="shared" si="40"/>
        <v>SELECT 'uf50-0105.cnf','Tournament','2Point','1Bit','Weighted',1,8154,58,17923 UNION</v>
      </c>
    </row>
    <row r="2549" spans="1:11" x14ac:dyDescent="0.55000000000000004">
      <c r="A2549" t="s">
        <v>24</v>
      </c>
      <c r="B2549" t="s">
        <v>0</v>
      </c>
      <c r="C2549" t="s">
        <v>134</v>
      </c>
      <c r="D2549" t="s">
        <v>131</v>
      </c>
      <c r="E2549" t="s">
        <v>5</v>
      </c>
      <c r="F2549" t="b">
        <v>1</v>
      </c>
      <c r="G2549">
        <v>1175</v>
      </c>
      <c r="H2549">
        <v>8</v>
      </c>
      <c r="I2549">
        <v>2782</v>
      </c>
      <c r="K2549" t="str">
        <f t="shared" si="40"/>
        <v>SELECT 'uf50-0105.cnf','Tournament','2Point','1Bit','Amplified',1,1175,8,2782 UNION</v>
      </c>
    </row>
    <row r="2550" spans="1:11" x14ac:dyDescent="0.55000000000000004">
      <c r="A2550" t="s">
        <v>24</v>
      </c>
      <c r="B2550" t="s">
        <v>0</v>
      </c>
      <c r="C2550" t="s">
        <v>134</v>
      </c>
      <c r="D2550" t="s">
        <v>132</v>
      </c>
      <c r="E2550" t="s">
        <v>3</v>
      </c>
      <c r="F2550" t="b">
        <v>1</v>
      </c>
      <c r="G2550">
        <v>2459</v>
      </c>
      <c r="H2550">
        <v>19</v>
      </c>
      <c r="I2550">
        <v>5901</v>
      </c>
      <c r="K2550" t="str">
        <f t="shared" si="40"/>
        <v>SELECT 'uf50-0105.cnf','Tournament','2Point','2Bit','MaxSat',1,2459,19,5901 UNION</v>
      </c>
    </row>
    <row r="2551" spans="1:11" x14ac:dyDescent="0.55000000000000004">
      <c r="A2551" t="s">
        <v>24</v>
      </c>
      <c r="B2551" t="s">
        <v>0</v>
      </c>
      <c r="C2551" t="s">
        <v>134</v>
      </c>
      <c r="D2551" t="s">
        <v>132</v>
      </c>
      <c r="E2551" t="s">
        <v>4</v>
      </c>
      <c r="F2551" t="b">
        <v>1</v>
      </c>
      <c r="G2551">
        <v>567</v>
      </c>
      <c r="H2551">
        <v>3</v>
      </c>
      <c r="I2551">
        <v>1337</v>
      </c>
      <c r="K2551" t="str">
        <f t="shared" si="40"/>
        <v>SELECT 'uf50-0105.cnf','Tournament','2Point','2Bit','Weighted',1,567,3,1337 UNION</v>
      </c>
    </row>
    <row r="2552" spans="1:11" x14ac:dyDescent="0.55000000000000004">
      <c r="A2552" t="s">
        <v>24</v>
      </c>
      <c r="B2552" t="s">
        <v>0</v>
      </c>
      <c r="C2552" t="s">
        <v>134</v>
      </c>
      <c r="D2552" t="s">
        <v>132</v>
      </c>
      <c r="E2552" t="s">
        <v>5</v>
      </c>
      <c r="F2552" t="b">
        <v>1</v>
      </c>
      <c r="G2552">
        <v>2459</v>
      </c>
      <c r="H2552">
        <v>19</v>
      </c>
      <c r="I2552">
        <v>5917</v>
      </c>
      <c r="K2552" t="str">
        <f t="shared" si="40"/>
        <v>SELECT 'uf50-0105.cnf','Tournament','2Point','2Bit','Amplified',1,2459,19,5917 UNION</v>
      </c>
    </row>
    <row r="2553" spans="1:11" x14ac:dyDescent="0.55000000000000004">
      <c r="A2553" t="s">
        <v>24</v>
      </c>
      <c r="B2553" t="s">
        <v>9</v>
      </c>
      <c r="C2553" t="s">
        <v>1</v>
      </c>
      <c r="D2553" t="s">
        <v>2</v>
      </c>
      <c r="E2553" t="s">
        <v>3</v>
      </c>
      <c r="F2553" t="b">
        <v>1</v>
      </c>
      <c r="G2553">
        <v>2931</v>
      </c>
      <c r="H2553">
        <v>13</v>
      </c>
      <c r="I2553">
        <v>17201</v>
      </c>
      <c r="K2553" t="str">
        <f t="shared" si="40"/>
        <v>SELECT 'uf50-0105.cnf','Roulette','Clause','BitFlip','MaxSat',1,2931,13,17201 UNION</v>
      </c>
    </row>
    <row r="2554" spans="1:11" x14ac:dyDescent="0.55000000000000004">
      <c r="A2554" t="s">
        <v>24</v>
      </c>
      <c r="B2554" t="s">
        <v>9</v>
      </c>
      <c r="C2554" t="s">
        <v>1</v>
      </c>
      <c r="D2554" t="s">
        <v>2</v>
      </c>
      <c r="E2554" t="s">
        <v>4</v>
      </c>
      <c r="F2554" t="b">
        <v>1</v>
      </c>
      <c r="G2554">
        <v>2177</v>
      </c>
      <c r="H2554">
        <v>8</v>
      </c>
      <c r="I2554">
        <v>12207</v>
      </c>
      <c r="K2554" t="str">
        <f t="shared" si="40"/>
        <v>SELECT 'uf50-0105.cnf','Roulette','Clause','BitFlip','Weighted',1,2177,8,12207 UNION</v>
      </c>
    </row>
    <row r="2555" spans="1:11" x14ac:dyDescent="0.55000000000000004">
      <c r="A2555" t="s">
        <v>24</v>
      </c>
      <c r="B2555" t="s">
        <v>9</v>
      </c>
      <c r="C2555" t="s">
        <v>1</v>
      </c>
      <c r="D2555" t="s">
        <v>2</v>
      </c>
      <c r="E2555" t="s">
        <v>5</v>
      </c>
      <c r="F2555" t="b">
        <v>1</v>
      </c>
      <c r="G2555">
        <v>7626</v>
      </c>
      <c r="H2555">
        <v>42</v>
      </c>
      <c r="I2555">
        <v>44132</v>
      </c>
      <c r="K2555" t="str">
        <f t="shared" si="40"/>
        <v>SELECT 'uf50-0105.cnf','Roulette','Clause','BitFlip','Amplified',1,7626,42,44132 UNION</v>
      </c>
    </row>
    <row r="2556" spans="1:11" x14ac:dyDescent="0.55000000000000004">
      <c r="A2556" t="s">
        <v>24</v>
      </c>
      <c r="B2556" t="s">
        <v>9</v>
      </c>
      <c r="C2556" t="s">
        <v>1</v>
      </c>
      <c r="D2556" t="s">
        <v>6</v>
      </c>
      <c r="E2556" t="s">
        <v>3</v>
      </c>
      <c r="F2556" t="b">
        <v>1</v>
      </c>
      <c r="G2556">
        <v>513</v>
      </c>
      <c r="H2556">
        <v>3</v>
      </c>
      <c r="I2556">
        <v>3433</v>
      </c>
      <c r="K2556" t="str">
        <f t="shared" si="40"/>
        <v>SELECT 'uf50-0105.cnf','Roulette','Clause','Guided','MaxSat',1,513,3,3433 UNION</v>
      </c>
    </row>
    <row r="2557" spans="1:11" x14ac:dyDescent="0.55000000000000004">
      <c r="A2557" t="s">
        <v>24</v>
      </c>
      <c r="B2557" t="s">
        <v>9</v>
      </c>
      <c r="C2557" t="s">
        <v>1</v>
      </c>
      <c r="D2557" t="s">
        <v>6</v>
      </c>
      <c r="E2557" t="s">
        <v>4</v>
      </c>
      <c r="F2557" t="b">
        <v>1</v>
      </c>
      <c r="G2557">
        <v>1070</v>
      </c>
      <c r="H2557">
        <v>4</v>
      </c>
      <c r="I2557">
        <v>6968</v>
      </c>
      <c r="K2557" t="str">
        <f t="shared" si="40"/>
        <v>SELECT 'uf50-0105.cnf','Roulette','Clause','Guided','Weighted',1,1070,4,6968 UNION</v>
      </c>
    </row>
    <row r="2558" spans="1:11" x14ac:dyDescent="0.55000000000000004">
      <c r="A2558" t="s">
        <v>24</v>
      </c>
      <c r="B2558" t="s">
        <v>9</v>
      </c>
      <c r="C2558" t="s">
        <v>1</v>
      </c>
      <c r="D2558" t="s">
        <v>6</v>
      </c>
      <c r="E2558" t="s">
        <v>5</v>
      </c>
      <c r="F2558" t="b">
        <v>1</v>
      </c>
      <c r="G2558">
        <v>334</v>
      </c>
      <c r="H2558">
        <v>1</v>
      </c>
      <c r="I2558">
        <v>2186</v>
      </c>
      <c r="K2558" t="str">
        <f t="shared" si="40"/>
        <v>SELECT 'uf50-0105.cnf','Roulette','Clause','Guided','Amplified',1,334,1,2186 UNION</v>
      </c>
    </row>
    <row r="2559" spans="1:11" x14ac:dyDescent="0.55000000000000004">
      <c r="A2559" t="s">
        <v>24</v>
      </c>
      <c r="B2559" t="s">
        <v>9</v>
      </c>
      <c r="C2559" t="s">
        <v>1</v>
      </c>
      <c r="D2559" t="s">
        <v>131</v>
      </c>
      <c r="E2559" t="s">
        <v>3</v>
      </c>
      <c r="F2559" t="b">
        <v>1</v>
      </c>
      <c r="G2559">
        <v>2925</v>
      </c>
      <c r="H2559">
        <v>14</v>
      </c>
      <c r="I2559">
        <v>16812</v>
      </c>
      <c r="K2559" t="str">
        <f t="shared" si="40"/>
        <v>SELECT 'uf50-0105.cnf','Roulette','Clause','1Bit','MaxSat',1,2925,14,16812 UNION</v>
      </c>
    </row>
    <row r="2560" spans="1:11" x14ac:dyDescent="0.55000000000000004">
      <c r="A2560" t="s">
        <v>24</v>
      </c>
      <c r="B2560" t="s">
        <v>9</v>
      </c>
      <c r="C2560" t="s">
        <v>1</v>
      </c>
      <c r="D2560" t="s">
        <v>131</v>
      </c>
      <c r="E2560" t="s">
        <v>4</v>
      </c>
      <c r="F2560" t="b">
        <v>1</v>
      </c>
      <c r="G2560">
        <v>1852</v>
      </c>
      <c r="H2560">
        <v>6</v>
      </c>
      <c r="I2560">
        <v>10334</v>
      </c>
      <c r="K2560" t="str">
        <f t="shared" si="40"/>
        <v>SELECT 'uf50-0105.cnf','Roulette','Clause','1Bit','Weighted',1,1852,6,10334 UNION</v>
      </c>
    </row>
    <row r="2561" spans="1:11" x14ac:dyDescent="0.55000000000000004">
      <c r="A2561" t="s">
        <v>24</v>
      </c>
      <c r="B2561" t="s">
        <v>9</v>
      </c>
      <c r="C2561" t="s">
        <v>1</v>
      </c>
      <c r="D2561" t="s">
        <v>131</v>
      </c>
      <c r="E2561" t="s">
        <v>5</v>
      </c>
      <c r="F2561" t="b">
        <v>1</v>
      </c>
      <c r="G2561">
        <v>862</v>
      </c>
      <c r="H2561">
        <v>4</v>
      </c>
      <c r="I2561">
        <v>5063</v>
      </c>
      <c r="K2561" t="str">
        <f t="shared" si="40"/>
        <v>SELECT 'uf50-0105.cnf','Roulette','Clause','1Bit','Amplified',1,862,4,5063 UNION</v>
      </c>
    </row>
    <row r="2562" spans="1:11" x14ac:dyDescent="0.55000000000000004">
      <c r="A2562" t="s">
        <v>24</v>
      </c>
      <c r="B2562" t="s">
        <v>9</v>
      </c>
      <c r="C2562" t="s">
        <v>1</v>
      </c>
      <c r="D2562" t="s">
        <v>132</v>
      </c>
      <c r="E2562" t="s">
        <v>3</v>
      </c>
      <c r="F2562" t="b">
        <v>0</v>
      </c>
      <c r="G2562">
        <v>10000</v>
      </c>
      <c r="H2562">
        <v>46</v>
      </c>
      <c r="I2562">
        <v>57648</v>
      </c>
      <c r="K2562" t="str">
        <f t="shared" si="40"/>
        <v>SELECT 'uf50-0105.cnf','Roulette','Clause','2Bit','MaxSat',0,10000,46,57648 UNION</v>
      </c>
    </row>
    <row r="2563" spans="1:11" x14ac:dyDescent="0.55000000000000004">
      <c r="A2563" t="s">
        <v>24</v>
      </c>
      <c r="B2563" t="s">
        <v>9</v>
      </c>
      <c r="C2563" t="s">
        <v>1</v>
      </c>
      <c r="D2563" t="s">
        <v>132</v>
      </c>
      <c r="E2563" t="s">
        <v>4</v>
      </c>
      <c r="F2563" t="b">
        <v>1</v>
      </c>
      <c r="G2563">
        <v>1888</v>
      </c>
      <c r="H2563">
        <v>5</v>
      </c>
      <c r="I2563">
        <v>10549</v>
      </c>
      <c r="K2563" t="str">
        <f t="shared" si="40"/>
        <v>SELECT 'uf50-0105.cnf','Roulette','Clause','2Bit','Weighted',1,1888,5,10549 UNION</v>
      </c>
    </row>
    <row r="2564" spans="1:11" x14ac:dyDescent="0.55000000000000004">
      <c r="A2564" t="s">
        <v>24</v>
      </c>
      <c r="B2564" t="s">
        <v>9</v>
      </c>
      <c r="C2564" t="s">
        <v>1</v>
      </c>
      <c r="D2564" t="s">
        <v>132</v>
      </c>
      <c r="E2564" t="s">
        <v>5</v>
      </c>
      <c r="F2564" t="b">
        <v>0</v>
      </c>
      <c r="G2564">
        <v>10000</v>
      </c>
      <c r="H2564">
        <v>49</v>
      </c>
      <c r="I2564">
        <v>57548</v>
      </c>
      <c r="K2564" t="str">
        <f t="shared" si="40"/>
        <v>SELECT 'uf50-0105.cnf','Roulette','Clause','2Bit','Amplified',0,10000,49,57548 UNION</v>
      </c>
    </row>
    <row r="2565" spans="1:11" x14ac:dyDescent="0.55000000000000004">
      <c r="A2565" t="s">
        <v>24</v>
      </c>
      <c r="B2565" t="s">
        <v>9</v>
      </c>
      <c r="C2565" t="s">
        <v>8</v>
      </c>
      <c r="D2565" t="s">
        <v>2</v>
      </c>
      <c r="E2565" t="s">
        <v>3</v>
      </c>
      <c r="F2565" t="b">
        <v>1</v>
      </c>
      <c r="G2565">
        <v>4819</v>
      </c>
      <c r="H2565">
        <v>27</v>
      </c>
      <c r="I2565">
        <v>12872</v>
      </c>
      <c r="K2565" t="str">
        <f t="shared" si="40"/>
        <v>SELECT 'uf50-0105.cnf','Roulette','Uniform','BitFlip','MaxSat',1,4819,27,12872 UNION</v>
      </c>
    </row>
    <row r="2566" spans="1:11" x14ac:dyDescent="0.55000000000000004">
      <c r="A2566" t="s">
        <v>24</v>
      </c>
      <c r="B2566" t="s">
        <v>9</v>
      </c>
      <c r="C2566" t="s">
        <v>8</v>
      </c>
      <c r="D2566" t="s">
        <v>2</v>
      </c>
      <c r="E2566" t="s">
        <v>4</v>
      </c>
      <c r="F2566" t="b">
        <v>1</v>
      </c>
      <c r="G2566">
        <v>1725</v>
      </c>
      <c r="H2566">
        <v>8</v>
      </c>
      <c r="I2566">
        <v>4289</v>
      </c>
      <c r="K2566" t="str">
        <f t="shared" si="40"/>
        <v>SELECT 'uf50-0105.cnf','Roulette','Uniform','BitFlip','Weighted',1,1725,8,4289 UNION</v>
      </c>
    </row>
    <row r="2567" spans="1:11" x14ac:dyDescent="0.55000000000000004">
      <c r="A2567" t="s">
        <v>24</v>
      </c>
      <c r="B2567" t="s">
        <v>9</v>
      </c>
      <c r="C2567" t="s">
        <v>8</v>
      </c>
      <c r="D2567" t="s">
        <v>2</v>
      </c>
      <c r="E2567" t="s">
        <v>5</v>
      </c>
      <c r="F2567" t="b">
        <v>1</v>
      </c>
      <c r="G2567">
        <v>2498</v>
      </c>
      <c r="H2567">
        <v>15</v>
      </c>
      <c r="I2567">
        <v>6924</v>
      </c>
      <c r="K2567" t="str">
        <f t="shared" si="40"/>
        <v>SELECT 'uf50-0105.cnf','Roulette','Uniform','BitFlip','Amplified',1,2498,15,6924 UNION</v>
      </c>
    </row>
    <row r="2568" spans="1:11" x14ac:dyDescent="0.55000000000000004">
      <c r="A2568" t="s">
        <v>24</v>
      </c>
      <c r="B2568" t="s">
        <v>9</v>
      </c>
      <c r="C2568" t="s">
        <v>8</v>
      </c>
      <c r="D2568" t="s">
        <v>6</v>
      </c>
      <c r="E2568" t="s">
        <v>3</v>
      </c>
      <c r="F2568" t="b">
        <v>1</v>
      </c>
      <c r="G2568">
        <v>502</v>
      </c>
      <c r="H2568">
        <v>3</v>
      </c>
      <c r="I2568">
        <v>2127</v>
      </c>
      <c r="K2568" t="str">
        <f t="shared" si="40"/>
        <v>SELECT 'uf50-0105.cnf','Roulette','Uniform','Guided','MaxSat',1,502,3,2127 UNION</v>
      </c>
    </row>
    <row r="2569" spans="1:11" x14ac:dyDescent="0.55000000000000004">
      <c r="A2569" t="s">
        <v>24</v>
      </c>
      <c r="B2569" t="s">
        <v>9</v>
      </c>
      <c r="C2569" t="s">
        <v>8</v>
      </c>
      <c r="D2569" t="s">
        <v>6</v>
      </c>
      <c r="E2569" t="s">
        <v>4</v>
      </c>
      <c r="F2569" t="b">
        <v>1</v>
      </c>
      <c r="G2569">
        <v>764</v>
      </c>
      <c r="H2569">
        <v>4</v>
      </c>
      <c r="I2569">
        <v>3049</v>
      </c>
      <c r="K2569" t="str">
        <f t="shared" ref="K2569:K2632" si="41">CONCATENATE("SELECT '",A2569,"','",B2569,"','",C2569,"','",D2569,"','",E2569,"',",IF(F2569,1,0),",",G2569,",",H2569,",",I2569," UNION")</f>
        <v>SELECT 'uf50-0105.cnf','Roulette','Uniform','Guided','Weighted',1,764,4,3049 UNION</v>
      </c>
    </row>
    <row r="2570" spans="1:11" x14ac:dyDescent="0.55000000000000004">
      <c r="A2570" t="s">
        <v>24</v>
      </c>
      <c r="B2570" t="s">
        <v>9</v>
      </c>
      <c r="C2570" t="s">
        <v>8</v>
      </c>
      <c r="D2570" t="s">
        <v>6</v>
      </c>
      <c r="E2570" t="s">
        <v>5</v>
      </c>
      <c r="F2570" t="b">
        <v>1</v>
      </c>
      <c r="G2570">
        <v>467</v>
      </c>
      <c r="H2570">
        <v>3</v>
      </c>
      <c r="I2570">
        <v>1966</v>
      </c>
      <c r="K2570" t="str">
        <f t="shared" si="41"/>
        <v>SELECT 'uf50-0105.cnf','Roulette','Uniform','Guided','Amplified',1,467,3,1966 UNION</v>
      </c>
    </row>
    <row r="2571" spans="1:11" x14ac:dyDescent="0.55000000000000004">
      <c r="A2571" t="s">
        <v>24</v>
      </c>
      <c r="B2571" t="s">
        <v>9</v>
      </c>
      <c r="C2571" t="s">
        <v>8</v>
      </c>
      <c r="D2571" t="s">
        <v>131</v>
      </c>
      <c r="E2571" t="s">
        <v>3</v>
      </c>
      <c r="F2571" t="b">
        <v>1</v>
      </c>
      <c r="G2571">
        <v>1699</v>
      </c>
      <c r="H2571">
        <v>9</v>
      </c>
      <c r="I2571">
        <v>4441</v>
      </c>
      <c r="K2571" t="str">
        <f t="shared" si="41"/>
        <v>SELECT 'uf50-0105.cnf','Roulette','Uniform','1Bit','MaxSat',1,1699,9,4441 UNION</v>
      </c>
    </row>
    <row r="2572" spans="1:11" x14ac:dyDescent="0.55000000000000004">
      <c r="A2572" t="s">
        <v>24</v>
      </c>
      <c r="B2572" t="s">
        <v>9</v>
      </c>
      <c r="C2572" t="s">
        <v>8</v>
      </c>
      <c r="D2572" t="s">
        <v>131</v>
      </c>
      <c r="E2572" t="s">
        <v>4</v>
      </c>
      <c r="F2572" t="b">
        <v>0</v>
      </c>
      <c r="G2572">
        <v>10000</v>
      </c>
      <c r="H2572">
        <v>51</v>
      </c>
      <c r="I2572">
        <v>24089</v>
      </c>
      <c r="K2572" t="str">
        <f t="shared" si="41"/>
        <v>SELECT 'uf50-0105.cnf','Roulette','Uniform','1Bit','Weighted',0,10000,51,24089 UNION</v>
      </c>
    </row>
    <row r="2573" spans="1:11" x14ac:dyDescent="0.55000000000000004">
      <c r="A2573" t="s">
        <v>24</v>
      </c>
      <c r="B2573" t="s">
        <v>9</v>
      </c>
      <c r="C2573" t="s">
        <v>8</v>
      </c>
      <c r="D2573" t="s">
        <v>131</v>
      </c>
      <c r="E2573" t="s">
        <v>5</v>
      </c>
      <c r="F2573" t="b">
        <v>1</v>
      </c>
      <c r="G2573">
        <v>144</v>
      </c>
      <c r="H2573">
        <v>0</v>
      </c>
      <c r="I2573">
        <v>357</v>
      </c>
      <c r="K2573" t="str">
        <f t="shared" si="41"/>
        <v>SELECT 'uf50-0105.cnf','Roulette','Uniform','1Bit','Amplified',1,144,0,357 UNION</v>
      </c>
    </row>
    <row r="2574" spans="1:11" x14ac:dyDescent="0.55000000000000004">
      <c r="A2574" t="s">
        <v>24</v>
      </c>
      <c r="B2574" t="s">
        <v>9</v>
      </c>
      <c r="C2574" t="s">
        <v>8</v>
      </c>
      <c r="D2574" t="s">
        <v>132</v>
      </c>
      <c r="E2574" t="s">
        <v>3</v>
      </c>
      <c r="F2574" t="b">
        <v>1</v>
      </c>
      <c r="G2574">
        <v>800</v>
      </c>
      <c r="H2574">
        <v>3</v>
      </c>
      <c r="I2574">
        <v>2041</v>
      </c>
      <c r="K2574" t="str">
        <f t="shared" si="41"/>
        <v>SELECT 'uf50-0105.cnf','Roulette','Uniform','2Bit','MaxSat',1,800,3,2041 UNION</v>
      </c>
    </row>
    <row r="2575" spans="1:11" x14ac:dyDescent="0.55000000000000004">
      <c r="A2575" t="s">
        <v>24</v>
      </c>
      <c r="B2575" t="s">
        <v>9</v>
      </c>
      <c r="C2575" t="s">
        <v>8</v>
      </c>
      <c r="D2575" t="s">
        <v>132</v>
      </c>
      <c r="E2575" t="s">
        <v>4</v>
      </c>
      <c r="F2575" t="b">
        <v>1</v>
      </c>
      <c r="G2575">
        <v>4014</v>
      </c>
      <c r="H2575">
        <v>17</v>
      </c>
      <c r="I2575">
        <v>9808</v>
      </c>
      <c r="K2575" t="str">
        <f t="shared" si="41"/>
        <v>SELECT 'uf50-0105.cnf','Roulette','Uniform','2Bit','Weighted',1,4014,17,9808 UNION</v>
      </c>
    </row>
    <row r="2576" spans="1:11" x14ac:dyDescent="0.55000000000000004">
      <c r="A2576" t="s">
        <v>24</v>
      </c>
      <c r="B2576" t="s">
        <v>9</v>
      </c>
      <c r="C2576" t="s">
        <v>8</v>
      </c>
      <c r="D2576" t="s">
        <v>132</v>
      </c>
      <c r="E2576" t="s">
        <v>5</v>
      </c>
      <c r="F2576" t="b">
        <v>0</v>
      </c>
      <c r="G2576">
        <v>10000</v>
      </c>
      <c r="H2576">
        <v>52</v>
      </c>
      <c r="I2576">
        <v>26207</v>
      </c>
      <c r="K2576" t="str">
        <f t="shared" si="41"/>
        <v>SELECT 'uf50-0105.cnf','Roulette','Uniform','2Bit','Amplified',0,10000,52,26207 UNION</v>
      </c>
    </row>
    <row r="2577" spans="1:11" x14ac:dyDescent="0.55000000000000004">
      <c r="A2577" t="s">
        <v>24</v>
      </c>
      <c r="B2577" t="s">
        <v>9</v>
      </c>
      <c r="C2577" t="s">
        <v>133</v>
      </c>
      <c r="D2577" t="s">
        <v>2</v>
      </c>
      <c r="E2577" t="s">
        <v>3</v>
      </c>
      <c r="F2577" t="b">
        <v>1</v>
      </c>
      <c r="G2577">
        <v>4434</v>
      </c>
      <c r="H2577">
        <v>25</v>
      </c>
      <c r="I2577">
        <v>11514</v>
      </c>
      <c r="K2577" t="str">
        <f t="shared" si="41"/>
        <v>SELECT 'uf50-0105.cnf','Roulette','1Point','BitFlip','MaxSat',1,4434,25,11514 UNION</v>
      </c>
    </row>
    <row r="2578" spans="1:11" x14ac:dyDescent="0.55000000000000004">
      <c r="A2578" t="s">
        <v>24</v>
      </c>
      <c r="B2578" t="s">
        <v>9</v>
      </c>
      <c r="C2578" t="s">
        <v>133</v>
      </c>
      <c r="D2578" t="s">
        <v>2</v>
      </c>
      <c r="E2578" t="s">
        <v>4</v>
      </c>
      <c r="F2578" t="b">
        <v>0</v>
      </c>
      <c r="G2578">
        <v>10000</v>
      </c>
      <c r="H2578">
        <v>44</v>
      </c>
      <c r="I2578">
        <v>24330</v>
      </c>
      <c r="K2578" t="str">
        <f t="shared" si="41"/>
        <v>SELECT 'uf50-0105.cnf','Roulette','1Point','BitFlip','Weighted',0,10000,44,24330 UNION</v>
      </c>
    </row>
    <row r="2579" spans="1:11" x14ac:dyDescent="0.55000000000000004">
      <c r="A2579" t="s">
        <v>24</v>
      </c>
      <c r="B2579" t="s">
        <v>9</v>
      </c>
      <c r="C2579" t="s">
        <v>133</v>
      </c>
      <c r="D2579" t="s">
        <v>2</v>
      </c>
      <c r="E2579" t="s">
        <v>5</v>
      </c>
      <c r="F2579" t="b">
        <v>1</v>
      </c>
      <c r="G2579">
        <v>2340</v>
      </c>
      <c r="H2579">
        <v>12</v>
      </c>
      <c r="I2579">
        <v>6137</v>
      </c>
      <c r="K2579" t="str">
        <f t="shared" si="41"/>
        <v>SELECT 'uf50-0105.cnf','Roulette','1Point','BitFlip','Amplified',1,2340,12,6137 UNION</v>
      </c>
    </row>
    <row r="2580" spans="1:11" x14ac:dyDescent="0.55000000000000004">
      <c r="A2580" t="s">
        <v>24</v>
      </c>
      <c r="B2580" t="s">
        <v>9</v>
      </c>
      <c r="C2580" t="s">
        <v>133</v>
      </c>
      <c r="D2580" t="s">
        <v>6</v>
      </c>
      <c r="E2580" t="s">
        <v>3</v>
      </c>
      <c r="F2580" t="b">
        <v>1</v>
      </c>
      <c r="G2580">
        <v>40</v>
      </c>
      <c r="H2580">
        <v>0</v>
      </c>
      <c r="I2580">
        <v>163</v>
      </c>
      <c r="K2580" t="str">
        <f t="shared" si="41"/>
        <v>SELECT 'uf50-0105.cnf','Roulette','1Point','Guided','MaxSat',1,40,0,163 UNION</v>
      </c>
    </row>
    <row r="2581" spans="1:11" x14ac:dyDescent="0.55000000000000004">
      <c r="A2581" t="s">
        <v>24</v>
      </c>
      <c r="B2581" t="s">
        <v>9</v>
      </c>
      <c r="C2581" t="s">
        <v>133</v>
      </c>
      <c r="D2581" t="s">
        <v>6</v>
      </c>
      <c r="E2581" t="s">
        <v>4</v>
      </c>
      <c r="F2581" t="b">
        <v>1</v>
      </c>
      <c r="G2581">
        <v>2001</v>
      </c>
      <c r="H2581">
        <v>12</v>
      </c>
      <c r="I2581">
        <v>7955</v>
      </c>
      <c r="K2581" t="str">
        <f t="shared" si="41"/>
        <v>SELECT 'uf50-0105.cnf','Roulette','1Point','Guided','Weighted',1,2001,12,7955 UNION</v>
      </c>
    </row>
    <row r="2582" spans="1:11" x14ac:dyDescent="0.55000000000000004">
      <c r="A2582" t="s">
        <v>24</v>
      </c>
      <c r="B2582" t="s">
        <v>9</v>
      </c>
      <c r="C2582" t="s">
        <v>133</v>
      </c>
      <c r="D2582" t="s">
        <v>6</v>
      </c>
      <c r="E2582" t="s">
        <v>5</v>
      </c>
      <c r="F2582" t="b">
        <v>1</v>
      </c>
      <c r="G2582">
        <v>189</v>
      </c>
      <c r="H2582">
        <v>1</v>
      </c>
      <c r="I2582">
        <v>804</v>
      </c>
      <c r="K2582" t="str">
        <f t="shared" si="41"/>
        <v>SELECT 'uf50-0105.cnf','Roulette','1Point','Guided','Amplified',1,189,1,804 UNION</v>
      </c>
    </row>
    <row r="2583" spans="1:11" x14ac:dyDescent="0.55000000000000004">
      <c r="A2583" t="s">
        <v>24</v>
      </c>
      <c r="B2583" t="s">
        <v>9</v>
      </c>
      <c r="C2583" t="s">
        <v>133</v>
      </c>
      <c r="D2583" t="s">
        <v>131</v>
      </c>
      <c r="E2583" t="s">
        <v>3</v>
      </c>
      <c r="F2583" t="b">
        <v>1</v>
      </c>
      <c r="G2583">
        <v>2389</v>
      </c>
      <c r="H2583">
        <v>13</v>
      </c>
      <c r="I2583">
        <v>6196</v>
      </c>
      <c r="K2583" t="str">
        <f t="shared" si="41"/>
        <v>SELECT 'uf50-0105.cnf','Roulette','1Point','1Bit','MaxSat',1,2389,13,6196 UNION</v>
      </c>
    </row>
    <row r="2584" spans="1:11" x14ac:dyDescent="0.55000000000000004">
      <c r="A2584" t="s">
        <v>24</v>
      </c>
      <c r="B2584" t="s">
        <v>9</v>
      </c>
      <c r="C2584" t="s">
        <v>133</v>
      </c>
      <c r="D2584" t="s">
        <v>131</v>
      </c>
      <c r="E2584" t="s">
        <v>4</v>
      </c>
      <c r="F2584" t="b">
        <v>0</v>
      </c>
      <c r="G2584">
        <v>10000</v>
      </c>
      <c r="H2584">
        <v>46</v>
      </c>
      <c r="I2584">
        <v>23424</v>
      </c>
      <c r="K2584" t="str">
        <f t="shared" si="41"/>
        <v>SELECT 'uf50-0105.cnf','Roulette','1Point','1Bit','Weighted',0,10000,46,23424 UNION</v>
      </c>
    </row>
    <row r="2585" spans="1:11" x14ac:dyDescent="0.55000000000000004">
      <c r="A2585" t="s">
        <v>24</v>
      </c>
      <c r="B2585" t="s">
        <v>9</v>
      </c>
      <c r="C2585" t="s">
        <v>133</v>
      </c>
      <c r="D2585" t="s">
        <v>131</v>
      </c>
      <c r="E2585" t="s">
        <v>5</v>
      </c>
      <c r="F2585" t="b">
        <v>1</v>
      </c>
      <c r="G2585">
        <v>623</v>
      </c>
      <c r="H2585">
        <v>3</v>
      </c>
      <c r="I2585">
        <v>1540</v>
      </c>
      <c r="K2585" t="str">
        <f t="shared" si="41"/>
        <v>SELECT 'uf50-0105.cnf','Roulette','1Point','1Bit','Amplified',1,623,3,1540 UNION</v>
      </c>
    </row>
    <row r="2586" spans="1:11" x14ac:dyDescent="0.55000000000000004">
      <c r="A2586" t="s">
        <v>24</v>
      </c>
      <c r="B2586" t="s">
        <v>9</v>
      </c>
      <c r="C2586" t="s">
        <v>133</v>
      </c>
      <c r="D2586" t="s">
        <v>132</v>
      </c>
      <c r="E2586" t="s">
        <v>3</v>
      </c>
      <c r="F2586" t="b">
        <v>1</v>
      </c>
      <c r="G2586">
        <v>4571</v>
      </c>
      <c r="H2586">
        <v>22</v>
      </c>
      <c r="I2586">
        <v>11603</v>
      </c>
      <c r="K2586" t="str">
        <f t="shared" si="41"/>
        <v>SELECT 'uf50-0105.cnf','Roulette','1Point','2Bit','MaxSat',1,4571,22,11603 UNION</v>
      </c>
    </row>
    <row r="2587" spans="1:11" x14ac:dyDescent="0.55000000000000004">
      <c r="A2587" t="s">
        <v>24</v>
      </c>
      <c r="B2587" t="s">
        <v>9</v>
      </c>
      <c r="C2587" t="s">
        <v>133</v>
      </c>
      <c r="D2587" t="s">
        <v>132</v>
      </c>
      <c r="E2587" t="s">
        <v>4</v>
      </c>
      <c r="F2587" t="b">
        <v>1</v>
      </c>
      <c r="G2587">
        <v>2439</v>
      </c>
      <c r="H2587">
        <v>12</v>
      </c>
      <c r="I2587">
        <v>5815</v>
      </c>
      <c r="K2587" t="str">
        <f t="shared" si="41"/>
        <v>SELECT 'uf50-0105.cnf','Roulette','1Point','2Bit','Weighted',1,2439,12,5815 UNION</v>
      </c>
    </row>
    <row r="2588" spans="1:11" x14ac:dyDescent="0.55000000000000004">
      <c r="A2588" t="s">
        <v>24</v>
      </c>
      <c r="B2588" t="s">
        <v>9</v>
      </c>
      <c r="C2588" t="s">
        <v>133</v>
      </c>
      <c r="D2588" t="s">
        <v>132</v>
      </c>
      <c r="E2588" t="s">
        <v>5</v>
      </c>
      <c r="F2588" t="b">
        <v>1</v>
      </c>
      <c r="G2588">
        <v>3160</v>
      </c>
      <c r="H2588">
        <v>15</v>
      </c>
      <c r="I2588">
        <v>7952</v>
      </c>
      <c r="K2588" t="str">
        <f t="shared" si="41"/>
        <v>SELECT 'uf50-0105.cnf','Roulette','1Point','2Bit','Amplified',1,3160,15,7952 UNION</v>
      </c>
    </row>
    <row r="2589" spans="1:11" x14ac:dyDescent="0.55000000000000004">
      <c r="A2589" t="s">
        <v>24</v>
      </c>
      <c r="B2589" t="s">
        <v>9</v>
      </c>
      <c r="C2589" t="s">
        <v>134</v>
      </c>
      <c r="D2589" t="s">
        <v>2</v>
      </c>
      <c r="E2589" t="s">
        <v>3</v>
      </c>
      <c r="F2589" t="b">
        <v>0</v>
      </c>
      <c r="G2589">
        <v>10000</v>
      </c>
      <c r="H2589">
        <v>55</v>
      </c>
      <c r="I2589">
        <v>25958</v>
      </c>
      <c r="K2589" t="str">
        <f t="shared" si="41"/>
        <v>SELECT 'uf50-0105.cnf','Roulette','2Point','BitFlip','MaxSat',0,10000,55,25958 UNION</v>
      </c>
    </row>
    <row r="2590" spans="1:11" x14ac:dyDescent="0.55000000000000004">
      <c r="A2590" t="s">
        <v>24</v>
      </c>
      <c r="B2590" t="s">
        <v>9</v>
      </c>
      <c r="C2590" t="s">
        <v>134</v>
      </c>
      <c r="D2590" t="s">
        <v>2</v>
      </c>
      <c r="E2590" t="s">
        <v>4</v>
      </c>
      <c r="F2590" t="b">
        <v>0</v>
      </c>
      <c r="G2590">
        <v>10000</v>
      </c>
      <c r="H2590">
        <v>47</v>
      </c>
      <c r="I2590">
        <v>24497</v>
      </c>
      <c r="K2590" t="str">
        <f t="shared" si="41"/>
        <v>SELECT 'uf50-0105.cnf','Roulette','2Point','BitFlip','Weighted',0,10000,47,24497 UNION</v>
      </c>
    </row>
    <row r="2591" spans="1:11" x14ac:dyDescent="0.55000000000000004">
      <c r="A2591" t="s">
        <v>24</v>
      </c>
      <c r="B2591" t="s">
        <v>9</v>
      </c>
      <c r="C2591" t="s">
        <v>134</v>
      </c>
      <c r="D2591" t="s">
        <v>2</v>
      </c>
      <c r="E2591" t="s">
        <v>5</v>
      </c>
      <c r="F2591" t="b">
        <v>1</v>
      </c>
      <c r="G2591">
        <v>2971</v>
      </c>
      <c r="H2591">
        <v>16</v>
      </c>
      <c r="I2591">
        <v>7702</v>
      </c>
      <c r="K2591" t="str">
        <f t="shared" si="41"/>
        <v>SELECT 'uf50-0105.cnf','Roulette','2Point','BitFlip','Amplified',1,2971,16,7702 UNION</v>
      </c>
    </row>
    <row r="2592" spans="1:11" x14ac:dyDescent="0.55000000000000004">
      <c r="A2592" t="s">
        <v>24</v>
      </c>
      <c r="B2592" t="s">
        <v>9</v>
      </c>
      <c r="C2592" t="s">
        <v>134</v>
      </c>
      <c r="D2592" t="s">
        <v>6</v>
      </c>
      <c r="E2592" t="s">
        <v>3</v>
      </c>
      <c r="F2592" t="b">
        <v>1</v>
      </c>
      <c r="G2592">
        <v>501</v>
      </c>
      <c r="H2592">
        <v>3</v>
      </c>
      <c r="I2592">
        <v>2044</v>
      </c>
      <c r="K2592" t="str">
        <f t="shared" si="41"/>
        <v>SELECT 'uf50-0105.cnf','Roulette','2Point','Guided','MaxSat',1,501,3,2044 UNION</v>
      </c>
    </row>
    <row r="2593" spans="1:11" x14ac:dyDescent="0.55000000000000004">
      <c r="A2593" t="s">
        <v>24</v>
      </c>
      <c r="B2593" t="s">
        <v>9</v>
      </c>
      <c r="C2593" t="s">
        <v>134</v>
      </c>
      <c r="D2593" t="s">
        <v>6</v>
      </c>
      <c r="E2593" t="s">
        <v>4</v>
      </c>
      <c r="F2593" t="b">
        <v>1</v>
      </c>
      <c r="G2593">
        <v>107</v>
      </c>
      <c r="H2593">
        <v>0</v>
      </c>
      <c r="I2593">
        <v>425</v>
      </c>
      <c r="K2593" t="str">
        <f t="shared" si="41"/>
        <v>SELECT 'uf50-0105.cnf','Roulette','2Point','Guided','Weighted',1,107,0,425 UNION</v>
      </c>
    </row>
    <row r="2594" spans="1:11" x14ac:dyDescent="0.55000000000000004">
      <c r="A2594" t="s">
        <v>24</v>
      </c>
      <c r="B2594" t="s">
        <v>9</v>
      </c>
      <c r="C2594" t="s">
        <v>134</v>
      </c>
      <c r="D2594" t="s">
        <v>6</v>
      </c>
      <c r="E2594" t="s">
        <v>5</v>
      </c>
      <c r="F2594" t="b">
        <v>1</v>
      </c>
      <c r="G2594">
        <v>69</v>
      </c>
      <c r="H2594">
        <v>0</v>
      </c>
      <c r="I2594">
        <v>286</v>
      </c>
      <c r="K2594" t="str">
        <f t="shared" si="41"/>
        <v>SELECT 'uf50-0105.cnf','Roulette','2Point','Guided','Amplified',1,69,0,286 UNION</v>
      </c>
    </row>
    <row r="2595" spans="1:11" x14ac:dyDescent="0.55000000000000004">
      <c r="A2595" t="s">
        <v>24</v>
      </c>
      <c r="B2595" t="s">
        <v>9</v>
      </c>
      <c r="C2595" t="s">
        <v>134</v>
      </c>
      <c r="D2595" t="s">
        <v>131</v>
      </c>
      <c r="E2595" t="s">
        <v>3</v>
      </c>
      <c r="F2595" t="b">
        <v>0</v>
      </c>
      <c r="G2595">
        <v>10000</v>
      </c>
      <c r="H2595">
        <v>58</v>
      </c>
      <c r="I2595">
        <v>25113</v>
      </c>
      <c r="K2595" t="str">
        <f t="shared" si="41"/>
        <v>SELECT 'uf50-0105.cnf','Roulette','2Point','1Bit','MaxSat',0,10000,58,25113 UNION</v>
      </c>
    </row>
    <row r="2596" spans="1:11" x14ac:dyDescent="0.55000000000000004">
      <c r="A2596" t="s">
        <v>24</v>
      </c>
      <c r="B2596" t="s">
        <v>9</v>
      </c>
      <c r="C2596" t="s">
        <v>134</v>
      </c>
      <c r="D2596" t="s">
        <v>131</v>
      </c>
      <c r="E2596" t="s">
        <v>4</v>
      </c>
      <c r="F2596" t="b">
        <v>1</v>
      </c>
      <c r="G2596">
        <v>6300</v>
      </c>
      <c r="H2596">
        <v>28</v>
      </c>
      <c r="I2596">
        <v>14724</v>
      </c>
      <c r="K2596" t="str">
        <f t="shared" si="41"/>
        <v>SELECT 'uf50-0105.cnf','Roulette','2Point','1Bit','Weighted',1,6300,28,14724 UNION</v>
      </c>
    </row>
    <row r="2597" spans="1:11" x14ac:dyDescent="0.55000000000000004">
      <c r="A2597" t="s">
        <v>24</v>
      </c>
      <c r="B2597" t="s">
        <v>9</v>
      </c>
      <c r="C2597" t="s">
        <v>134</v>
      </c>
      <c r="D2597" t="s">
        <v>131</v>
      </c>
      <c r="E2597" t="s">
        <v>5</v>
      </c>
      <c r="F2597" t="b">
        <v>1</v>
      </c>
      <c r="G2597">
        <v>2409</v>
      </c>
      <c r="H2597">
        <v>13</v>
      </c>
      <c r="I2597">
        <v>6083</v>
      </c>
      <c r="K2597" t="str">
        <f t="shared" si="41"/>
        <v>SELECT 'uf50-0105.cnf','Roulette','2Point','1Bit','Amplified',1,2409,13,6083 UNION</v>
      </c>
    </row>
    <row r="2598" spans="1:11" x14ac:dyDescent="0.55000000000000004">
      <c r="A2598" t="s">
        <v>24</v>
      </c>
      <c r="B2598" t="s">
        <v>9</v>
      </c>
      <c r="C2598" t="s">
        <v>134</v>
      </c>
      <c r="D2598" t="s">
        <v>132</v>
      </c>
      <c r="E2598" t="s">
        <v>3</v>
      </c>
      <c r="F2598" t="b">
        <v>1</v>
      </c>
      <c r="G2598">
        <v>502</v>
      </c>
      <c r="H2598">
        <v>2</v>
      </c>
      <c r="I2598">
        <v>1241</v>
      </c>
      <c r="K2598" t="str">
        <f t="shared" si="41"/>
        <v>SELECT 'uf50-0105.cnf','Roulette','2Point','2Bit','MaxSat',1,502,2,1241 UNION</v>
      </c>
    </row>
    <row r="2599" spans="1:11" x14ac:dyDescent="0.55000000000000004">
      <c r="A2599" t="s">
        <v>24</v>
      </c>
      <c r="B2599" t="s">
        <v>9</v>
      </c>
      <c r="C2599" t="s">
        <v>134</v>
      </c>
      <c r="D2599" t="s">
        <v>132</v>
      </c>
      <c r="E2599" t="s">
        <v>4</v>
      </c>
      <c r="F2599" t="b">
        <v>1</v>
      </c>
      <c r="G2599">
        <v>186</v>
      </c>
      <c r="H2599">
        <v>0</v>
      </c>
      <c r="I2599">
        <v>494</v>
      </c>
      <c r="K2599" t="str">
        <f t="shared" si="41"/>
        <v>SELECT 'uf50-0105.cnf','Roulette','2Point','2Bit','Weighted',1,186,0,494 UNION</v>
      </c>
    </row>
    <row r="2600" spans="1:11" x14ac:dyDescent="0.55000000000000004">
      <c r="A2600" t="s">
        <v>24</v>
      </c>
      <c r="B2600" t="s">
        <v>9</v>
      </c>
      <c r="C2600" t="s">
        <v>134</v>
      </c>
      <c r="D2600" t="s">
        <v>132</v>
      </c>
      <c r="E2600" t="s">
        <v>5</v>
      </c>
      <c r="F2600" t="b">
        <v>1</v>
      </c>
      <c r="G2600">
        <v>1306</v>
      </c>
      <c r="H2600">
        <v>7</v>
      </c>
      <c r="I2600">
        <v>3229</v>
      </c>
      <c r="K2600" t="str">
        <f t="shared" si="41"/>
        <v>SELECT 'uf50-0105.cnf','Roulette','2Point','2Bit','Amplified',1,1306,7,3229 UNION</v>
      </c>
    </row>
    <row r="2601" spans="1:11" x14ac:dyDescent="0.55000000000000004">
      <c r="A2601" t="s">
        <v>24</v>
      </c>
      <c r="B2601" t="s">
        <v>10</v>
      </c>
      <c r="C2601" t="s">
        <v>1</v>
      </c>
      <c r="D2601" t="s">
        <v>2</v>
      </c>
      <c r="E2601" t="s">
        <v>3</v>
      </c>
      <c r="F2601" t="b">
        <v>1</v>
      </c>
      <c r="G2601">
        <v>445</v>
      </c>
      <c r="H2601">
        <v>3</v>
      </c>
      <c r="I2601">
        <v>2422</v>
      </c>
      <c r="K2601" t="str">
        <f t="shared" si="41"/>
        <v>SELECT 'uf50-0105.cnf','Rank','Clause','BitFlip','MaxSat',1,445,3,2422 UNION</v>
      </c>
    </row>
    <row r="2602" spans="1:11" x14ac:dyDescent="0.55000000000000004">
      <c r="A2602" t="s">
        <v>24</v>
      </c>
      <c r="B2602" t="s">
        <v>10</v>
      </c>
      <c r="C2602" t="s">
        <v>1</v>
      </c>
      <c r="D2602" t="s">
        <v>2</v>
      </c>
      <c r="E2602" t="s">
        <v>4</v>
      </c>
      <c r="F2602" t="b">
        <v>1</v>
      </c>
      <c r="G2602">
        <v>588</v>
      </c>
      <c r="H2602">
        <v>3</v>
      </c>
      <c r="I2602">
        <v>3162</v>
      </c>
      <c r="K2602" t="str">
        <f t="shared" si="41"/>
        <v>SELECT 'uf50-0105.cnf','Rank','Clause','BitFlip','Weighted',1,588,3,3162 UNION</v>
      </c>
    </row>
    <row r="2603" spans="1:11" x14ac:dyDescent="0.55000000000000004">
      <c r="A2603" t="s">
        <v>24</v>
      </c>
      <c r="B2603" t="s">
        <v>10</v>
      </c>
      <c r="C2603" t="s">
        <v>1</v>
      </c>
      <c r="D2603" t="s">
        <v>2</v>
      </c>
      <c r="E2603" t="s">
        <v>5</v>
      </c>
      <c r="F2603" t="b">
        <v>1</v>
      </c>
      <c r="G2603">
        <v>6571</v>
      </c>
      <c r="H2603">
        <v>45</v>
      </c>
      <c r="I2603">
        <v>35699</v>
      </c>
      <c r="K2603" t="str">
        <f t="shared" si="41"/>
        <v>SELECT 'uf50-0105.cnf','Rank','Clause','BitFlip','Amplified',1,6571,45,35699 UNION</v>
      </c>
    </row>
    <row r="2604" spans="1:11" x14ac:dyDescent="0.55000000000000004">
      <c r="A2604" t="s">
        <v>24</v>
      </c>
      <c r="B2604" t="s">
        <v>10</v>
      </c>
      <c r="C2604" t="s">
        <v>1</v>
      </c>
      <c r="D2604" t="s">
        <v>6</v>
      </c>
      <c r="E2604" t="s">
        <v>3</v>
      </c>
      <c r="F2604" t="b">
        <v>1</v>
      </c>
      <c r="G2604">
        <v>27</v>
      </c>
      <c r="H2604">
        <v>0</v>
      </c>
      <c r="I2604">
        <v>176</v>
      </c>
      <c r="K2604" t="str">
        <f t="shared" si="41"/>
        <v>SELECT 'uf50-0105.cnf','Rank','Clause','Guided','MaxSat',1,27,0,176 UNION</v>
      </c>
    </row>
    <row r="2605" spans="1:11" x14ac:dyDescent="0.55000000000000004">
      <c r="A2605" t="s">
        <v>24</v>
      </c>
      <c r="B2605" t="s">
        <v>10</v>
      </c>
      <c r="C2605" t="s">
        <v>1</v>
      </c>
      <c r="D2605" t="s">
        <v>6</v>
      </c>
      <c r="E2605" t="s">
        <v>4</v>
      </c>
      <c r="F2605" t="b">
        <v>1</v>
      </c>
      <c r="G2605">
        <v>38</v>
      </c>
      <c r="H2605">
        <v>0</v>
      </c>
      <c r="I2605">
        <v>246</v>
      </c>
      <c r="K2605" t="str">
        <f t="shared" si="41"/>
        <v>SELECT 'uf50-0105.cnf','Rank','Clause','Guided','Weighted',1,38,0,246 UNION</v>
      </c>
    </row>
    <row r="2606" spans="1:11" x14ac:dyDescent="0.55000000000000004">
      <c r="A2606" t="s">
        <v>24</v>
      </c>
      <c r="B2606" t="s">
        <v>10</v>
      </c>
      <c r="C2606" t="s">
        <v>1</v>
      </c>
      <c r="D2606" t="s">
        <v>6</v>
      </c>
      <c r="E2606" t="s">
        <v>5</v>
      </c>
      <c r="F2606" t="b">
        <v>1</v>
      </c>
      <c r="G2606">
        <v>787</v>
      </c>
      <c r="H2606">
        <v>6</v>
      </c>
      <c r="I2606">
        <v>5000</v>
      </c>
      <c r="K2606" t="str">
        <f t="shared" si="41"/>
        <v>SELECT 'uf50-0105.cnf','Rank','Clause','Guided','Amplified',1,787,6,5000 UNION</v>
      </c>
    </row>
    <row r="2607" spans="1:11" x14ac:dyDescent="0.55000000000000004">
      <c r="A2607" t="s">
        <v>24</v>
      </c>
      <c r="B2607" t="s">
        <v>10</v>
      </c>
      <c r="C2607" t="s">
        <v>1</v>
      </c>
      <c r="D2607" t="s">
        <v>131</v>
      </c>
      <c r="E2607" t="s">
        <v>3</v>
      </c>
      <c r="F2607" t="b">
        <v>1</v>
      </c>
      <c r="G2607">
        <v>3295</v>
      </c>
      <c r="H2607">
        <v>23</v>
      </c>
      <c r="I2607">
        <v>17817</v>
      </c>
      <c r="K2607" t="str">
        <f t="shared" si="41"/>
        <v>SELECT 'uf50-0105.cnf','Rank','Clause','1Bit','MaxSat',1,3295,23,17817 UNION</v>
      </c>
    </row>
    <row r="2608" spans="1:11" x14ac:dyDescent="0.55000000000000004">
      <c r="A2608" t="s">
        <v>24</v>
      </c>
      <c r="B2608" t="s">
        <v>10</v>
      </c>
      <c r="C2608" t="s">
        <v>1</v>
      </c>
      <c r="D2608" t="s">
        <v>131</v>
      </c>
      <c r="E2608" t="s">
        <v>4</v>
      </c>
      <c r="F2608" t="b">
        <v>1</v>
      </c>
      <c r="G2608">
        <v>376</v>
      </c>
      <c r="H2608">
        <v>2</v>
      </c>
      <c r="I2608">
        <v>2022</v>
      </c>
      <c r="K2608" t="str">
        <f t="shared" si="41"/>
        <v>SELECT 'uf50-0105.cnf','Rank','Clause','1Bit','Weighted',1,376,2,2022 UNION</v>
      </c>
    </row>
    <row r="2609" spans="1:11" x14ac:dyDescent="0.55000000000000004">
      <c r="A2609" t="s">
        <v>24</v>
      </c>
      <c r="B2609" t="s">
        <v>10</v>
      </c>
      <c r="C2609" t="s">
        <v>1</v>
      </c>
      <c r="D2609" t="s">
        <v>131</v>
      </c>
      <c r="E2609" t="s">
        <v>5</v>
      </c>
      <c r="F2609" t="b">
        <v>1</v>
      </c>
      <c r="G2609">
        <v>977</v>
      </c>
      <c r="H2609">
        <v>7</v>
      </c>
      <c r="I2609">
        <v>5319</v>
      </c>
      <c r="K2609" t="str">
        <f t="shared" si="41"/>
        <v>SELECT 'uf50-0105.cnf','Rank','Clause','1Bit','Amplified',1,977,7,5319 UNION</v>
      </c>
    </row>
    <row r="2610" spans="1:11" x14ac:dyDescent="0.55000000000000004">
      <c r="A2610" t="s">
        <v>24</v>
      </c>
      <c r="B2610" t="s">
        <v>10</v>
      </c>
      <c r="C2610" t="s">
        <v>1</v>
      </c>
      <c r="D2610" t="s">
        <v>132</v>
      </c>
      <c r="E2610" t="s">
        <v>3</v>
      </c>
      <c r="F2610" t="b">
        <v>1</v>
      </c>
      <c r="G2610">
        <v>98</v>
      </c>
      <c r="H2610">
        <v>0</v>
      </c>
      <c r="I2610">
        <v>526</v>
      </c>
      <c r="K2610" t="str">
        <f t="shared" si="41"/>
        <v>SELECT 'uf50-0105.cnf','Rank','Clause','2Bit','MaxSat',1,98,0,526 UNION</v>
      </c>
    </row>
    <row r="2611" spans="1:11" x14ac:dyDescent="0.55000000000000004">
      <c r="A2611" t="s">
        <v>24</v>
      </c>
      <c r="B2611" t="s">
        <v>10</v>
      </c>
      <c r="C2611" t="s">
        <v>1</v>
      </c>
      <c r="D2611" t="s">
        <v>132</v>
      </c>
      <c r="E2611" t="s">
        <v>4</v>
      </c>
      <c r="F2611" t="b">
        <v>1</v>
      </c>
      <c r="G2611">
        <v>6314</v>
      </c>
      <c r="H2611">
        <v>36</v>
      </c>
      <c r="I2611">
        <v>33430</v>
      </c>
      <c r="K2611" t="str">
        <f t="shared" si="41"/>
        <v>SELECT 'uf50-0105.cnf','Rank','Clause','2Bit','Weighted',1,6314,36,33430 UNION</v>
      </c>
    </row>
    <row r="2612" spans="1:11" x14ac:dyDescent="0.55000000000000004">
      <c r="A2612" t="s">
        <v>24</v>
      </c>
      <c r="B2612" t="s">
        <v>10</v>
      </c>
      <c r="C2612" t="s">
        <v>1</v>
      </c>
      <c r="D2612" t="s">
        <v>132</v>
      </c>
      <c r="E2612" t="s">
        <v>5</v>
      </c>
      <c r="F2612" t="b">
        <v>1</v>
      </c>
      <c r="G2612">
        <v>3152</v>
      </c>
      <c r="H2612">
        <v>21</v>
      </c>
      <c r="I2612">
        <v>17076</v>
      </c>
      <c r="K2612" t="str">
        <f t="shared" si="41"/>
        <v>SELECT 'uf50-0105.cnf','Rank','Clause','2Bit','Amplified',1,3152,21,17076 UNION</v>
      </c>
    </row>
    <row r="2613" spans="1:11" x14ac:dyDescent="0.55000000000000004">
      <c r="A2613" t="s">
        <v>24</v>
      </c>
      <c r="B2613" t="s">
        <v>10</v>
      </c>
      <c r="C2613" t="s">
        <v>8</v>
      </c>
      <c r="D2613" t="s">
        <v>2</v>
      </c>
      <c r="E2613" t="s">
        <v>3</v>
      </c>
      <c r="F2613" t="b">
        <v>1</v>
      </c>
      <c r="G2613">
        <v>4216</v>
      </c>
      <c r="H2613">
        <v>31</v>
      </c>
      <c r="I2613">
        <v>10862</v>
      </c>
      <c r="K2613" t="str">
        <f t="shared" si="41"/>
        <v>SELECT 'uf50-0105.cnf','Rank','Uniform','BitFlip','MaxSat',1,4216,31,10862 UNION</v>
      </c>
    </row>
    <row r="2614" spans="1:11" x14ac:dyDescent="0.55000000000000004">
      <c r="A2614" t="s">
        <v>24</v>
      </c>
      <c r="B2614" t="s">
        <v>10</v>
      </c>
      <c r="C2614" t="s">
        <v>8</v>
      </c>
      <c r="D2614" t="s">
        <v>2</v>
      </c>
      <c r="E2614" t="s">
        <v>4</v>
      </c>
      <c r="F2614" t="b">
        <v>1</v>
      </c>
      <c r="G2614">
        <v>2276</v>
      </c>
      <c r="H2614">
        <v>15</v>
      </c>
      <c r="I2614">
        <v>5317</v>
      </c>
      <c r="K2614" t="str">
        <f t="shared" si="41"/>
        <v>SELECT 'uf50-0105.cnf','Rank','Uniform','BitFlip','Weighted',1,2276,15,5317 UNION</v>
      </c>
    </row>
    <row r="2615" spans="1:11" x14ac:dyDescent="0.55000000000000004">
      <c r="A2615" t="s">
        <v>24</v>
      </c>
      <c r="B2615" t="s">
        <v>10</v>
      </c>
      <c r="C2615" t="s">
        <v>8</v>
      </c>
      <c r="D2615" t="s">
        <v>2</v>
      </c>
      <c r="E2615" t="s">
        <v>5</v>
      </c>
      <c r="F2615" t="b">
        <v>1</v>
      </c>
      <c r="G2615">
        <v>937</v>
      </c>
      <c r="H2615">
        <v>7</v>
      </c>
      <c r="I2615">
        <v>2423</v>
      </c>
      <c r="K2615" t="str">
        <f t="shared" si="41"/>
        <v>SELECT 'uf50-0105.cnf','Rank','Uniform','BitFlip','Amplified',1,937,7,2423 UNION</v>
      </c>
    </row>
    <row r="2616" spans="1:11" x14ac:dyDescent="0.55000000000000004">
      <c r="A2616" t="s">
        <v>24</v>
      </c>
      <c r="B2616" t="s">
        <v>10</v>
      </c>
      <c r="C2616" t="s">
        <v>8</v>
      </c>
      <c r="D2616" t="s">
        <v>6</v>
      </c>
      <c r="E2616" t="s">
        <v>3</v>
      </c>
      <c r="F2616" t="b">
        <v>1</v>
      </c>
      <c r="G2616">
        <v>144</v>
      </c>
      <c r="H2616">
        <v>1</v>
      </c>
      <c r="I2616">
        <v>599</v>
      </c>
      <c r="K2616" t="str">
        <f t="shared" si="41"/>
        <v>SELECT 'uf50-0105.cnf','Rank','Uniform','Guided','MaxSat',1,144,1,599 UNION</v>
      </c>
    </row>
    <row r="2617" spans="1:11" x14ac:dyDescent="0.55000000000000004">
      <c r="A2617" t="s">
        <v>24</v>
      </c>
      <c r="B2617" t="s">
        <v>10</v>
      </c>
      <c r="C2617" t="s">
        <v>8</v>
      </c>
      <c r="D2617" t="s">
        <v>6</v>
      </c>
      <c r="E2617" t="s">
        <v>4</v>
      </c>
      <c r="F2617" t="b">
        <v>1</v>
      </c>
      <c r="G2617">
        <v>449</v>
      </c>
      <c r="H2617">
        <v>3</v>
      </c>
      <c r="I2617">
        <v>1800</v>
      </c>
      <c r="K2617" t="str">
        <f t="shared" si="41"/>
        <v>SELECT 'uf50-0105.cnf','Rank','Uniform','Guided','Weighted',1,449,3,1800 UNION</v>
      </c>
    </row>
    <row r="2618" spans="1:11" x14ac:dyDescent="0.55000000000000004">
      <c r="A2618" t="s">
        <v>24</v>
      </c>
      <c r="B2618" t="s">
        <v>10</v>
      </c>
      <c r="C2618" t="s">
        <v>8</v>
      </c>
      <c r="D2618" t="s">
        <v>6</v>
      </c>
      <c r="E2618" t="s">
        <v>5</v>
      </c>
      <c r="F2618" t="b">
        <v>1</v>
      </c>
      <c r="G2618">
        <v>752</v>
      </c>
      <c r="H2618">
        <v>6</v>
      </c>
      <c r="I2618">
        <v>3009</v>
      </c>
      <c r="K2618" t="str">
        <f t="shared" si="41"/>
        <v>SELECT 'uf50-0105.cnf','Rank','Uniform','Guided','Amplified',1,752,6,3009 UNION</v>
      </c>
    </row>
    <row r="2619" spans="1:11" x14ac:dyDescent="0.55000000000000004">
      <c r="A2619" t="s">
        <v>24</v>
      </c>
      <c r="B2619" t="s">
        <v>10</v>
      </c>
      <c r="C2619" t="s">
        <v>8</v>
      </c>
      <c r="D2619" t="s">
        <v>131</v>
      </c>
      <c r="E2619" t="s">
        <v>3</v>
      </c>
      <c r="F2619" t="b">
        <v>1</v>
      </c>
      <c r="G2619">
        <v>5465</v>
      </c>
      <c r="H2619">
        <v>42</v>
      </c>
      <c r="I2619">
        <v>13452</v>
      </c>
      <c r="K2619" t="str">
        <f t="shared" si="41"/>
        <v>SELECT 'uf50-0105.cnf','Rank','Uniform','1Bit','MaxSat',1,5465,42,13452 UNION</v>
      </c>
    </row>
    <row r="2620" spans="1:11" x14ac:dyDescent="0.55000000000000004">
      <c r="A2620" t="s">
        <v>24</v>
      </c>
      <c r="B2620" t="s">
        <v>10</v>
      </c>
      <c r="C2620" t="s">
        <v>8</v>
      </c>
      <c r="D2620" t="s">
        <v>131</v>
      </c>
      <c r="E2620" t="s">
        <v>4</v>
      </c>
      <c r="F2620" t="b">
        <v>1</v>
      </c>
      <c r="G2620">
        <v>729</v>
      </c>
      <c r="H2620">
        <v>5</v>
      </c>
      <c r="I2620">
        <v>1734</v>
      </c>
      <c r="K2620" t="str">
        <f t="shared" si="41"/>
        <v>SELECT 'uf50-0105.cnf','Rank','Uniform','1Bit','Weighted',1,729,5,1734 UNION</v>
      </c>
    </row>
    <row r="2621" spans="1:11" x14ac:dyDescent="0.55000000000000004">
      <c r="A2621" t="s">
        <v>24</v>
      </c>
      <c r="B2621" t="s">
        <v>10</v>
      </c>
      <c r="C2621" t="s">
        <v>8</v>
      </c>
      <c r="D2621" t="s">
        <v>131</v>
      </c>
      <c r="E2621" t="s">
        <v>5</v>
      </c>
      <c r="F2621" t="b">
        <v>1</v>
      </c>
      <c r="G2621">
        <v>671</v>
      </c>
      <c r="H2621">
        <v>5</v>
      </c>
      <c r="I2621">
        <v>1694</v>
      </c>
      <c r="K2621" t="str">
        <f t="shared" si="41"/>
        <v>SELECT 'uf50-0105.cnf','Rank','Uniform','1Bit','Amplified',1,671,5,1694 UNION</v>
      </c>
    </row>
    <row r="2622" spans="1:11" x14ac:dyDescent="0.55000000000000004">
      <c r="A2622" t="s">
        <v>24</v>
      </c>
      <c r="B2622" t="s">
        <v>10</v>
      </c>
      <c r="C2622" t="s">
        <v>8</v>
      </c>
      <c r="D2622" t="s">
        <v>132</v>
      </c>
      <c r="E2622" t="s">
        <v>3</v>
      </c>
      <c r="F2622" t="b">
        <v>1</v>
      </c>
      <c r="G2622">
        <v>497</v>
      </c>
      <c r="H2622">
        <v>3</v>
      </c>
      <c r="I2622">
        <v>1242</v>
      </c>
      <c r="K2622" t="str">
        <f t="shared" si="41"/>
        <v>SELECT 'uf50-0105.cnf','Rank','Uniform','2Bit','MaxSat',1,497,3,1242 UNION</v>
      </c>
    </row>
    <row r="2623" spans="1:11" x14ac:dyDescent="0.55000000000000004">
      <c r="A2623" t="s">
        <v>24</v>
      </c>
      <c r="B2623" t="s">
        <v>10</v>
      </c>
      <c r="C2623" t="s">
        <v>8</v>
      </c>
      <c r="D2623" t="s">
        <v>132</v>
      </c>
      <c r="E2623" t="s">
        <v>4</v>
      </c>
      <c r="F2623" t="b">
        <v>1</v>
      </c>
      <c r="G2623">
        <v>1057</v>
      </c>
      <c r="H2623">
        <v>7</v>
      </c>
      <c r="I2623">
        <v>2458</v>
      </c>
      <c r="K2623" t="str">
        <f t="shared" si="41"/>
        <v>SELECT 'uf50-0105.cnf','Rank','Uniform','2Bit','Weighted',1,1057,7,2458 UNION</v>
      </c>
    </row>
    <row r="2624" spans="1:11" x14ac:dyDescent="0.55000000000000004">
      <c r="A2624" t="s">
        <v>24</v>
      </c>
      <c r="B2624" t="s">
        <v>10</v>
      </c>
      <c r="C2624" t="s">
        <v>8</v>
      </c>
      <c r="D2624" t="s">
        <v>132</v>
      </c>
      <c r="E2624" t="s">
        <v>5</v>
      </c>
      <c r="F2624" t="b">
        <v>1</v>
      </c>
      <c r="G2624">
        <v>516</v>
      </c>
      <c r="H2624">
        <v>3</v>
      </c>
      <c r="I2624">
        <v>1305</v>
      </c>
      <c r="K2624" t="str">
        <f t="shared" si="41"/>
        <v>SELECT 'uf50-0105.cnf','Rank','Uniform','2Bit','Amplified',1,516,3,1305 UNION</v>
      </c>
    </row>
    <row r="2625" spans="1:11" x14ac:dyDescent="0.55000000000000004">
      <c r="A2625" t="s">
        <v>24</v>
      </c>
      <c r="B2625" t="s">
        <v>10</v>
      </c>
      <c r="C2625" t="s">
        <v>133</v>
      </c>
      <c r="D2625" t="s">
        <v>2</v>
      </c>
      <c r="E2625" t="s">
        <v>3</v>
      </c>
      <c r="F2625" t="b">
        <v>1</v>
      </c>
      <c r="G2625">
        <v>9043</v>
      </c>
      <c r="H2625">
        <v>62</v>
      </c>
      <c r="I2625">
        <v>22108</v>
      </c>
      <c r="K2625" t="str">
        <f t="shared" si="41"/>
        <v>SELECT 'uf50-0105.cnf','Rank','1Point','BitFlip','MaxSat',1,9043,62,22108 UNION</v>
      </c>
    </row>
    <row r="2626" spans="1:11" x14ac:dyDescent="0.55000000000000004">
      <c r="A2626" t="s">
        <v>24</v>
      </c>
      <c r="B2626" t="s">
        <v>10</v>
      </c>
      <c r="C2626" t="s">
        <v>133</v>
      </c>
      <c r="D2626" t="s">
        <v>2</v>
      </c>
      <c r="E2626" t="s">
        <v>4</v>
      </c>
      <c r="F2626" t="b">
        <v>1</v>
      </c>
      <c r="G2626">
        <v>507</v>
      </c>
      <c r="H2626">
        <v>3</v>
      </c>
      <c r="I2626">
        <v>1155</v>
      </c>
      <c r="K2626" t="str">
        <f t="shared" si="41"/>
        <v>SELECT 'uf50-0105.cnf','Rank','1Point','BitFlip','Weighted',1,507,3,1155 UNION</v>
      </c>
    </row>
    <row r="2627" spans="1:11" x14ac:dyDescent="0.55000000000000004">
      <c r="A2627" t="s">
        <v>24</v>
      </c>
      <c r="B2627" t="s">
        <v>10</v>
      </c>
      <c r="C2627" t="s">
        <v>133</v>
      </c>
      <c r="D2627" t="s">
        <v>2</v>
      </c>
      <c r="E2627" t="s">
        <v>5</v>
      </c>
      <c r="F2627" t="b">
        <v>1</v>
      </c>
      <c r="G2627">
        <v>564</v>
      </c>
      <c r="H2627">
        <v>4</v>
      </c>
      <c r="I2627">
        <v>1416</v>
      </c>
      <c r="K2627" t="str">
        <f t="shared" si="41"/>
        <v>SELECT 'uf50-0105.cnf','Rank','1Point','BitFlip','Amplified',1,564,4,1416 UNION</v>
      </c>
    </row>
    <row r="2628" spans="1:11" x14ac:dyDescent="0.55000000000000004">
      <c r="A2628" t="s">
        <v>24</v>
      </c>
      <c r="B2628" t="s">
        <v>10</v>
      </c>
      <c r="C2628" t="s">
        <v>133</v>
      </c>
      <c r="D2628" t="s">
        <v>6</v>
      </c>
      <c r="E2628" t="s">
        <v>3</v>
      </c>
      <c r="F2628" t="b">
        <v>1</v>
      </c>
      <c r="G2628">
        <v>25</v>
      </c>
      <c r="H2628">
        <v>0</v>
      </c>
      <c r="I2628">
        <v>105</v>
      </c>
      <c r="K2628" t="str">
        <f t="shared" si="41"/>
        <v>SELECT 'uf50-0105.cnf','Rank','1Point','Guided','MaxSat',1,25,0,105 UNION</v>
      </c>
    </row>
    <row r="2629" spans="1:11" x14ac:dyDescent="0.55000000000000004">
      <c r="A2629" t="s">
        <v>24</v>
      </c>
      <c r="B2629" t="s">
        <v>10</v>
      </c>
      <c r="C2629" t="s">
        <v>133</v>
      </c>
      <c r="D2629" t="s">
        <v>6</v>
      </c>
      <c r="E2629" t="s">
        <v>4</v>
      </c>
      <c r="F2629" t="b">
        <v>1</v>
      </c>
      <c r="G2629">
        <v>19</v>
      </c>
      <c r="H2629">
        <v>0</v>
      </c>
      <c r="I2629">
        <v>78</v>
      </c>
      <c r="K2629" t="str">
        <f t="shared" si="41"/>
        <v>SELECT 'uf50-0105.cnf','Rank','1Point','Guided','Weighted',1,19,0,78 UNION</v>
      </c>
    </row>
    <row r="2630" spans="1:11" x14ac:dyDescent="0.55000000000000004">
      <c r="A2630" t="s">
        <v>24</v>
      </c>
      <c r="B2630" t="s">
        <v>10</v>
      </c>
      <c r="C2630" t="s">
        <v>133</v>
      </c>
      <c r="D2630" t="s">
        <v>6</v>
      </c>
      <c r="E2630" t="s">
        <v>5</v>
      </c>
      <c r="F2630" t="b">
        <v>1</v>
      </c>
      <c r="G2630">
        <v>24</v>
      </c>
      <c r="H2630">
        <v>0</v>
      </c>
      <c r="I2630">
        <v>102</v>
      </c>
      <c r="K2630" t="str">
        <f t="shared" si="41"/>
        <v>SELECT 'uf50-0105.cnf','Rank','1Point','Guided','Amplified',1,24,0,102 UNION</v>
      </c>
    </row>
    <row r="2631" spans="1:11" x14ac:dyDescent="0.55000000000000004">
      <c r="A2631" t="s">
        <v>24</v>
      </c>
      <c r="B2631" t="s">
        <v>10</v>
      </c>
      <c r="C2631" t="s">
        <v>133</v>
      </c>
      <c r="D2631" t="s">
        <v>131</v>
      </c>
      <c r="E2631" t="s">
        <v>3</v>
      </c>
      <c r="F2631" t="b">
        <v>1</v>
      </c>
      <c r="G2631">
        <v>2619</v>
      </c>
      <c r="H2631">
        <v>18</v>
      </c>
      <c r="I2631">
        <v>6230</v>
      </c>
      <c r="K2631" t="str">
        <f t="shared" si="41"/>
        <v>SELECT 'uf50-0105.cnf','Rank','1Point','1Bit','MaxSat',1,2619,18,6230 UNION</v>
      </c>
    </row>
    <row r="2632" spans="1:11" x14ac:dyDescent="0.55000000000000004">
      <c r="A2632" t="s">
        <v>24</v>
      </c>
      <c r="B2632" t="s">
        <v>10</v>
      </c>
      <c r="C2632" t="s">
        <v>133</v>
      </c>
      <c r="D2632" t="s">
        <v>131</v>
      </c>
      <c r="E2632" t="s">
        <v>4</v>
      </c>
      <c r="F2632" t="b">
        <v>1</v>
      </c>
      <c r="G2632">
        <v>1952</v>
      </c>
      <c r="H2632">
        <v>12</v>
      </c>
      <c r="I2632">
        <v>4198</v>
      </c>
      <c r="K2632" t="str">
        <f t="shared" si="41"/>
        <v>SELECT 'uf50-0105.cnf','Rank','1Point','1Bit','Weighted',1,1952,12,4198 UNION</v>
      </c>
    </row>
    <row r="2633" spans="1:11" x14ac:dyDescent="0.55000000000000004">
      <c r="A2633" t="s">
        <v>24</v>
      </c>
      <c r="B2633" t="s">
        <v>10</v>
      </c>
      <c r="C2633" t="s">
        <v>133</v>
      </c>
      <c r="D2633" t="s">
        <v>131</v>
      </c>
      <c r="E2633" t="s">
        <v>5</v>
      </c>
      <c r="F2633" t="b">
        <v>1</v>
      </c>
      <c r="G2633">
        <v>8083</v>
      </c>
      <c r="H2633">
        <v>55</v>
      </c>
      <c r="I2633">
        <v>19288</v>
      </c>
      <c r="K2633" t="str">
        <f t="shared" ref="K2633:K2696" si="42">CONCATENATE("SELECT '",A2633,"','",B2633,"','",C2633,"','",D2633,"','",E2633,"',",IF(F2633,1,0),",",G2633,",",H2633,",",I2633," UNION")</f>
        <v>SELECT 'uf50-0105.cnf','Rank','1Point','1Bit','Amplified',1,8083,55,19288 UNION</v>
      </c>
    </row>
    <row r="2634" spans="1:11" x14ac:dyDescent="0.55000000000000004">
      <c r="A2634" t="s">
        <v>24</v>
      </c>
      <c r="B2634" t="s">
        <v>10</v>
      </c>
      <c r="C2634" t="s">
        <v>133</v>
      </c>
      <c r="D2634" t="s">
        <v>132</v>
      </c>
      <c r="E2634" t="s">
        <v>3</v>
      </c>
      <c r="F2634" t="b">
        <v>1</v>
      </c>
      <c r="G2634">
        <v>105</v>
      </c>
      <c r="H2634">
        <v>0</v>
      </c>
      <c r="I2634">
        <v>242</v>
      </c>
      <c r="K2634" t="str">
        <f t="shared" si="42"/>
        <v>SELECT 'uf50-0105.cnf','Rank','1Point','2Bit','MaxSat',1,105,0,242 UNION</v>
      </c>
    </row>
    <row r="2635" spans="1:11" x14ac:dyDescent="0.55000000000000004">
      <c r="A2635" t="s">
        <v>24</v>
      </c>
      <c r="B2635" t="s">
        <v>10</v>
      </c>
      <c r="C2635" t="s">
        <v>133</v>
      </c>
      <c r="D2635" t="s">
        <v>132</v>
      </c>
      <c r="E2635" t="s">
        <v>4</v>
      </c>
      <c r="F2635" t="b">
        <v>1</v>
      </c>
      <c r="G2635">
        <v>4495</v>
      </c>
      <c r="H2635">
        <v>28</v>
      </c>
      <c r="I2635">
        <v>10234</v>
      </c>
      <c r="K2635" t="str">
        <f t="shared" si="42"/>
        <v>SELECT 'uf50-0105.cnf','Rank','1Point','2Bit','Weighted',1,4495,28,10234 UNION</v>
      </c>
    </row>
    <row r="2636" spans="1:11" x14ac:dyDescent="0.55000000000000004">
      <c r="A2636" t="s">
        <v>24</v>
      </c>
      <c r="B2636" t="s">
        <v>10</v>
      </c>
      <c r="C2636" t="s">
        <v>133</v>
      </c>
      <c r="D2636" t="s">
        <v>132</v>
      </c>
      <c r="E2636" t="s">
        <v>5</v>
      </c>
      <c r="F2636" t="b">
        <v>1</v>
      </c>
      <c r="G2636">
        <v>187</v>
      </c>
      <c r="H2636">
        <v>1</v>
      </c>
      <c r="I2636">
        <v>459</v>
      </c>
      <c r="K2636" t="str">
        <f t="shared" si="42"/>
        <v>SELECT 'uf50-0105.cnf','Rank','1Point','2Bit','Amplified',1,187,1,459 UNION</v>
      </c>
    </row>
    <row r="2637" spans="1:11" x14ac:dyDescent="0.55000000000000004">
      <c r="A2637" t="s">
        <v>24</v>
      </c>
      <c r="B2637" t="s">
        <v>10</v>
      </c>
      <c r="C2637" t="s">
        <v>134</v>
      </c>
      <c r="D2637" t="s">
        <v>2</v>
      </c>
      <c r="E2637" t="s">
        <v>3</v>
      </c>
      <c r="F2637" t="b">
        <v>1</v>
      </c>
      <c r="G2637">
        <v>591</v>
      </c>
      <c r="H2637">
        <v>3</v>
      </c>
      <c r="I2637">
        <v>1494</v>
      </c>
      <c r="K2637" t="str">
        <f t="shared" si="42"/>
        <v>SELECT 'uf50-0105.cnf','Rank','2Point','BitFlip','MaxSat',1,591,3,1494 UNION</v>
      </c>
    </row>
    <row r="2638" spans="1:11" x14ac:dyDescent="0.55000000000000004">
      <c r="A2638" t="s">
        <v>24</v>
      </c>
      <c r="B2638" t="s">
        <v>10</v>
      </c>
      <c r="C2638" t="s">
        <v>134</v>
      </c>
      <c r="D2638" t="s">
        <v>2</v>
      </c>
      <c r="E2638" t="s">
        <v>4</v>
      </c>
      <c r="F2638" t="b">
        <v>1</v>
      </c>
      <c r="G2638">
        <v>317</v>
      </c>
      <c r="H2638">
        <v>2</v>
      </c>
      <c r="I2638">
        <v>743</v>
      </c>
      <c r="K2638" t="str">
        <f t="shared" si="42"/>
        <v>SELECT 'uf50-0105.cnf','Rank','2Point','BitFlip','Weighted',1,317,2,743 UNION</v>
      </c>
    </row>
    <row r="2639" spans="1:11" x14ac:dyDescent="0.55000000000000004">
      <c r="A2639" t="s">
        <v>24</v>
      </c>
      <c r="B2639" t="s">
        <v>10</v>
      </c>
      <c r="C2639" t="s">
        <v>134</v>
      </c>
      <c r="D2639" t="s">
        <v>2</v>
      </c>
      <c r="E2639" t="s">
        <v>5</v>
      </c>
      <c r="F2639" t="b">
        <v>1</v>
      </c>
      <c r="G2639">
        <v>364</v>
      </c>
      <c r="H2639">
        <v>2</v>
      </c>
      <c r="I2639">
        <v>939</v>
      </c>
      <c r="K2639" t="str">
        <f t="shared" si="42"/>
        <v>SELECT 'uf50-0105.cnf','Rank','2Point','BitFlip','Amplified',1,364,2,939 UNION</v>
      </c>
    </row>
    <row r="2640" spans="1:11" x14ac:dyDescent="0.55000000000000004">
      <c r="A2640" t="s">
        <v>24</v>
      </c>
      <c r="B2640" t="s">
        <v>10</v>
      </c>
      <c r="C2640" t="s">
        <v>134</v>
      </c>
      <c r="D2640" t="s">
        <v>6</v>
      </c>
      <c r="E2640" t="s">
        <v>3</v>
      </c>
      <c r="F2640" t="b">
        <v>1</v>
      </c>
      <c r="G2640">
        <v>135</v>
      </c>
      <c r="H2640">
        <v>1</v>
      </c>
      <c r="I2640">
        <v>535</v>
      </c>
      <c r="K2640" t="str">
        <f t="shared" si="42"/>
        <v>SELECT 'uf50-0105.cnf','Rank','2Point','Guided','MaxSat',1,135,1,535 UNION</v>
      </c>
    </row>
    <row r="2641" spans="1:11" x14ac:dyDescent="0.55000000000000004">
      <c r="A2641" t="s">
        <v>24</v>
      </c>
      <c r="B2641" t="s">
        <v>10</v>
      </c>
      <c r="C2641" t="s">
        <v>134</v>
      </c>
      <c r="D2641" t="s">
        <v>6</v>
      </c>
      <c r="E2641" t="s">
        <v>4</v>
      </c>
      <c r="F2641" t="b">
        <v>1</v>
      </c>
      <c r="G2641">
        <v>18</v>
      </c>
      <c r="H2641">
        <v>0</v>
      </c>
      <c r="I2641">
        <v>73</v>
      </c>
      <c r="K2641" t="str">
        <f t="shared" si="42"/>
        <v>SELECT 'uf50-0105.cnf','Rank','2Point','Guided','Weighted',1,18,0,73 UNION</v>
      </c>
    </row>
    <row r="2642" spans="1:11" x14ac:dyDescent="0.55000000000000004">
      <c r="A2642" t="s">
        <v>24</v>
      </c>
      <c r="B2642" t="s">
        <v>10</v>
      </c>
      <c r="C2642" t="s">
        <v>134</v>
      </c>
      <c r="D2642" t="s">
        <v>6</v>
      </c>
      <c r="E2642" t="s">
        <v>5</v>
      </c>
      <c r="F2642" t="b">
        <v>1</v>
      </c>
      <c r="G2642">
        <v>134</v>
      </c>
      <c r="H2642">
        <v>1</v>
      </c>
      <c r="I2642">
        <v>619</v>
      </c>
      <c r="K2642" t="str">
        <f t="shared" si="42"/>
        <v>SELECT 'uf50-0105.cnf','Rank','2Point','Guided','Amplified',1,134,1,619 UNION</v>
      </c>
    </row>
    <row r="2643" spans="1:11" x14ac:dyDescent="0.55000000000000004">
      <c r="A2643" t="s">
        <v>24</v>
      </c>
      <c r="B2643" t="s">
        <v>10</v>
      </c>
      <c r="C2643" t="s">
        <v>134</v>
      </c>
      <c r="D2643" t="s">
        <v>131</v>
      </c>
      <c r="E2643" t="s">
        <v>3</v>
      </c>
      <c r="F2643" t="b">
        <v>1</v>
      </c>
      <c r="G2643">
        <v>241</v>
      </c>
      <c r="H2643">
        <v>1</v>
      </c>
      <c r="I2643">
        <v>563</v>
      </c>
      <c r="K2643" t="str">
        <f t="shared" si="42"/>
        <v>SELECT 'uf50-0105.cnf','Rank','2Point','1Bit','MaxSat',1,241,1,563 UNION</v>
      </c>
    </row>
    <row r="2644" spans="1:11" x14ac:dyDescent="0.55000000000000004">
      <c r="A2644" t="s">
        <v>24</v>
      </c>
      <c r="B2644" t="s">
        <v>10</v>
      </c>
      <c r="C2644" t="s">
        <v>134</v>
      </c>
      <c r="D2644" t="s">
        <v>131</v>
      </c>
      <c r="E2644" t="s">
        <v>4</v>
      </c>
      <c r="F2644" t="b">
        <v>1</v>
      </c>
      <c r="G2644">
        <v>355</v>
      </c>
      <c r="H2644">
        <v>2</v>
      </c>
      <c r="I2644">
        <v>759</v>
      </c>
      <c r="K2644" t="str">
        <f t="shared" si="42"/>
        <v>SELECT 'uf50-0105.cnf','Rank','2Point','1Bit','Weighted',1,355,2,759 UNION</v>
      </c>
    </row>
    <row r="2645" spans="1:11" x14ac:dyDescent="0.55000000000000004">
      <c r="A2645" t="s">
        <v>24</v>
      </c>
      <c r="B2645" t="s">
        <v>10</v>
      </c>
      <c r="C2645" t="s">
        <v>134</v>
      </c>
      <c r="D2645" t="s">
        <v>131</v>
      </c>
      <c r="E2645" t="s">
        <v>5</v>
      </c>
      <c r="F2645" t="b">
        <v>1</v>
      </c>
      <c r="G2645">
        <v>2086</v>
      </c>
      <c r="H2645">
        <v>13</v>
      </c>
      <c r="I2645">
        <v>5008</v>
      </c>
      <c r="K2645" t="str">
        <f t="shared" si="42"/>
        <v>SELECT 'uf50-0105.cnf','Rank','2Point','1Bit','Amplified',1,2086,13,5008 UNION</v>
      </c>
    </row>
    <row r="2646" spans="1:11" x14ac:dyDescent="0.55000000000000004">
      <c r="A2646" t="s">
        <v>24</v>
      </c>
      <c r="B2646" t="s">
        <v>10</v>
      </c>
      <c r="C2646" t="s">
        <v>134</v>
      </c>
      <c r="D2646" t="s">
        <v>132</v>
      </c>
      <c r="E2646" t="s">
        <v>3</v>
      </c>
      <c r="F2646" t="b">
        <v>1</v>
      </c>
      <c r="G2646">
        <v>2183</v>
      </c>
      <c r="H2646">
        <v>15</v>
      </c>
      <c r="I2646">
        <v>5213</v>
      </c>
      <c r="K2646" t="str">
        <f t="shared" si="42"/>
        <v>SELECT 'uf50-0105.cnf','Rank','2Point','2Bit','MaxSat',1,2183,15,5213 UNION</v>
      </c>
    </row>
    <row r="2647" spans="1:11" x14ac:dyDescent="0.55000000000000004">
      <c r="A2647" t="s">
        <v>24</v>
      </c>
      <c r="B2647" t="s">
        <v>10</v>
      </c>
      <c r="C2647" t="s">
        <v>134</v>
      </c>
      <c r="D2647" t="s">
        <v>132</v>
      </c>
      <c r="E2647" t="s">
        <v>4</v>
      </c>
      <c r="F2647" t="b">
        <v>1</v>
      </c>
      <c r="G2647">
        <v>2408</v>
      </c>
      <c r="H2647">
        <v>15</v>
      </c>
      <c r="I2647">
        <v>5275</v>
      </c>
      <c r="K2647" t="str">
        <f t="shared" si="42"/>
        <v>SELECT 'uf50-0105.cnf','Rank','2Point','2Bit','Weighted',1,2408,15,5275 UNION</v>
      </c>
    </row>
    <row r="2648" spans="1:11" x14ac:dyDescent="0.55000000000000004">
      <c r="A2648" t="s">
        <v>24</v>
      </c>
      <c r="B2648" t="s">
        <v>10</v>
      </c>
      <c r="C2648" t="s">
        <v>134</v>
      </c>
      <c r="D2648" t="s">
        <v>132</v>
      </c>
      <c r="E2648" t="s">
        <v>5</v>
      </c>
      <c r="F2648" t="b">
        <v>1</v>
      </c>
      <c r="G2648">
        <v>176</v>
      </c>
      <c r="H2648">
        <v>1</v>
      </c>
      <c r="I2648">
        <v>444</v>
      </c>
      <c r="K2648" t="str">
        <f t="shared" si="42"/>
        <v>SELECT 'uf50-0105.cnf','Rank','2Point','2Bit','Amplified',1,176,1,444 UNION</v>
      </c>
    </row>
    <row r="2649" spans="1:11" x14ac:dyDescent="0.55000000000000004">
      <c r="A2649" t="s">
        <v>25</v>
      </c>
      <c r="B2649" t="s">
        <v>0</v>
      </c>
      <c r="C2649" t="s">
        <v>1</v>
      </c>
      <c r="D2649" t="s">
        <v>2</v>
      </c>
      <c r="E2649" t="s">
        <v>3</v>
      </c>
      <c r="F2649" t="b">
        <v>1</v>
      </c>
      <c r="G2649">
        <v>8913</v>
      </c>
      <c r="H2649">
        <v>74</v>
      </c>
      <c r="I2649">
        <v>46612</v>
      </c>
      <c r="K2649" t="str">
        <f t="shared" si="42"/>
        <v>SELECT 'uf50-0106.cnf','Tournament','Clause','BitFlip','MaxSat',1,8913,74,46612 UNION</v>
      </c>
    </row>
    <row r="2650" spans="1:11" x14ac:dyDescent="0.55000000000000004">
      <c r="A2650" t="s">
        <v>25</v>
      </c>
      <c r="B2650" t="s">
        <v>0</v>
      </c>
      <c r="C2650" t="s">
        <v>1</v>
      </c>
      <c r="D2650" t="s">
        <v>2</v>
      </c>
      <c r="E2650" t="s">
        <v>4</v>
      </c>
      <c r="F2650" t="b">
        <v>0</v>
      </c>
      <c r="G2650">
        <v>10000</v>
      </c>
      <c r="H2650">
        <v>75</v>
      </c>
      <c r="I2650">
        <v>50027</v>
      </c>
      <c r="K2650" t="str">
        <f t="shared" si="42"/>
        <v>SELECT 'uf50-0106.cnf','Tournament','Clause','BitFlip','Weighted',0,10000,75,50027 UNION</v>
      </c>
    </row>
    <row r="2651" spans="1:11" x14ac:dyDescent="0.55000000000000004">
      <c r="A2651" t="s">
        <v>25</v>
      </c>
      <c r="B2651" t="s">
        <v>0</v>
      </c>
      <c r="C2651" t="s">
        <v>1</v>
      </c>
      <c r="D2651" t="s">
        <v>2</v>
      </c>
      <c r="E2651" t="s">
        <v>5</v>
      </c>
      <c r="F2651" t="b">
        <v>1</v>
      </c>
      <c r="G2651">
        <v>8913</v>
      </c>
      <c r="H2651">
        <v>74</v>
      </c>
      <c r="I2651">
        <v>46607</v>
      </c>
      <c r="K2651" t="str">
        <f t="shared" si="42"/>
        <v>SELECT 'uf50-0106.cnf','Tournament','Clause','BitFlip','Amplified',1,8913,74,46607 UNION</v>
      </c>
    </row>
    <row r="2652" spans="1:11" x14ac:dyDescent="0.55000000000000004">
      <c r="A2652" t="s">
        <v>25</v>
      </c>
      <c r="B2652" t="s">
        <v>0</v>
      </c>
      <c r="C2652" t="s">
        <v>1</v>
      </c>
      <c r="D2652" t="s">
        <v>6</v>
      </c>
      <c r="E2652" t="s">
        <v>3</v>
      </c>
      <c r="F2652" t="b">
        <v>1</v>
      </c>
      <c r="G2652">
        <v>2519</v>
      </c>
      <c r="H2652">
        <v>22</v>
      </c>
      <c r="I2652">
        <v>14890</v>
      </c>
      <c r="K2652" t="str">
        <f t="shared" si="42"/>
        <v>SELECT 'uf50-0106.cnf','Tournament','Clause','Guided','MaxSat',1,2519,22,14890 UNION</v>
      </c>
    </row>
    <row r="2653" spans="1:11" x14ac:dyDescent="0.55000000000000004">
      <c r="A2653" t="s">
        <v>25</v>
      </c>
      <c r="B2653" t="s">
        <v>0</v>
      </c>
      <c r="C2653" t="s">
        <v>1</v>
      </c>
      <c r="D2653" t="s">
        <v>6</v>
      </c>
      <c r="E2653" t="s">
        <v>4</v>
      </c>
      <c r="F2653" t="b">
        <v>0</v>
      </c>
      <c r="G2653">
        <v>10000</v>
      </c>
      <c r="H2653">
        <v>78</v>
      </c>
      <c r="I2653">
        <v>57940</v>
      </c>
      <c r="K2653" t="str">
        <f t="shared" si="42"/>
        <v>SELECT 'uf50-0106.cnf','Tournament','Clause','Guided','Weighted',0,10000,78,57940 UNION</v>
      </c>
    </row>
    <row r="2654" spans="1:11" x14ac:dyDescent="0.55000000000000004">
      <c r="A2654" t="s">
        <v>25</v>
      </c>
      <c r="B2654" t="s">
        <v>0</v>
      </c>
      <c r="C2654" t="s">
        <v>1</v>
      </c>
      <c r="D2654" t="s">
        <v>6</v>
      </c>
      <c r="E2654" t="s">
        <v>5</v>
      </c>
      <c r="F2654" t="b">
        <v>1</v>
      </c>
      <c r="G2654">
        <v>2519</v>
      </c>
      <c r="H2654">
        <v>22</v>
      </c>
      <c r="I2654">
        <v>15240</v>
      </c>
      <c r="K2654" t="str">
        <f t="shared" si="42"/>
        <v>SELECT 'uf50-0106.cnf','Tournament','Clause','Guided','Amplified',1,2519,22,15240 UNION</v>
      </c>
    </row>
    <row r="2655" spans="1:11" x14ac:dyDescent="0.55000000000000004">
      <c r="A2655" t="s">
        <v>25</v>
      </c>
      <c r="B2655" t="s">
        <v>0</v>
      </c>
      <c r="C2655" t="s">
        <v>1</v>
      </c>
      <c r="D2655" t="s">
        <v>131</v>
      </c>
      <c r="E2655" t="s">
        <v>3</v>
      </c>
      <c r="F2655" t="b">
        <v>0</v>
      </c>
      <c r="G2655">
        <v>10000</v>
      </c>
      <c r="H2655">
        <v>80</v>
      </c>
      <c r="I2655">
        <v>51497</v>
      </c>
      <c r="K2655" t="str">
        <f t="shared" si="42"/>
        <v>SELECT 'uf50-0106.cnf','Tournament','Clause','1Bit','MaxSat',0,10000,80,51497 UNION</v>
      </c>
    </row>
    <row r="2656" spans="1:11" x14ac:dyDescent="0.55000000000000004">
      <c r="A2656" t="s">
        <v>25</v>
      </c>
      <c r="B2656" t="s">
        <v>0</v>
      </c>
      <c r="C2656" t="s">
        <v>1</v>
      </c>
      <c r="D2656" t="s">
        <v>131</v>
      </c>
      <c r="E2656" t="s">
        <v>4</v>
      </c>
      <c r="F2656" t="b">
        <v>0</v>
      </c>
      <c r="G2656">
        <v>10000</v>
      </c>
      <c r="H2656">
        <v>73</v>
      </c>
      <c r="I2656">
        <v>50770</v>
      </c>
      <c r="K2656" t="str">
        <f t="shared" si="42"/>
        <v>SELECT 'uf50-0106.cnf','Tournament','Clause','1Bit','Weighted',0,10000,73,50770 UNION</v>
      </c>
    </row>
    <row r="2657" spans="1:11" x14ac:dyDescent="0.55000000000000004">
      <c r="A2657" t="s">
        <v>25</v>
      </c>
      <c r="B2657" t="s">
        <v>0</v>
      </c>
      <c r="C2657" t="s">
        <v>1</v>
      </c>
      <c r="D2657" t="s">
        <v>131</v>
      </c>
      <c r="E2657" t="s">
        <v>5</v>
      </c>
      <c r="F2657" t="b">
        <v>0</v>
      </c>
      <c r="G2657">
        <v>10000</v>
      </c>
      <c r="H2657">
        <v>80</v>
      </c>
      <c r="I2657">
        <v>51566</v>
      </c>
      <c r="K2657" t="str">
        <f t="shared" si="42"/>
        <v>SELECT 'uf50-0106.cnf','Tournament','Clause','1Bit','Amplified',0,10000,80,51566 UNION</v>
      </c>
    </row>
    <row r="2658" spans="1:11" x14ac:dyDescent="0.55000000000000004">
      <c r="A2658" t="s">
        <v>25</v>
      </c>
      <c r="B2658" t="s">
        <v>0</v>
      </c>
      <c r="C2658" t="s">
        <v>1</v>
      </c>
      <c r="D2658" t="s">
        <v>132</v>
      </c>
      <c r="E2658" t="s">
        <v>3</v>
      </c>
      <c r="F2658" t="b">
        <v>0</v>
      </c>
      <c r="G2658">
        <v>10000</v>
      </c>
      <c r="H2658">
        <v>78</v>
      </c>
      <c r="I2658">
        <v>51740</v>
      </c>
      <c r="K2658" t="str">
        <f t="shared" si="42"/>
        <v>SELECT 'uf50-0106.cnf','Tournament','Clause','2Bit','MaxSat',0,10000,78,51740 UNION</v>
      </c>
    </row>
    <row r="2659" spans="1:11" x14ac:dyDescent="0.55000000000000004">
      <c r="A2659" t="s">
        <v>25</v>
      </c>
      <c r="B2659" t="s">
        <v>0</v>
      </c>
      <c r="C2659" t="s">
        <v>1</v>
      </c>
      <c r="D2659" t="s">
        <v>132</v>
      </c>
      <c r="E2659" t="s">
        <v>4</v>
      </c>
      <c r="F2659" t="b">
        <v>0</v>
      </c>
      <c r="G2659">
        <v>10000</v>
      </c>
      <c r="H2659">
        <v>66</v>
      </c>
      <c r="I2659">
        <v>49509</v>
      </c>
      <c r="K2659" t="str">
        <f t="shared" si="42"/>
        <v>SELECT 'uf50-0106.cnf','Tournament','Clause','2Bit','Weighted',0,10000,66,49509 UNION</v>
      </c>
    </row>
    <row r="2660" spans="1:11" x14ac:dyDescent="0.55000000000000004">
      <c r="A2660" t="s">
        <v>25</v>
      </c>
      <c r="B2660" t="s">
        <v>0</v>
      </c>
      <c r="C2660" t="s">
        <v>1</v>
      </c>
      <c r="D2660" t="s">
        <v>132</v>
      </c>
      <c r="E2660" t="s">
        <v>5</v>
      </c>
      <c r="F2660" t="b">
        <v>0</v>
      </c>
      <c r="G2660">
        <v>10000</v>
      </c>
      <c r="H2660">
        <v>78</v>
      </c>
      <c r="I2660">
        <v>51449</v>
      </c>
      <c r="K2660" t="str">
        <f t="shared" si="42"/>
        <v>SELECT 'uf50-0106.cnf','Tournament','Clause','2Bit','Amplified',0,10000,78,51449 UNION</v>
      </c>
    </row>
    <row r="2661" spans="1:11" x14ac:dyDescent="0.55000000000000004">
      <c r="A2661" t="s">
        <v>25</v>
      </c>
      <c r="B2661" t="s">
        <v>0</v>
      </c>
      <c r="C2661" t="s">
        <v>8</v>
      </c>
      <c r="D2661" t="s">
        <v>2</v>
      </c>
      <c r="E2661" t="s">
        <v>3</v>
      </c>
      <c r="F2661" t="b">
        <v>1</v>
      </c>
      <c r="G2661">
        <v>1486</v>
      </c>
      <c r="H2661">
        <v>12</v>
      </c>
      <c r="I2661">
        <v>3681</v>
      </c>
      <c r="K2661" t="str">
        <f t="shared" si="42"/>
        <v>SELECT 'uf50-0106.cnf','Tournament','Uniform','BitFlip','MaxSat',1,1486,12,3681 UNION</v>
      </c>
    </row>
    <row r="2662" spans="1:11" x14ac:dyDescent="0.55000000000000004">
      <c r="A2662" t="s">
        <v>25</v>
      </c>
      <c r="B2662" t="s">
        <v>0</v>
      </c>
      <c r="C2662" t="s">
        <v>8</v>
      </c>
      <c r="D2662" t="s">
        <v>2</v>
      </c>
      <c r="E2662" t="s">
        <v>4</v>
      </c>
      <c r="F2662" t="b">
        <v>1</v>
      </c>
      <c r="G2662">
        <v>4128</v>
      </c>
      <c r="H2662">
        <v>30</v>
      </c>
      <c r="I2662">
        <v>9680</v>
      </c>
      <c r="K2662" t="str">
        <f t="shared" si="42"/>
        <v>SELECT 'uf50-0106.cnf','Tournament','Uniform','BitFlip','Weighted',1,4128,30,9680 UNION</v>
      </c>
    </row>
    <row r="2663" spans="1:11" x14ac:dyDescent="0.55000000000000004">
      <c r="A2663" t="s">
        <v>25</v>
      </c>
      <c r="B2663" t="s">
        <v>0</v>
      </c>
      <c r="C2663" t="s">
        <v>8</v>
      </c>
      <c r="D2663" t="s">
        <v>2</v>
      </c>
      <c r="E2663" t="s">
        <v>5</v>
      </c>
      <c r="F2663" t="b">
        <v>1</v>
      </c>
      <c r="G2663">
        <v>1486</v>
      </c>
      <c r="H2663">
        <v>12</v>
      </c>
      <c r="I2663">
        <v>3708</v>
      </c>
      <c r="K2663" t="str">
        <f t="shared" si="42"/>
        <v>SELECT 'uf50-0106.cnf','Tournament','Uniform','BitFlip','Amplified',1,1486,12,3708 UNION</v>
      </c>
    </row>
    <row r="2664" spans="1:11" x14ac:dyDescent="0.55000000000000004">
      <c r="A2664" t="s">
        <v>25</v>
      </c>
      <c r="B2664" t="s">
        <v>0</v>
      </c>
      <c r="C2664" t="s">
        <v>8</v>
      </c>
      <c r="D2664" t="s">
        <v>6</v>
      </c>
      <c r="E2664" t="s">
        <v>3</v>
      </c>
      <c r="F2664" t="b">
        <v>1</v>
      </c>
      <c r="G2664">
        <v>948</v>
      </c>
      <c r="H2664">
        <v>8</v>
      </c>
      <c r="I2664">
        <v>3794</v>
      </c>
      <c r="K2664" t="str">
        <f t="shared" si="42"/>
        <v>SELECT 'uf50-0106.cnf','Tournament','Uniform','Guided','MaxSat',1,948,8,3794 UNION</v>
      </c>
    </row>
    <row r="2665" spans="1:11" x14ac:dyDescent="0.55000000000000004">
      <c r="A2665" t="s">
        <v>25</v>
      </c>
      <c r="B2665" t="s">
        <v>0</v>
      </c>
      <c r="C2665" t="s">
        <v>8</v>
      </c>
      <c r="D2665" t="s">
        <v>6</v>
      </c>
      <c r="E2665" t="s">
        <v>4</v>
      </c>
      <c r="F2665" t="b">
        <v>1</v>
      </c>
      <c r="G2665">
        <v>3802</v>
      </c>
      <c r="H2665">
        <v>30</v>
      </c>
      <c r="I2665">
        <v>14512</v>
      </c>
      <c r="K2665" t="str">
        <f t="shared" si="42"/>
        <v>SELECT 'uf50-0106.cnf','Tournament','Uniform','Guided','Weighted',1,3802,30,14512 UNION</v>
      </c>
    </row>
    <row r="2666" spans="1:11" x14ac:dyDescent="0.55000000000000004">
      <c r="A2666" t="s">
        <v>25</v>
      </c>
      <c r="B2666" t="s">
        <v>0</v>
      </c>
      <c r="C2666" t="s">
        <v>8</v>
      </c>
      <c r="D2666" t="s">
        <v>6</v>
      </c>
      <c r="E2666" t="s">
        <v>5</v>
      </c>
      <c r="F2666" t="b">
        <v>1</v>
      </c>
      <c r="G2666">
        <v>948</v>
      </c>
      <c r="H2666">
        <v>8</v>
      </c>
      <c r="I2666">
        <v>3872</v>
      </c>
      <c r="K2666" t="str">
        <f t="shared" si="42"/>
        <v>SELECT 'uf50-0106.cnf','Tournament','Uniform','Guided','Amplified',1,948,8,3872 UNION</v>
      </c>
    </row>
    <row r="2667" spans="1:11" x14ac:dyDescent="0.55000000000000004">
      <c r="A2667" t="s">
        <v>25</v>
      </c>
      <c r="B2667" t="s">
        <v>0</v>
      </c>
      <c r="C2667" t="s">
        <v>8</v>
      </c>
      <c r="D2667" t="s">
        <v>131</v>
      </c>
      <c r="E2667" t="s">
        <v>3</v>
      </c>
      <c r="F2667" t="b">
        <v>0</v>
      </c>
      <c r="G2667">
        <v>10000</v>
      </c>
      <c r="H2667">
        <v>82</v>
      </c>
      <c r="I2667">
        <v>24327</v>
      </c>
      <c r="K2667" t="str">
        <f t="shared" si="42"/>
        <v>SELECT 'uf50-0106.cnf','Tournament','Uniform','1Bit','MaxSat',0,10000,82,24327 UNION</v>
      </c>
    </row>
    <row r="2668" spans="1:11" x14ac:dyDescent="0.55000000000000004">
      <c r="A2668" t="s">
        <v>25</v>
      </c>
      <c r="B2668" t="s">
        <v>0</v>
      </c>
      <c r="C2668" t="s">
        <v>8</v>
      </c>
      <c r="D2668" t="s">
        <v>131</v>
      </c>
      <c r="E2668" t="s">
        <v>4</v>
      </c>
      <c r="F2668" t="b">
        <v>0</v>
      </c>
      <c r="G2668">
        <v>10000</v>
      </c>
      <c r="H2668">
        <v>76</v>
      </c>
      <c r="I2668">
        <v>22648</v>
      </c>
      <c r="K2668" t="str">
        <f t="shared" si="42"/>
        <v>SELECT 'uf50-0106.cnf','Tournament','Uniform','1Bit','Weighted',0,10000,76,22648 UNION</v>
      </c>
    </row>
    <row r="2669" spans="1:11" x14ac:dyDescent="0.55000000000000004">
      <c r="A2669" t="s">
        <v>25</v>
      </c>
      <c r="B2669" t="s">
        <v>0</v>
      </c>
      <c r="C2669" t="s">
        <v>8</v>
      </c>
      <c r="D2669" t="s">
        <v>131</v>
      </c>
      <c r="E2669" t="s">
        <v>5</v>
      </c>
      <c r="F2669" t="b">
        <v>0</v>
      </c>
      <c r="G2669">
        <v>10000</v>
      </c>
      <c r="H2669">
        <v>82</v>
      </c>
      <c r="I2669">
        <v>24732</v>
      </c>
      <c r="K2669" t="str">
        <f t="shared" si="42"/>
        <v>SELECT 'uf50-0106.cnf','Tournament','Uniform','1Bit','Amplified',0,10000,82,24732 UNION</v>
      </c>
    </row>
    <row r="2670" spans="1:11" x14ac:dyDescent="0.55000000000000004">
      <c r="A2670" t="s">
        <v>25</v>
      </c>
      <c r="B2670" t="s">
        <v>0</v>
      </c>
      <c r="C2670" t="s">
        <v>8</v>
      </c>
      <c r="D2670" t="s">
        <v>132</v>
      </c>
      <c r="E2670" t="s">
        <v>3</v>
      </c>
      <c r="F2670" t="b">
        <v>0</v>
      </c>
      <c r="G2670">
        <v>10000</v>
      </c>
      <c r="H2670">
        <v>79</v>
      </c>
      <c r="I2670">
        <v>24344</v>
      </c>
      <c r="K2670" t="str">
        <f t="shared" si="42"/>
        <v>SELECT 'uf50-0106.cnf','Tournament','Uniform','2Bit','MaxSat',0,10000,79,24344 UNION</v>
      </c>
    </row>
    <row r="2671" spans="1:11" x14ac:dyDescent="0.55000000000000004">
      <c r="A2671" t="s">
        <v>25</v>
      </c>
      <c r="B2671" t="s">
        <v>0</v>
      </c>
      <c r="C2671" t="s">
        <v>8</v>
      </c>
      <c r="D2671" t="s">
        <v>132</v>
      </c>
      <c r="E2671" t="s">
        <v>4</v>
      </c>
      <c r="F2671" t="b">
        <v>0</v>
      </c>
      <c r="G2671">
        <v>10000</v>
      </c>
      <c r="H2671">
        <v>72</v>
      </c>
      <c r="I2671">
        <v>22401</v>
      </c>
      <c r="K2671" t="str">
        <f t="shared" si="42"/>
        <v>SELECT 'uf50-0106.cnf','Tournament','Uniform','2Bit','Weighted',0,10000,72,22401 UNION</v>
      </c>
    </row>
    <row r="2672" spans="1:11" x14ac:dyDescent="0.55000000000000004">
      <c r="A2672" t="s">
        <v>25</v>
      </c>
      <c r="B2672" t="s">
        <v>0</v>
      </c>
      <c r="C2672" t="s">
        <v>8</v>
      </c>
      <c r="D2672" t="s">
        <v>132</v>
      </c>
      <c r="E2672" t="s">
        <v>5</v>
      </c>
      <c r="F2672" t="b">
        <v>0</v>
      </c>
      <c r="G2672">
        <v>10000</v>
      </c>
      <c r="H2672">
        <v>79</v>
      </c>
      <c r="I2672">
        <v>24525</v>
      </c>
      <c r="K2672" t="str">
        <f t="shared" si="42"/>
        <v>SELECT 'uf50-0106.cnf','Tournament','Uniform','2Bit','Amplified',0,10000,79,24525 UNION</v>
      </c>
    </row>
    <row r="2673" spans="1:11" x14ac:dyDescent="0.55000000000000004">
      <c r="A2673" t="s">
        <v>25</v>
      </c>
      <c r="B2673" t="s">
        <v>0</v>
      </c>
      <c r="C2673" t="s">
        <v>133</v>
      </c>
      <c r="D2673" t="s">
        <v>2</v>
      </c>
      <c r="E2673" t="s">
        <v>3</v>
      </c>
      <c r="F2673" t="b">
        <v>1</v>
      </c>
      <c r="G2673">
        <v>1582</v>
      </c>
      <c r="H2673">
        <v>11</v>
      </c>
      <c r="I2673">
        <v>3853</v>
      </c>
      <c r="K2673" t="str">
        <f t="shared" si="42"/>
        <v>SELECT 'uf50-0106.cnf','Tournament','1Point','BitFlip','MaxSat',1,1582,11,3853 UNION</v>
      </c>
    </row>
    <row r="2674" spans="1:11" x14ac:dyDescent="0.55000000000000004">
      <c r="A2674" t="s">
        <v>25</v>
      </c>
      <c r="B2674" t="s">
        <v>0</v>
      </c>
      <c r="C2674" t="s">
        <v>133</v>
      </c>
      <c r="D2674" t="s">
        <v>2</v>
      </c>
      <c r="E2674" t="s">
        <v>4</v>
      </c>
      <c r="F2674" t="b">
        <v>1</v>
      </c>
      <c r="G2674">
        <v>3883</v>
      </c>
      <c r="H2674">
        <v>28</v>
      </c>
      <c r="I2674">
        <v>8613</v>
      </c>
      <c r="K2674" t="str">
        <f t="shared" si="42"/>
        <v>SELECT 'uf50-0106.cnf','Tournament','1Point','BitFlip','Weighted',1,3883,28,8613 UNION</v>
      </c>
    </row>
    <row r="2675" spans="1:11" x14ac:dyDescent="0.55000000000000004">
      <c r="A2675" t="s">
        <v>25</v>
      </c>
      <c r="B2675" t="s">
        <v>0</v>
      </c>
      <c r="C2675" t="s">
        <v>133</v>
      </c>
      <c r="D2675" t="s">
        <v>2</v>
      </c>
      <c r="E2675" t="s">
        <v>5</v>
      </c>
      <c r="F2675" t="b">
        <v>1</v>
      </c>
      <c r="G2675">
        <v>1582</v>
      </c>
      <c r="H2675">
        <v>11</v>
      </c>
      <c r="I2675">
        <v>3849</v>
      </c>
      <c r="K2675" t="str">
        <f t="shared" si="42"/>
        <v>SELECT 'uf50-0106.cnf','Tournament','1Point','BitFlip','Amplified',1,1582,11,3849 UNION</v>
      </c>
    </row>
    <row r="2676" spans="1:11" x14ac:dyDescent="0.55000000000000004">
      <c r="A2676" t="s">
        <v>25</v>
      </c>
      <c r="B2676" t="s">
        <v>0</v>
      </c>
      <c r="C2676" t="s">
        <v>133</v>
      </c>
      <c r="D2676" t="s">
        <v>6</v>
      </c>
      <c r="E2676" t="s">
        <v>3</v>
      </c>
      <c r="F2676" t="b">
        <v>1</v>
      </c>
      <c r="G2676">
        <v>739</v>
      </c>
      <c r="H2676">
        <v>6</v>
      </c>
      <c r="I2676">
        <v>2837</v>
      </c>
      <c r="K2676" t="str">
        <f t="shared" si="42"/>
        <v>SELECT 'uf50-0106.cnf','Tournament','1Point','Guided','MaxSat',1,739,6,2837 UNION</v>
      </c>
    </row>
    <row r="2677" spans="1:11" x14ac:dyDescent="0.55000000000000004">
      <c r="A2677" t="s">
        <v>25</v>
      </c>
      <c r="B2677" t="s">
        <v>0</v>
      </c>
      <c r="C2677" t="s">
        <v>133</v>
      </c>
      <c r="D2677" t="s">
        <v>6</v>
      </c>
      <c r="E2677" t="s">
        <v>4</v>
      </c>
      <c r="F2677" t="b">
        <v>1</v>
      </c>
      <c r="G2677">
        <v>16</v>
      </c>
      <c r="H2677">
        <v>0</v>
      </c>
      <c r="I2677">
        <v>62</v>
      </c>
      <c r="K2677" t="str">
        <f t="shared" si="42"/>
        <v>SELECT 'uf50-0106.cnf','Tournament','1Point','Guided','Weighted',1,16,0,62 UNION</v>
      </c>
    </row>
    <row r="2678" spans="1:11" x14ac:dyDescent="0.55000000000000004">
      <c r="A2678" t="s">
        <v>25</v>
      </c>
      <c r="B2678" t="s">
        <v>0</v>
      </c>
      <c r="C2678" t="s">
        <v>133</v>
      </c>
      <c r="D2678" t="s">
        <v>6</v>
      </c>
      <c r="E2678" t="s">
        <v>5</v>
      </c>
      <c r="F2678" t="b">
        <v>1</v>
      </c>
      <c r="G2678">
        <v>739</v>
      </c>
      <c r="H2678">
        <v>6</v>
      </c>
      <c r="I2678">
        <v>2837</v>
      </c>
      <c r="K2678" t="str">
        <f t="shared" si="42"/>
        <v>SELECT 'uf50-0106.cnf','Tournament','1Point','Guided','Amplified',1,739,6,2837 UNION</v>
      </c>
    </row>
    <row r="2679" spans="1:11" x14ac:dyDescent="0.55000000000000004">
      <c r="A2679" t="s">
        <v>25</v>
      </c>
      <c r="B2679" t="s">
        <v>0</v>
      </c>
      <c r="C2679" t="s">
        <v>133</v>
      </c>
      <c r="D2679" t="s">
        <v>131</v>
      </c>
      <c r="E2679" t="s">
        <v>3</v>
      </c>
      <c r="F2679" t="b">
        <v>1</v>
      </c>
      <c r="G2679">
        <v>2997</v>
      </c>
      <c r="H2679">
        <v>23</v>
      </c>
      <c r="I2679">
        <v>7027</v>
      </c>
      <c r="K2679" t="str">
        <f t="shared" si="42"/>
        <v>SELECT 'uf50-0106.cnf','Tournament','1Point','1Bit','MaxSat',1,2997,23,7027 UNION</v>
      </c>
    </row>
    <row r="2680" spans="1:11" x14ac:dyDescent="0.55000000000000004">
      <c r="A2680" t="s">
        <v>25</v>
      </c>
      <c r="B2680" t="s">
        <v>0</v>
      </c>
      <c r="C2680" t="s">
        <v>133</v>
      </c>
      <c r="D2680" t="s">
        <v>131</v>
      </c>
      <c r="E2680" t="s">
        <v>4</v>
      </c>
      <c r="F2680" t="b">
        <v>0</v>
      </c>
      <c r="G2680">
        <v>10000</v>
      </c>
      <c r="H2680">
        <v>65</v>
      </c>
      <c r="I2680">
        <v>21772</v>
      </c>
      <c r="K2680" t="str">
        <f t="shared" si="42"/>
        <v>SELECT 'uf50-0106.cnf','Tournament','1Point','1Bit','Weighted',0,10000,65,21772 UNION</v>
      </c>
    </row>
    <row r="2681" spans="1:11" x14ac:dyDescent="0.55000000000000004">
      <c r="A2681" t="s">
        <v>25</v>
      </c>
      <c r="B2681" t="s">
        <v>0</v>
      </c>
      <c r="C2681" t="s">
        <v>133</v>
      </c>
      <c r="D2681" t="s">
        <v>131</v>
      </c>
      <c r="E2681" t="s">
        <v>5</v>
      </c>
      <c r="F2681" t="b">
        <v>1</v>
      </c>
      <c r="G2681">
        <v>2997</v>
      </c>
      <c r="H2681">
        <v>23</v>
      </c>
      <c r="I2681">
        <v>7064</v>
      </c>
      <c r="K2681" t="str">
        <f t="shared" si="42"/>
        <v>SELECT 'uf50-0106.cnf','Tournament','1Point','1Bit','Amplified',1,2997,23,7064 UNION</v>
      </c>
    </row>
    <row r="2682" spans="1:11" x14ac:dyDescent="0.55000000000000004">
      <c r="A2682" t="s">
        <v>25</v>
      </c>
      <c r="B2682" t="s">
        <v>0</v>
      </c>
      <c r="C2682" t="s">
        <v>133</v>
      </c>
      <c r="D2682" t="s">
        <v>132</v>
      </c>
      <c r="E2682" t="s">
        <v>3</v>
      </c>
      <c r="F2682" t="b">
        <v>1</v>
      </c>
      <c r="G2682">
        <v>1178</v>
      </c>
      <c r="H2682">
        <v>8</v>
      </c>
      <c r="I2682">
        <v>2737</v>
      </c>
      <c r="K2682" t="str">
        <f t="shared" si="42"/>
        <v>SELECT 'uf50-0106.cnf','Tournament','1Point','2Bit','MaxSat',1,1178,8,2737 UNION</v>
      </c>
    </row>
    <row r="2683" spans="1:11" x14ac:dyDescent="0.55000000000000004">
      <c r="A2683" t="s">
        <v>25</v>
      </c>
      <c r="B2683" t="s">
        <v>0</v>
      </c>
      <c r="C2683" t="s">
        <v>133</v>
      </c>
      <c r="D2683" t="s">
        <v>132</v>
      </c>
      <c r="E2683" t="s">
        <v>4</v>
      </c>
      <c r="F2683" t="b">
        <v>0</v>
      </c>
      <c r="G2683">
        <v>10000</v>
      </c>
      <c r="H2683">
        <v>68</v>
      </c>
      <c r="I2683">
        <v>22402</v>
      </c>
      <c r="K2683" t="str">
        <f t="shared" si="42"/>
        <v>SELECT 'uf50-0106.cnf','Tournament','1Point','2Bit','Weighted',0,10000,68,22402 UNION</v>
      </c>
    </row>
    <row r="2684" spans="1:11" x14ac:dyDescent="0.55000000000000004">
      <c r="A2684" t="s">
        <v>25</v>
      </c>
      <c r="B2684" t="s">
        <v>0</v>
      </c>
      <c r="C2684" t="s">
        <v>133</v>
      </c>
      <c r="D2684" t="s">
        <v>132</v>
      </c>
      <c r="E2684" t="s">
        <v>5</v>
      </c>
      <c r="F2684" t="b">
        <v>1</v>
      </c>
      <c r="G2684">
        <v>1178</v>
      </c>
      <c r="H2684">
        <v>8</v>
      </c>
      <c r="I2684">
        <v>2707</v>
      </c>
      <c r="K2684" t="str">
        <f t="shared" si="42"/>
        <v>SELECT 'uf50-0106.cnf','Tournament','1Point','2Bit','Amplified',1,1178,8,2707 UNION</v>
      </c>
    </row>
    <row r="2685" spans="1:11" x14ac:dyDescent="0.55000000000000004">
      <c r="A2685" t="s">
        <v>25</v>
      </c>
      <c r="B2685" t="s">
        <v>0</v>
      </c>
      <c r="C2685" t="s">
        <v>134</v>
      </c>
      <c r="D2685" t="s">
        <v>2</v>
      </c>
      <c r="E2685" t="s">
        <v>3</v>
      </c>
      <c r="F2685" t="b">
        <v>1</v>
      </c>
      <c r="G2685">
        <v>3629</v>
      </c>
      <c r="H2685">
        <v>28</v>
      </c>
      <c r="I2685">
        <v>8924</v>
      </c>
      <c r="K2685" t="str">
        <f t="shared" si="42"/>
        <v>SELECT 'uf50-0106.cnf','Tournament','2Point','BitFlip','MaxSat',1,3629,28,8924 UNION</v>
      </c>
    </row>
    <row r="2686" spans="1:11" x14ac:dyDescent="0.55000000000000004">
      <c r="A2686" t="s">
        <v>25</v>
      </c>
      <c r="B2686" t="s">
        <v>0</v>
      </c>
      <c r="C2686" t="s">
        <v>134</v>
      </c>
      <c r="D2686" t="s">
        <v>2</v>
      </c>
      <c r="E2686" t="s">
        <v>4</v>
      </c>
      <c r="F2686" t="b">
        <v>1</v>
      </c>
      <c r="G2686">
        <v>26</v>
      </c>
      <c r="H2686">
        <v>0</v>
      </c>
      <c r="I2686">
        <v>62</v>
      </c>
      <c r="K2686" t="str">
        <f t="shared" si="42"/>
        <v>SELECT 'uf50-0106.cnf','Tournament','2Point','BitFlip','Weighted',1,26,0,62 UNION</v>
      </c>
    </row>
    <row r="2687" spans="1:11" x14ac:dyDescent="0.55000000000000004">
      <c r="A2687" t="s">
        <v>25</v>
      </c>
      <c r="B2687" t="s">
        <v>0</v>
      </c>
      <c r="C2687" t="s">
        <v>134</v>
      </c>
      <c r="D2687" t="s">
        <v>2</v>
      </c>
      <c r="E2687" t="s">
        <v>5</v>
      </c>
      <c r="F2687" t="b">
        <v>1</v>
      </c>
      <c r="G2687">
        <v>3629</v>
      </c>
      <c r="H2687">
        <v>28</v>
      </c>
      <c r="I2687">
        <v>8802</v>
      </c>
      <c r="K2687" t="str">
        <f t="shared" si="42"/>
        <v>SELECT 'uf50-0106.cnf','Tournament','2Point','BitFlip','Amplified',1,3629,28,8802 UNION</v>
      </c>
    </row>
    <row r="2688" spans="1:11" x14ac:dyDescent="0.55000000000000004">
      <c r="A2688" t="s">
        <v>25</v>
      </c>
      <c r="B2688" t="s">
        <v>0</v>
      </c>
      <c r="C2688" t="s">
        <v>134</v>
      </c>
      <c r="D2688" t="s">
        <v>6</v>
      </c>
      <c r="E2688" t="s">
        <v>3</v>
      </c>
      <c r="F2688" t="b">
        <v>1</v>
      </c>
      <c r="G2688">
        <v>1038</v>
      </c>
      <c r="H2688">
        <v>9</v>
      </c>
      <c r="I2688">
        <v>4222</v>
      </c>
      <c r="K2688" t="str">
        <f t="shared" si="42"/>
        <v>SELECT 'uf50-0106.cnf','Tournament','2Point','Guided','MaxSat',1,1038,9,4222 UNION</v>
      </c>
    </row>
    <row r="2689" spans="1:11" x14ac:dyDescent="0.55000000000000004">
      <c r="A2689" t="s">
        <v>25</v>
      </c>
      <c r="B2689" t="s">
        <v>0</v>
      </c>
      <c r="C2689" t="s">
        <v>134</v>
      </c>
      <c r="D2689" t="s">
        <v>6</v>
      </c>
      <c r="E2689" t="s">
        <v>4</v>
      </c>
      <c r="F2689" t="b">
        <v>1</v>
      </c>
      <c r="G2689">
        <v>303</v>
      </c>
      <c r="H2689">
        <v>1</v>
      </c>
      <c r="I2689">
        <v>1188</v>
      </c>
      <c r="K2689" t="str">
        <f t="shared" si="42"/>
        <v>SELECT 'uf50-0106.cnf','Tournament','2Point','Guided','Weighted',1,303,1,1188 UNION</v>
      </c>
    </row>
    <row r="2690" spans="1:11" x14ac:dyDescent="0.55000000000000004">
      <c r="A2690" t="s">
        <v>25</v>
      </c>
      <c r="B2690" t="s">
        <v>0</v>
      </c>
      <c r="C2690" t="s">
        <v>134</v>
      </c>
      <c r="D2690" t="s">
        <v>6</v>
      </c>
      <c r="E2690" t="s">
        <v>5</v>
      </c>
      <c r="F2690" t="b">
        <v>1</v>
      </c>
      <c r="G2690">
        <v>1038</v>
      </c>
      <c r="H2690">
        <v>9</v>
      </c>
      <c r="I2690">
        <v>4124</v>
      </c>
      <c r="K2690" t="str">
        <f t="shared" si="42"/>
        <v>SELECT 'uf50-0106.cnf','Tournament','2Point','Guided','Amplified',1,1038,9,4124 UNION</v>
      </c>
    </row>
    <row r="2691" spans="1:11" x14ac:dyDescent="0.55000000000000004">
      <c r="A2691" t="s">
        <v>25</v>
      </c>
      <c r="B2691" t="s">
        <v>0</v>
      </c>
      <c r="C2691" t="s">
        <v>134</v>
      </c>
      <c r="D2691" t="s">
        <v>131</v>
      </c>
      <c r="E2691" t="s">
        <v>3</v>
      </c>
      <c r="F2691" t="b">
        <v>1</v>
      </c>
      <c r="G2691">
        <v>8490</v>
      </c>
      <c r="H2691">
        <v>65</v>
      </c>
      <c r="I2691">
        <v>19858</v>
      </c>
      <c r="K2691" t="str">
        <f t="shared" si="42"/>
        <v>SELECT 'uf50-0106.cnf','Tournament','2Point','1Bit','MaxSat',1,8490,65,19858 UNION</v>
      </c>
    </row>
    <row r="2692" spans="1:11" x14ac:dyDescent="0.55000000000000004">
      <c r="A2692" t="s">
        <v>25</v>
      </c>
      <c r="B2692" t="s">
        <v>0</v>
      </c>
      <c r="C2692" t="s">
        <v>134</v>
      </c>
      <c r="D2692" t="s">
        <v>131</v>
      </c>
      <c r="E2692" t="s">
        <v>4</v>
      </c>
      <c r="F2692" t="b">
        <v>1</v>
      </c>
      <c r="G2692">
        <v>9084</v>
      </c>
      <c r="H2692">
        <v>57</v>
      </c>
      <c r="I2692">
        <v>19601</v>
      </c>
      <c r="K2692" t="str">
        <f t="shared" si="42"/>
        <v>SELECT 'uf50-0106.cnf','Tournament','2Point','1Bit','Weighted',1,9084,57,19601 UNION</v>
      </c>
    </row>
    <row r="2693" spans="1:11" x14ac:dyDescent="0.55000000000000004">
      <c r="A2693" t="s">
        <v>25</v>
      </c>
      <c r="B2693" t="s">
        <v>0</v>
      </c>
      <c r="C2693" t="s">
        <v>134</v>
      </c>
      <c r="D2693" t="s">
        <v>131</v>
      </c>
      <c r="E2693" t="s">
        <v>5</v>
      </c>
      <c r="F2693" t="b">
        <v>1</v>
      </c>
      <c r="G2693">
        <v>8490</v>
      </c>
      <c r="H2693">
        <v>65</v>
      </c>
      <c r="I2693">
        <v>20091</v>
      </c>
      <c r="K2693" t="str">
        <f t="shared" si="42"/>
        <v>SELECT 'uf50-0106.cnf','Tournament','2Point','1Bit','Amplified',1,8490,65,20091 UNION</v>
      </c>
    </row>
    <row r="2694" spans="1:11" x14ac:dyDescent="0.55000000000000004">
      <c r="A2694" t="s">
        <v>25</v>
      </c>
      <c r="B2694" t="s">
        <v>0</v>
      </c>
      <c r="C2694" t="s">
        <v>134</v>
      </c>
      <c r="D2694" t="s">
        <v>132</v>
      </c>
      <c r="E2694" t="s">
        <v>3</v>
      </c>
      <c r="F2694" t="b">
        <v>0</v>
      </c>
      <c r="G2694">
        <v>10000</v>
      </c>
      <c r="H2694">
        <v>76</v>
      </c>
      <c r="I2694">
        <v>23442</v>
      </c>
      <c r="K2694" t="str">
        <f t="shared" si="42"/>
        <v>SELECT 'uf50-0106.cnf','Tournament','2Point','2Bit','MaxSat',0,10000,76,23442 UNION</v>
      </c>
    </row>
    <row r="2695" spans="1:11" x14ac:dyDescent="0.55000000000000004">
      <c r="A2695" t="s">
        <v>25</v>
      </c>
      <c r="B2695" t="s">
        <v>0</v>
      </c>
      <c r="C2695" t="s">
        <v>134</v>
      </c>
      <c r="D2695" t="s">
        <v>132</v>
      </c>
      <c r="E2695" t="s">
        <v>4</v>
      </c>
      <c r="F2695" t="b">
        <v>0</v>
      </c>
      <c r="G2695">
        <v>10000</v>
      </c>
      <c r="H2695">
        <v>62</v>
      </c>
      <c r="I2695">
        <v>21580</v>
      </c>
      <c r="K2695" t="str">
        <f t="shared" si="42"/>
        <v>SELECT 'uf50-0106.cnf','Tournament','2Point','2Bit','Weighted',0,10000,62,21580 UNION</v>
      </c>
    </row>
    <row r="2696" spans="1:11" x14ac:dyDescent="0.55000000000000004">
      <c r="A2696" t="s">
        <v>25</v>
      </c>
      <c r="B2696" t="s">
        <v>0</v>
      </c>
      <c r="C2696" t="s">
        <v>134</v>
      </c>
      <c r="D2696" t="s">
        <v>132</v>
      </c>
      <c r="E2696" t="s">
        <v>5</v>
      </c>
      <c r="F2696" t="b">
        <v>0</v>
      </c>
      <c r="G2696">
        <v>10000</v>
      </c>
      <c r="H2696">
        <v>76</v>
      </c>
      <c r="I2696">
        <v>24054</v>
      </c>
      <c r="K2696" t="str">
        <f t="shared" si="42"/>
        <v>SELECT 'uf50-0106.cnf','Tournament','2Point','2Bit','Amplified',0,10000,76,24054 UNION</v>
      </c>
    </row>
    <row r="2697" spans="1:11" x14ac:dyDescent="0.55000000000000004">
      <c r="A2697" t="s">
        <v>25</v>
      </c>
      <c r="B2697" t="s">
        <v>9</v>
      </c>
      <c r="C2697" t="s">
        <v>1</v>
      </c>
      <c r="D2697" t="s">
        <v>2</v>
      </c>
      <c r="E2697" t="s">
        <v>3</v>
      </c>
      <c r="F2697" t="b">
        <v>0</v>
      </c>
      <c r="G2697">
        <v>10000</v>
      </c>
      <c r="H2697">
        <v>52</v>
      </c>
      <c r="I2697">
        <v>57167</v>
      </c>
      <c r="K2697" t="str">
        <f t="shared" ref="K2697:K2760" si="43">CONCATENATE("SELECT '",A2697,"','",B2697,"','",C2697,"','",D2697,"','",E2697,"',",IF(F2697,1,0),",",G2697,",",H2697,",",I2697," UNION")</f>
        <v>SELECT 'uf50-0106.cnf','Roulette','Clause','BitFlip','MaxSat',0,10000,52,57167 UNION</v>
      </c>
    </row>
    <row r="2698" spans="1:11" x14ac:dyDescent="0.55000000000000004">
      <c r="A2698" t="s">
        <v>25</v>
      </c>
      <c r="B2698" t="s">
        <v>9</v>
      </c>
      <c r="C2698" t="s">
        <v>1</v>
      </c>
      <c r="D2698" t="s">
        <v>2</v>
      </c>
      <c r="E2698" t="s">
        <v>4</v>
      </c>
      <c r="F2698" t="b">
        <v>0</v>
      </c>
      <c r="G2698">
        <v>10000</v>
      </c>
      <c r="H2698">
        <v>46</v>
      </c>
      <c r="I2698">
        <v>56068</v>
      </c>
      <c r="K2698" t="str">
        <f t="shared" si="43"/>
        <v>SELECT 'uf50-0106.cnf','Roulette','Clause','BitFlip','Weighted',0,10000,46,56068 UNION</v>
      </c>
    </row>
    <row r="2699" spans="1:11" x14ac:dyDescent="0.55000000000000004">
      <c r="A2699" t="s">
        <v>25</v>
      </c>
      <c r="B2699" t="s">
        <v>9</v>
      </c>
      <c r="C2699" t="s">
        <v>1</v>
      </c>
      <c r="D2699" t="s">
        <v>2</v>
      </c>
      <c r="E2699" t="s">
        <v>5</v>
      </c>
      <c r="F2699" t="b">
        <v>1</v>
      </c>
      <c r="G2699">
        <v>4044</v>
      </c>
      <c r="H2699">
        <v>23</v>
      </c>
      <c r="I2699">
        <v>23337</v>
      </c>
      <c r="K2699" t="str">
        <f t="shared" si="43"/>
        <v>SELECT 'uf50-0106.cnf','Roulette','Clause','BitFlip','Amplified',1,4044,23,23337 UNION</v>
      </c>
    </row>
    <row r="2700" spans="1:11" x14ac:dyDescent="0.55000000000000004">
      <c r="A2700" t="s">
        <v>25</v>
      </c>
      <c r="B2700" t="s">
        <v>9</v>
      </c>
      <c r="C2700" t="s">
        <v>1</v>
      </c>
      <c r="D2700" t="s">
        <v>6</v>
      </c>
      <c r="E2700" t="s">
        <v>3</v>
      </c>
      <c r="F2700" t="b">
        <v>1</v>
      </c>
      <c r="G2700">
        <v>2538</v>
      </c>
      <c r="H2700">
        <v>15</v>
      </c>
      <c r="I2700">
        <v>16712</v>
      </c>
      <c r="K2700" t="str">
        <f t="shared" si="43"/>
        <v>SELECT 'uf50-0106.cnf','Roulette','Clause','Guided','MaxSat',1,2538,15,16712 UNION</v>
      </c>
    </row>
    <row r="2701" spans="1:11" x14ac:dyDescent="0.55000000000000004">
      <c r="A2701" t="s">
        <v>25</v>
      </c>
      <c r="B2701" t="s">
        <v>9</v>
      </c>
      <c r="C2701" t="s">
        <v>1</v>
      </c>
      <c r="D2701" t="s">
        <v>6</v>
      </c>
      <c r="E2701" t="s">
        <v>4</v>
      </c>
      <c r="F2701" t="b">
        <v>1</v>
      </c>
      <c r="G2701">
        <v>4404</v>
      </c>
      <c r="H2701">
        <v>23</v>
      </c>
      <c r="I2701">
        <v>28376</v>
      </c>
      <c r="K2701" t="str">
        <f t="shared" si="43"/>
        <v>SELECT 'uf50-0106.cnf','Roulette','Clause','Guided','Weighted',1,4404,23,28376 UNION</v>
      </c>
    </row>
    <row r="2702" spans="1:11" x14ac:dyDescent="0.55000000000000004">
      <c r="A2702" t="s">
        <v>25</v>
      </c>
      <c r="B2702" t="s">
        <v>9</v>
      </c>
      <c r="C2702" t="s">
        <v>1</v>
      </c>
      <c r="D2702" t="s">
        <v>6</v>
      </c>
      <c r="E2702" t="s">
        <v>5</v>
      </c>
      <c r="F2702" t="b">
        <v>1</v>
      </c>
      <c r="G2702">
        <v>1566</v>
      </c>
      <c r="H2702">
        <v>10</v>
      </c>
      <c r="I2702">
        <v>10305</v>
      </c>
      <c r="K2702" t="str">
        <f t="shared" si="43"/>
        <v>SELECT 'uf50-0106.cnf','Roulette','Clause','Guided','Amplified',1,1566,10,10305 UNION</v>
      </c>
    </row>
    <row r="2703" spans="1:11" x14ac:dyDescent="0.55000000000000004">
      <c r="A2703" t="s">
        <v>25</v>
      </c>
      <c r="B2703" t="s">
        <v>9</v>
      </c>
      <c r="C2703" t="s">
        <v>1</v>
      </c>
      <c r="D2703" t="s">
        <v>131</v>
      </c>
      <c r="E2703" t="s">
        <v>3</v>
      </c>
      <c r="F2703" t="b">
        <v>0</v>
      </c>
      <c r="G2703">
        <v>10000</v>
      </c>
      <c r="H2703">
        <v>53</v>
      </c>
      <c r="I2703">
        <v>57194</v>
      </c>
      <c r="K2703" t="str">
        <f t="shared" si="43"/>
        <v>SELECT 'uf50-0106.cnf','Roulette','Clause','1Bit','MaxSat',0,10000,53,57194 UNION</v>
      </c>
    </row>
    <row r="2704" spans="1:11" x14ac:dyDescent="0.55000000000000004">
      <c r="A2704" t="s">
        <v>25</v>
      </c>
      <c r="B2704" t="s">
        <v>9</v>
      </c>
      <c r="C2704" t="s">
        <v>1</v>
      </c>
      <c r="D2704" t="s">
        <v>131</v>
      </c>
      <c r="E2704" t="s">
        <v>4</v>
      </c>
      <c r="F2704" t="b">
        <v>0</v>
      </c>
      <c r="G2704">
        <v>10000</v>
      </c>
      <c r="H2704">
        <v>44</v>
      </c>
      <c r="I2704">
        <v>56161</v>
      </c>
      <c r="K2704" t="str">
        <f t="shared" si="43"/>
        <v>SELECT 'uf50-0106.cnf','Roulette','Clause','1Bit','Weighted',0,10000,44,56161 UNION</v>
      </c>
    </row>
    <row r="2705" spans="1:11" x14ac:dyDescent="0.55000000000000004">
      <c r="A2705" t="s">
        <v>25</v>
      </c>
      <c r="B2705" t="s">
        <v>9</v>
      </c>
      <c r="C2705" t="s">
        <v>1</v>
      </c>
      <c r="D2705" t="s">
        <v>131</v>
      </c>
      <c r="E2705" t="s">
        <v>5</v>
      </c>
      <c r="F2705" t="b">
        <v>0</v>
      </c>
      <c r="G2705">
        <v>10000</v>
      </c>
      <c r="H2705">
        <v>53</v>
      </c>
      <c r="I2705">
        <v>56884</v>
      </c>
      <c r="K2705" t="str">
        <f t="shared" si="43"/>
        <v>SELECT 'uf50-0106.cnf','Roulette','Clause','1Bit','Amplified',0,10000,53,56884 UNION</v>
      </c>
    </row>
    <row r="2706" spans="1:11" x14ac:dyDescent="0.55000000000000004">
      <c r="A2706" t="s">
        <v>25</v>
      </c>
      <c r="B2706" t="s">
        <v>9</v>
      </c>
      <c r="C2706" t="s">
        <v>1</v>
      </c>
      <c r="D2706" t="s">
        <v>132</v>
      </c>
      <c r="E2706" t="s">
        <v>3</v>
      </c>
      <c r="F2706" t="b">
        <v>0</v>
      </c>
      <c r="G2706">
        <v>10000</v>
      </c>
      <c r="H2706">
        <v>52</v>
      </c>
      <c r="I2706">
        <v>56866</v>
      </c>
      <c r="K2706" t="str">
        <f t="shared" si="43"/>
        <v>SELECT 'uf50-0106.cnf','Roulette','Clause','2Bit','MaxSat',0,10000,52,56866 UNION</v>
      </c>
    </row>
    <row r="2707" spans="1:11" x14ac:dyDescent="0.55000000000000004">
      <c r="A2707" t="s">
        <v>25</v>
      </c>
      <c r="B2707" t="s">
        <v>9</v>
      </c>
      <c r="C2707" t="s">
        <v>1</v>
      </c>
      <c r="D2707" t="s">
        <v>132</v>
      </c>
      <c r="E2707" t="s">
        <v>4</v>
      </c>
      <c r="F2707" t="b">
        <v>0</v>
      </c>
      <c r="G2707">
        <v>10000</v>
      </c>
      <c r="H2707">
        <v>41</v>
      </c>
      <c r="I2707">
        <v>56254</v>
      </c>
      <c r="K2707" t="str">
        <f t="shared" si="43"/>
        <v>SELECT 'uf50-0106.cnf','Roulette','Clause','2Bit','Weighted',0,10000,41,56254 UNION</v>
      </c>
    </row>
    <row r="2708" spans="1:11" x14ac:dyDescent="0.55000000000000004">
      <c r="A2708" t="s">
        <v>25</v>
      </c>
      <c r="B2708" t="s">
        <v>9</v>
      </c>
      <c r="C2708" t="s">
        <v>1</v>
      </c>
      <c r="D2708" t="s">
        <v>132</v>
      </c>
      <c r="E2708" t="s">
        <v>5</v>
      </c>
      <c r="F2708" t="b">
        <v>0</v>
      </c>
      <c r="G2708">
        <v>10000</v>
      </c>
      <c r="H2708">
        <v>51</v>
      </c>
      <c r="I2708">
        <v>57406</v>
      </c>
      <c r="K2708" t="str">
        <f t="shared" si="43"/>
        <v>SELECT 'uf50-0106.cnf','Roulette','Clause','2Bit','Amplified',0,10000,51,57406 UNION</v>
      </c>
    </row>
    <row r="2709" spans="1:11" x14ac:dyDescent="0.55000000000000004">
      <c r="A2709" t="s">
        <v>25</v>
      </c>
      <c r="B2709" t="s">
        <v>9</v>
      </c>
      <c r="C2709" t="s">
        <v>8</v>
      </c>
      <c r="D2709" t="s">
        <v>2</v>
      </c>
      <c r="E2709" t="s">
        <v>3</v>
      </c>
      <c r="F2709" t="b">
        <v>0</v>
      </c>
      <c r="G2709">
        <v>10000</v>
      </c>
      <c r="H2709">
        <v>59</v>
      </c>
      <c r="I2709">
        <v>26407</v>
      </c>
      <c r="K2709" t="str">
        <f t="shared" si="43"/>
        <v>SELECT 'uf50-0106.cnf','Roulette','Uniform','BitFlip','MaxSat',0,10000,59,26407 UNION</v>
      </c>
    </row>
    <row r="2710" spans="1:11" x14ac:dyDescent="0.55000000000000004">
      <c r="A2710" t="s">
        <v>25</v>
      </c>
      <c r="B2710" t="s">
        <v>9</v>
      </c>
      <c r="C2710" t="s">
        <v>8</v>
      </c>
      <c r="D2710" t="s">
        <v>2</v>
      </c>
      <c r="E2710" t="s">
        <v>4</v>
      </c>
      <c r="F2710" t="b">
        <v>0</v>
      </c>
      <c r="G2710">
        <v>10000</v>
      </c>
      <c r="H2710">
        <v>54</v>
      </c>
      <c r="I2710">
        <v>24834</v>
      </c>
      <c r="K2710" t="str">
        <f t="shared" si="43"/>
        <v>SELECT 'uf50-0106.cnf','Roulette','Uniform','BitFlip','Weighted',0,10000,54,24834 UNION</v>
      </c>
    </row>
    <row r="2711" spans="1:11" x14ac:dyDescent="0.55000000000000004">
      <c r="A2711" t="s">
        <v>25</v>
      </c>
      <c r="B2711" t="s">
        <v>9</v>
      </c>
      <c r="C2711" t="s">
        <v>8</v>
      </c>
      <c r="D2711" t="s">
        <v>2</v>
      </c>
      <c r="E2711" t="s">
        <v>5</v>
      </c>
      <c r="F2711" t="b">
        <v>1</v>
      </c>
      <c r="G2711">
        <v>69</v>
      </c>
      <c r="H2711">
        <v>0</v>
      </c>
      <c r="I2711">
        <v>185</v>
      </c>
      <c r="K2711" t="str">
        <f t="shared" si="43"/>
        <v>SELECT 'uf50-0106.cnf','Roulette','Uniform','BitFlip','Amplified',1,69,0,185 UNION</v>
      </c>
    </row>
    <row r="2712" spans="1:11" x14ac:dyDescent="0.55000000000000004">
      <c r="A2712" t="s">
        <v>25</v>
      </c>
      <c r="B2712" t="s">
        <v>9</v>
      </c>
      <c r="C2712" t="s">
        <v>8</v>
      </c>
      <c r="D2712" t="s">
        <v>6</v>
      </c>
      <c r="E2712" t="s">
        <v>3</v>
      </c>
      <c r="F2712" t="b">
        <v>0</v>
      </c>
      <c r="G2712">
        <v>10000</v>
      </c>
      <c r="H2712">
        <v>71</v>
      </c>
      <c r="I2712">
        <v>42300</v>
      </c>
      <c r="K2712" t="str">
        <f t="shared" si="43"/>
        <v>SELECT 'uf50-0106.cnf','Roulette','Uniform','Guided','MaxSat',0,10000,71,42300 UNION</v>
      </c>
    </row>
    <row r="2713" spans="1:11" x14ac:dyDescent="0.55000000000000004">
      <c r="A2713" t="s">
        <v>25</v>
      </c>
      <c r="B2713" t="s">
        <v>9</v>
      </c>
      <c r="C2713" t="s">
        <v>8</v>
      </c>
      <c r="D2713" t="s">
        <v>6</v>
      </c>
      <c r="E2713" t="s">
        <v>4</v>
      </c>
      <c r="F2713" t="b">
        <v>0</v>
      </c>
      <c r="G2713">
        <v>10000</v>
      </c>
      <c r="H2713">
        <v>62</v>
      </c>
      <c r="I2713">
        <v>40376</v>
      </c>
      <c r="K2713" t="str">
        <f t="shared" si="43"/>
        <v>SELECT 'uf50-0106.cnf','Roulette','Uniform','Guided','Weighted',0,10000,62,40376 UNION</v>
      </c>
    </row>
    <row r="2714" spans="1:11" x14ac:dyDescent="0.55000000000000004">
      <c r="A2714" t="s">
        <v>25</v>
      </c>
      <c r="B2714" t="s">
        <v>9</v>
      </c>
      <c r="C2714" t="s">
        <v>8</v>
      </c>
      <c r="D2714" t="s">
        <v>6</v>
      </c>
      <c r="E2714" t="s">
        <v>5</v>
      </c>
      <c r="F2714" t="b">
        <v>1</v>
      </c>
      <c r="G2714">
        <v>3166</v>
      </c>
      <c r="H2714">
        <v>22</v>
      </c>
      <c r="I2714">
        <v>13247</v>
      </c>
      <c r="K2714" t="str">
        <f t="shared" si="43"/>
        <v>SELECT 'uf50-0106.cnf','Roulette','Uniform','Guided','Amplified',1,3166,22,13247 UNION</v>
      </c>
    </row>
    <row r="2715" spans="1:11" x14ac:dyDescent="0.55000000000000004">
      <c r="A2715" t="s">
        <v>25</v>
      </c>
      <c r="B2715" t="s">
        <v>9</v>
      </c>
      <c r="C2715" t="s">
        <v>8</v>
      </c>
      <c r="D2715" t="s">
        <v>131</v>
      </c>
      <c r="E2715" t="s">
        <v>3</v>
      </c>
      <c r="F2715" t="b">
        <v>0</v>
      </c>
      <c r="G2715">
        <v>10000</v>
      </c>
      <c r="H2715">
        <v>59</v>
      </c>
      <c r="I2715">
        <v>25576</v>
      </c>
      <c r="K2715" t="str">
        <f t="shared" si="43"/>
        <v>SELECT 'uf50-0106.cnf','Roulette','Uniform','1Bit','MaxSat',0,10000,59,25576 UNION</v>
      </c>
    </row>
    <row r="2716" spans="1:11" x14ac:dyDescent="0.55000000000000004">
      <c r="A2716" t="s">
        <v>25</v>
      </c>
      <c r="B2716" t="s">
        <v>9</v>
      </c>
      <c r="C2716" t="s">
        <v>8</v>
      </c>
      <c r="D2716" t="s">
        <v>131</v>
      </c>
      <c r="E2716" t="s">
        <v>4</v>
      </c>
      <c r="F2716" t="b">
        <v>1</v>
      </c>
      <c r="G2716">
        <v>5304</v>
      </c>
      <c r="H2716">
        <v>28</v>
      </c>
      <c r="I2716">
        <v>12941</v>
      </c>
      <c r="K2716" t="str">
        <f t="shared" si="43"/>
        <v>SELECT 'uf50-0106.cnf','Roulette','Uniform','1Bit','Weighted',1,5304,28,12941 UNION</v>
      </c>
    </row>
    <row r="2717" spans="1:11" x14ac:dyDescent="0.55000000000000004">
      <c r="A2717" t="s">
        <v>25</v>
      </c>
      <c r="B2717" t="s">
        <v>9</v>
      </c>
      <c r="C2717" t="s">
        <v>8</v>
      </c>
      <c r="D2717" t="s">
        <v>131</v>
      </c>
      <c r="E2717" t="s">
        <v>5</v>
      </c>
      <c r="F2717" t="b">
        <v>0</v>
      </c>
      <c r="G2717">
        <v>10000</v>
      </c>
      <c r="H2717">
        <v>63</v>
      </c>
      <c r="I2717">
        <v>25475</v>
      </c>
      <c r="K2717" t="str">
        <f t="shared" si="43"/>
        <v>SELECT 'uf50-0106.cnf','Roulette','Uniform','1Bit','Amplified',0,10000,63,25475 UNION</v>
      </c>
    </row>
    <row r="2718" spans="1:11" x14ac:dyDescent="0.55000000000000004">
      <c r="A2718" t="s">
        <v>25</v>
      </c>
      <c r="B2718" t="s">
        <v>9</v>
      </c>
      <c r="C2718" t="s">
        <v>8</v>
      </c>
      <c r="D2718" t="s">
        <v>132</v>
      </c>
      <c r="E2718" t="s">
        <v>3</v>
      </c>
      <c r="F2718" t="b">
        <v>0</v>
      </c>
      <c r="G2718">
        <v>10000</v>
      </c>
      <c r="H2718">
        <v>55</v>
      </c>
      <c r="I2718">
        <v>25525</v>
      </c>
      <c r="K2718" t="str">
        <f t="shared" si="43"/>
        <v>SELECT 'uf50-0106.cnf','Roulette','Uniform','2Bit','MaxSat',0,10000,55,25525 UNION</v>
      </c>
    </row>
    <row r="2719" spans="1:11" x14ac:dyDescent="0.55000000000000004">
      <c r="A2719" t="s">
        <v>25</v>
      </c>
      <c r="B2719" t="s">
        <v>9</v>
      </c>
      <c r="C2719" t="s">
        <v>8</v>
      </c>
      <c r="D2719" t="s">
        <v>132</v>
      </c>
      <c r="E2719" t="s">
        <v>4</v>
      </c>
      <c r="F2719" t="b">
        <v>0</v>
      </c>
      <c r="G2719">
        <v>10000</v>
      </c>
      <c r="H2719">
        <v>43</v>
      </c>
      <c r="I2719">
        <v>24142</v>
      </c>
      <c r="K2719" t="str">
        <f t="shared" si="43"/>
        <v>SELECT 'uf50-0106.cnf','Roulette','Uniform','2Bit','Weighted',0,10000,43,24142 UNION</v>
      </c>
    </row>
    <row r="2720" spans="1:11" x14ac:dyDescent="0.55000000000000004">
      <c r="A2720" t="s">
        <v>25</v>
      </c>
      <c r="B2720" t="s">
        <v>9</v>
      </c>
      <c r="C2720" t="s">
        <v>8</v>
      </c>
      <c r="D2720" t="s">
        <v>132</v>
      </c>
      <c r="E2720" t="s">
        <v>5</v>
      </c>
      <c r="F2720" t="b">
        <v>0</v>
      </c>
      <c r="G2720">
        <v>10000</v>
      </c>
      <c r="H2720">
        <v>55</v>
      </c>
      <c r="I2720">
        <v>25712</v>
      </c>
      <c r="K2720" t="str">
        <f t="shared" si="43"/>
        <v>SELECT 'uf50-0106.cnf','Roulette','Uniform','2Bit','Amplified',0,10000,55,25712 UNION</v>
      </c>
    </row>
    <row r="2721" spans="1:11" x14ac:dyDescent="0.55000000000000004">
      <c r="A2721" t="s">
        <v>25</v>
      </c>
      <c r="B2721" t="s">
        <v>9</v>
      </c>
      <c r="C2721" t="s">
        <v>133</v>
      </c>
      <c r="D2721" t="s">
        <v>2</v>
      </c>
      <c r="E2721" t="s">
        <v>3</v>
      </c>
      <c r="F2721" t="b">
        <v>0</v>
      </c>
      <c r="G2721">
        <v>10000</v>
      </c>
      <c r="H2721">
        <v>55</v>
      </c>
      <c r="I2721">
        <v>25832</v>
      </c>
      <c r="K2721" t="str">
        <f t="shared" si="43"/>
        <v>SELECT 'uf50-0106.cnf','Roulette','1Point','BitFlip','MaxSat',0,10000,55,25832 UNION</v>
      </c>
    </row>
    <row r="2722" spans="1:11" x14ac:dyDescent="0.55000000000000004">
      <c r="A2722" t="s">
        <v>25</v>
      </c>
      <c r="B2722" t="s">
        <v>9</v>
      </c>
      <c r="C2722" t="s">
        <v>133</v>
      </c>
      <c r="D2722" t="s">
        <v>2</v>
      </c>
      <c r="E2722" t="s">
        <v>4</v>
      </c>
      <c r="F2722" t="b">
        <v>0</v>
      </c>
      <c r="G2722">
        <v>10000</v>
      </c>
      <c r="H2722">
        <v>48</v>
      </c>
      <c r="I2722">
        <v>24653</v>
      </c>
      <c r="K2722" t="str">
        <f t="shared" si="43"/>
        <v>SELECT 'uf50-0106.cnf','Roulette','1Point','BitFlip','Weighted',0,10000,48,24653 UNION</v>
      </c>
    </row>
    <row r="2723" spans="1:11" x14ac:dyDescent="0.55000000000000004">
      <c r="A2723" t="s">
        <v>25</v>
      </c>
      <c r="B2723" t="s">
        <v>9</v>
      </c>
      <c r="C2723" t="s">
        <v>133</v>
      </c>
      <c r="D2723" t="s">
        <v>2</v>
      </c>
      <c r="E2723" t="s">
        <v>5</v>
      </c>
      <c r="F2723" t="b">
        <v>1</v>
      </c>
      <c r="G2723">
        <v>6356</v>
      </c>
      <c r="H2723">
        <v>35</v>
      </c>
      <c r="I2723">
        <v>16391</v>
      </c>
      <c r="K2723" t="str">
        <f t="shared" si="43"/>
        <v>SELECT 'uf50-0106.cnf','Roulette','1Point','BitFlip','Amplified',1,6356,35,16391 UNION</v>
      </c>
    </row>
    <row r="2724" spans="1:11" x14ac:dyDescent="0.55000000000000004">
      <c r="A2724" t="s">
        <v>25</v>
      </c>
      <c r="B2724" t="s">
        <v>9</v>
      </c>
      <c r="C2724" t="s">
        <v>133</v>
      </c>
      <c r="D2724" t="s">
        <v>6</v>
      </c>
      <c r="E2724" t="s">
        <v>3</v>
      </c>
      <c r="F2724" t="b">
        <v>1</v>
      </c>
      <c r="G2724">
        <v>444</v>
      </c>
      <c r="H2724">
        <v>3</v>
      </c>
      <c r="I2724">
        <v>1830</v>
      </c>
      <c r="K2724" t="str">
        <f t="shared" si="43"/>
        <v>SELECT 'uf50-0106.cnf','Roulette','1Point','Guided','MaxSat',1,444,3,1830 UNION</v>
      </c>
    </row>
    <row r="2725" spans="1:11" x14ac:dyDescent="0.55000000000000004">
      <c r="A2725" t="s">
        <v>25</v>
      </c>
      <c r="B2725" t="s">
        <v>9</v>
      </c>
      <c r="C2725" t="s">
        <v>133</v>
      </c>
      <c r="D2725" t="s">
        <v>6</v>
      </c>
      <c r="E2725" t="s">
        <v>4</v>
      </c>
      <c r="F2725" t="b">
        <v>1</v>
      </c>
      <c r="G2725">
        <v>1151</v>
      </c>
      <c r="H2725">
        <v>7</v>
      </c>
      <c r="I2725">
        <v>4589</v>
      </c>
      <c r="K2725" t="str">
        <f t="shared" si="43"/>
        <v>SELECT 'uf50-0106.cnf','Roulette','1Point','Guided','Weighted',1,1151,7,4589 UNION</v>
      </c>
    </row>
    <row r="2726" spans="1:11" x14ac:dyDescent="0.55000000000000004">
      <c r="A2726" t="s">
        <v>25</v>
      </c>
      <c r="B2726" t="s">
        <v>9</v>
      </c>
      <c r="C2726" t="s">
        <v>133</v>
      </c>
      <c r="D2726" t="s">
        <v>6</v>
      </c>
      <c r="E2726" t="s">
        <v>5</v>
      </c>
      <c r="F2726" t="b">
        <v>1</v>
      </c>
      <c r="G2726">
        <v>2442</v>
      </c>
      <c r="H2726">
        <v>18</v>
      </c>
      <c r="I2726">
        <v>10329</v>
      </c>
      <c r="K2726" t="str">
        <f t="shared" si="43"/>
        <v>SELECT 'uf50-0106.cnf','Roulette','1Point','Guided','Amplified',1,2442,18,10329 UNION</v>
      </c>
    </row>
    <row r="2727" spans="1:11" x14ac:dyDescent="0.55000000000000004">
      <c r="A2727" t="s">
        <v>25</v>
      </c>
      <c r="B2727" t="s">
        <v>9</v>
      </c>
      <c r="C2727" t="s">
        <v>133</v>
      </c>
      <c r="D2727" t="s">
        <v>131</v>
      </c>
      <c r="E2727" t="s">
        <v>3</v>
      </c>
      <c r="F2727" t="b">
        <v>0</v>
      </c>
      <c r="G2727">
        <v>10000</v>
      </c>
      <c r="H2727">
        <v>53</v>
      </c>
      <c r="I2727">
        <v>24994</v>
      </c>
      <c r="K2727" t="str">
        <f t="shared" si="43"/>
        <v>SELECT 'uf50-0106.cnf','Roulette','1Point','1Bit','MaxSat',0,10000,53,24994 UNION</v>
      </c>
    </row>
    <row r="2728" spans="1:11" x14ac:dyDescent="0.55000000000000004">
      <c r="A2728" t="s">
        <v>25</v>
      </c>
      <c r="B2728" t="s">
        <v>9</v>
      </c>
      <c r="C2728" t="s">
        <v>133</v>
      </c>
      <c r="D2728" t="s">
        <v>131</v>
      </c>
      <c r="E2728" t="s">
        <v>4</v>
      </c>
      <c r="F2728" t="b">
        <v>0</v>
      </c>
      <c r="G2728">
        <v>10000</v>
      </c>
      <c r="H2728">
        <v>48</v>
      </c>
      <c r="I2728">
        <v>23284</v>
      </c>
      <c r="K2728" t="str">
        <f t="shared" si="43"/>
        <v>SELECT 'uf50-0106.cnf','Roulette','1Point','1Bit','Weighted',0,10000,48,23284 UNION</v>
      </c>
    </row>
    <row r="2729" spans="1:11" x14ac:dyDescent="0.55000000000000004">
      <c r="A2729" t="s">
        <v>25</v>
      </c>
      <c r="B2729" t="s">
        <v>9</v>
      </c>
      <c r="C2729" t="s">
        <v>133</v>
      </c>
      <c r="D2729" t="s">
        <v>131</v>
      </c>
      <c r="E2729" t="s">
        <v>5</v>
      </c>
      <c r="F2729" t="b">
        <v>0</v>
      </c>
      <c r="G2729">
        <v>10000</v>
      </c>
      <c r="H2729">
        <v>59</v>
      </c>
      <c r="I2729">
        <v>25017</v>
      </c>
      <c r="K2729" t="str">
        <f t="shared" si="43"/>
        <v>SELECT 'uf50-0106.cnf','Roulette','1Point','1Bit','Amplified',0,10000,59,25017 UNION</v>
      </c>
    </row>
    <row r="2730" spans="1:11" x14ac:dyDescent="0.55000000000000004">
      <c r="A2730" t="s">
        <v>25</v>
      </c>
      <c r="B2730" t="s">
        <v>9</v>
      </c>
      <c r="C2730" t="s">
        <v>133</v>
      </c>
      <c r="D2730" t="s">
        <v>132</v>
      </c>
      <c r="E2730" t="s">
        <v>3</v>
      </c>
      <c r="F2730" t="b">
        <v>0</v>
      </c>
      <c r="G2730">
        <v>10000</v>
      </c>
      <c r="H2730">
        <v>57</v>
      </c>
      <c r="I2730">
        <v>25045</v>
      </c>
      <c r="K2730" t="str">
        <f t="shared" si="43"/>
        <v>SELECT 'uf50-0106.cnf','Roulette','1Point','2Bit','MaxSat',0,10000,57,25045 UNION</v>
      </c>
    </row>
    <row r="2731" spans="1:11" x14ac:dyDescent="0.55000000000000004">
      <c r="A2731" t="s">
        <v>25</v>
      </c>
      <c r="B2731" t="s">
        <v>9</v>
      </c>
      <c r="C2731" t="s">
        <v>133</v>
      </c>
      <c r="D2731" t="s">
        <v>132</v>
      </c>
      <c r="E2731" t="s">
        <v>4</v>
      </c>
      <c r="F2731" t="b">
        <v>0</v>
      </c>
      <c r="G2731">
        <v>10000</v>
      </c>
      <c r="H2731">
        <v>48</v>
      </c>
      <c r="I2731">
        <v>23419</v>
      </c>
      <c r="K2731" t="str">
        <f t="shared" si="43"/>
        <v>SELECT 'uf50-0106.cnf','Roulette','1Point','2Bit','Weighted',0,10000,48,23419 UNION</v>
      </c>
    </row>
    <row r="2732" spans="1:11" x14ac:dyDescent="0.55000000000000004">
      <c r="A2732" t="s">
        <v>25</v>
      </c>
      <c r="B2732" t="s">
        <v>9</v>
      </c>
      <c r="C2732" t="s">
        <v>133</v>
      </c>
      <c r="D2732" t="s">
        <v>132</v>
      </c>
      <c r="E2732" t="s">
        <v>5</v>
      </c>
      <c r="F2732" t="b">
        <v>0</v>
      </c>
      <c r="G2732">
        <v>10000</v>
      </c>
      <c r="H2732">
        <v>56</v>
      </c>
      <c r="I2732">
        <v>24973</v>
      </c>
      <c r="K2732" t="str">
        <f t="shared" si="43"/>
        <v>SELECT 'uf50-0106.cnf','Roulette','1Point','2Bit','Amplified',0,10000,56,24973 UNION</v>
      </c>
    </row>
    <row r="2733" spans="1:11" x14ac:dyDescent="0.55000000000000004">
      <c r="A2733" t="s">
        <v>25</v>
      </c>
      <c r="B2733" t="s">
        <v>9</v>
      </c>
      <c r="C2733" t="s">
        <v>134</v>
      </c>
      <c r="D2733" t="s">
        <v>2</v>
      </c>
      <c r="E2733" t="s">
        <v>3</v>
      </c>
      <c r="F2733" t="b">
        <v>0</v>
      </c>
      <c r="G2733">
        <v>10000</v>
      </c>
      <c r="H2733">
        <v>57</v>
      </c>
      <c r="I2733">
        <v>25911</v>
      </c>
      <c r="K2733" t="str">
        <f t="shared" si="43"/>
        <v>SELECT 'uf50-0106.cnf','Roulette','2Point','BitFlip','MaxSat',0,10000,57,25911 UNION</v>
      </c>
    </row>
    <row r="2734" spans="1:11" x14ac:dyDescent="0.55000000000000004">
      <c r="A2734" t="s">
        <v>25</v>
      </c>
      <c r="B2734" t="s">
        <v>9</v>
      </c>
      <c r="C2734" t="s">
        <v>134</v>
      </c>
      <c r="D2734" t="s">
        <v>2</v>
      </c>
      <c r="E2734" t="s">
        <v>4</v>
      </c>
      <c r="F2734" t="b">
        <v>0</v>
      </c>
      <c r="G2734">
        <v>10000</v>
      </c>
      <c r="H2734">
        <v>49</v>
      </c>
      <c r="I2734">
        <v>24447</v>
      </c>
      <c r="K2734" t="str">
        <f t="shared" si="43"/>
        <v>SELECT 'uf50-0106.cnf','Roulette','2Point','BitFlip','Weighted',0,10000,49,24447 UNION</v>
      </c>
    </row>
    <row r="2735" spans="1:11" x14ac:dyDescent="0.55000000000000004">
      <c r="A2735" t="s">
        <v>25</v>
      </c>
      <c r="B2735" t="s">
        <v>9</v>
      </c>
      <c r="C2735" t="s">
        <v>134</v>
      </c>
      <c r="D2735" t="s">
        <v>2</v>
      </c>
      <c r="E2735" t="s">
        <v>5</v>
      </c>
      <c r="F2735" t="b">
        <v>0</v>
      </c>
      <c r="G2735">
        <v>10000</v>
      </c>
      <c r="H2735">
        <v>55</v>
      </c>
      <c r="I2735">
        <v>25885</v>
      </c>
      <c r="K2735" t="str">
        <f t="shared" si="43"/>
        <v>SELECT 'uf50-0106.cnf','Roulette','2Point','BitFlip','Amplified',0,10000,55,25885 UNION</v>
      </c>
    </row>
    <row r="2736" spans="1:11" x14ac:dyDescent="0.55000000000000004">
      <c r="A2736" t="s">
        <v>25</v>
      </c>
      <c r="B2736" t="s">
        <v>9</v>
      </c>
      <c r="C2736" t="s">
        <v>134</v>
      </c>
      <c r="D2736" t="s">
        <v>6</v>
      </c>
      <c r="E2736" t="s">
        <v>3</v>
      </c>
      <c r="F2736" t="b">
        <v>1</v>
      </c>
      <c r="G2736">
        <v>2559</v>
      </c>
      <c r="H2736">
        <v>19</v>
      </c>
      <c r="I2736">
        <v>10719</v>
      </c>
      <c r="K2736" t="str">
        <f t="shared" si="43"/>
        <v>SELECT 'uf50-0106.cnf','Roulette','2Point','Guided','MaxSat',1,2559,19,10719 UNION</v>
      </c>
    </row>
    <row r="2737" spans="1:11" x14ac:dyDescent="0.55000000000000004">
      <c r="A2737" t="s">
        <v>25</v>
      </c>
      <c r="B2737" t="s">
        <v>9</v>
      </c>
      <c r="C2737" t="s">
        <v>134</v>
      </c>
      <c r="D2737" t="s">
        <v>6</v>
      </c>
      <c r="E2737" t="s">
        <v>4</v>
      </c>
      <c r="F2737" t="b">
        <v>1</v>
      </c>
      <c r="G2737">
        <v>2143</v>
      </c>
      <c r="H2737">
        <v>15</v>
      </c>
      <c r="I2737">
        <v>8597</v>
      </c>
      <c r="K2737" t="str">
        <f t="shared" si="43"/>
        <v>SELECT 'uf50-0106.cnf','Roulette','2Point','Guided','Weighted',1,2143,15,8597 UNION</v>
      </c>
    </row>
    <row r="2738" spans="1:11" x14ac:dyDescent="0.55000000000000004">
      <c r="A2738" t="s">
        <v>25</v>
      </c>
      <c r="B2738" t="s">
        <v>9</v>
      </c>
      <c r="C2738" t="s">
        <v>134</v>
      </c>
      <c r="D2738" t="s">
        <v>6</v>
      </c>
      <c r="E2738" t="s">
        <v>5</v>
      </c>
      <c r="F2738" t="b">
        <v>1</v>
      </c>
      <c r="G2738">
        <v>1152</v>
      </c>
      <c r="H2738">
        <v>8</v>
      </c>
      <c r="I2738">
        <v>4886</v>
      </c>
      <c r="K2738" t="str">
        <f t="shared" si="43"/>
        <v>SELECT 'uf50-0106.cnf','Roulette','2Point','Guided','Amplified',1,1152,8,4886 UNION</v>
      </c>
    </row>
    <row r="2739" spans="1:11" x14ac:dyDescent="0.55000000000000004">
      <c r="A2739" t="s">
        <v>25</v>
      </c>
      <c r="B2739" t="s">
        <v>9</v>
      </c>
      <c r="C2739" t="s">
        <v>134</v>
      </c>
      <c r="D2739" t="s">
        <v>131</v>
      </c>
      <c r="E2739" t="s">
        <v>3</v>
      </c>
      <c r="F2739" t="b">
        <v>0</v>
      </c>
      <c r="G2739">
        <v>10000</v>
      </c>
      <c r="H2739">
        <v>57</v>
      </c>
      <c r="I2739">
        <v>24804</v>
      </c>
      <c r="K2739" t="str">
        <f t="shared" si="43"/>
        <v>SELECT 'uf50-0106.cnf','Roulette','2Point','1Bit','MaxSat',0,10000,57,24804 UNION</v>
      </c>
    </row>
    <row r="2740" spans="1:11" x14ac:dyDescent="0.55000000000000004">
      <c r="A2740" t="s">
        <v>25</v>
      </c>
      <c r="B2740" t="s">
        <v>9</v>
      </c>
      <c r="C2740" t="s">
        <v>134</v>
      </c>
      <c r="D2740" t="s">
        <v>131</v>
      </c>
      <c r="E2740" t="s">
        <v>4</v>
      </c>
      <c r="F2740" t="b">
        <v>0</v>
      </c>
      <c r="G2740">
        <v>10000</v>
      </c>
      <c r="H2740">
        <v>51</v>
      </c>
      <c r="I2740">
        <v>23497</v>
      </c>
      <c r="K2740" t="str">
        <f t="shared" si="43"/>
        <v>SELECT 'uf50-0106.cnf','Roulette','2Point','1Bit','Weighted',0,10000,51,23497 UNION</v>
      </c>
    </row>
    <row r="2741" spans="1:11" x14ac:dyDescent="0.55000000000000004">
      <c r="A2741" t="s">
        <v>25</v>
      </c>
      <c r="B2741" t="s">
        <v>9</v>
      </c>
      <c r="C2741" t="s">
        <v>134</v>
      </c>
      <c r="D2741" t="s">
        <v>131</v>
      </c>
      <c r="E2741" t="s">
        <v>5</v>
      </c>
      <c r="F2741" t="b">
        <v>1</v>
      </c>
      <c r="G2741">
        <v>7605</v>
      </c>
      <c r="H2741">
        <v>42</v>
      </c>
      <c r="I2741">
        <v>18919</v>
      </c>
      <c r="K2741" t="str">
        <f t="shared" si="43"/>
        <v>SELECT 'uf50-0106.cnf','Roulette','2Point','1Bit','Amplified',1,7605,42,18919 UNION</v>
      </c>
    </row>
    <row r="2742" spans="1:11" x14ac:dyDescent="0.55000000000000004">
      <c r="A2742" t="s">
        <v>25</v>
      </c>
      <c r="B2742" t="s">
        <v>9</v>
      </c>
      <c r="C2742" t="s">
        <v>134</v>
      </c>
      <c r="D2742" t="s">
        <v>132</v>
      </c>
      <c r="E2742" t="s">
        <v>3</v>
      </c>
      <c r="F2742" t="b">
        <v>0</v>
      </c>
      <c r="G2742">
        <v>10000</v>
      </c>
      <c r="H2742">
        <v>53</v>
      </c>
      <c r="I2742">
        <v>24652</v>
      </c>
      <c r="K2742" t="str">
        <f t="shared" si="43"/>
        <v>SELECT 'uf50-0106.cnf','Roulette','2Point','2Bit','MaxSat',0,10000,53,24652 UNION</v>
      </c>
    </row>
    <row r="2743" spans="1:11" x14ac:dyDescent="0.55000000000000004">
      <c r="A2743" t="s">
        <v>25</v>
      </c>
      <c r="B2743" t="s">
        <v>9</v>
      </c>
      <c r="C2743" t="s">
        <v>134</v>
      </c>
      <c r="D2743" t="s">
        <v>132</v>
      </c>
      <c r="E2743" t="s">
        <v>4</v>
      </c>
      <c r="F2743" t="b">
        <v>0</v>
      </c>
      <c r="G2743">
        <v>10000</v>
      </c>
      <c r="H2743">
        <v>48</v>
      </c>
      <c r="I2743">
        <v>23505</v>
      </c>
      <c r="K2743" t="str">
        <f t="shared" si="43"/>
        <v>SELECT 'uf50-0106.cnf','Roulette','2Point','2Bit','Weighted',0,10000,48,23505 UNION</v>
      </c>
    </row>
    <row r="2744" spans="1:11" x14ac:dyDescent="0.55000000000000004">
      <c r="A2744" t="s">
        <v>25</v>
      </c>
      <c r="B2744" t="s">
        <v>9</v>
      </c>
      <c r="C2744" t="s">
        <v>134</v>
      </c>
      <c r="D2744" t="s">
        <v>132</v>
      </c>
      <c r="E2744" t="s">
        <v>5</v>
      </c>
      <c r="F2744" t="b">
        <v>0</v>
      </c>
      <c r="G2744">
        <v>10000</v>
      </c>
      <c r="H2744">
        <v>55</v>
      </c>
      <c r="I2744">
        <v>24828</v>
      </c>
      <c r="K2744" t="str">
        <f t="shared" si="43"/>
        <v>SELECT 'uf50-0106.cnf','Roulette','2Point','2Bit','Amplified',0,10000,55,24828 UNION</v>
      </c>
    </row>
    <row r="2745" spans="1:11" x14ac:dyDescent="0.55000000000000004">
      <c r="A2745" t="s">
        <v>25</v>
      </c>
      <c r="B2745" t="s">
        <v>10</v>
      </c>
      <c r="C2745" t="s">
        <v>1</v>
      </c>
      <c r="D2745" t="s">
        <v>2</v>
      </c>
      <c r="E2745" t="s">
        <v>3</v>
      </c>
      <c r="F2745" t="b">
        <v>1</v>
      </c>
      <c r="G2745">
        <v>3779</v>
      </c>
      <c r="H2745">
        <v>28</v>
      </c>
      <c r="I2745">
        <v>20366</v>
      </c>
      <c r="K2745" t="str">
        <f t="shared" si="43"/>
        <v>SELECT 'uf50-0106.cnf','Rank','Clause','BitFlip','MaxSat',1,3779,28,20366 UNION</v>
      </c>
    </row>
    <row r="2746" spans="1:11" x14ac:dyDescent="0.55000000000000004">
      <c r="A2746" t="s">
        <v>25</v>
      </c>
      <c r="B2746" t="s">
        <v>10</v>
      </c>
      <c r="C2746" t="s">
        <v>1</v>
      </c>
      <c r="D2746" t="s">
        <v>2</v>
      </c>
      <c r="E2746" t="s">
        <v>4</v>
      </c>
      <c r="F2746" t="b">
        <v>0</v>
      </c>
      <c r="G2746">
        <v>10000</v>
      </c>
      <c r="H2746">
        <v>65</v>
      </c>
      <c r="I2746">
        <v>52510</v>
      </c>
      <c r="K2746" t="str">
        <f t="shared" si="43"/>
        <v>SELECT 'uf50-0106.cnf','Rank','Clause','BitFlip','Weighted',0,10000,65,52510 UNION</v>
      </c>
    </row>
    <row r="2747" spans="1:11" x14ac:dyDescent="0.55000000000000004">
      <c r="A2747" t="s">
        <v>25</v>
      </c>
      <c r="B2747" t="s">
        <v>10</v>
      </c>
      <c r="C2747" t="s">
        <v>1</v>
      </c>
      <c r="D2747" t="s">
        <v>2</v>
      </c>
      <c r="E2747" t="s">
        <v>5</v>
      </c>
      <c r="F2747" t="b">
        <v>1</v>
      </c>
      <c r="G2747">
        <v>2397</v>
      </c>
      <c r="H2747">
        <v>18</v>
      </c>
      <c r="I2747">
        <v>13163</v>
      </c>
      <c r="K2747" t="str">
        <f t="shared" si="43"/>
        <v>SELECT 'uf50-0106.cnf','Rank','Clause','BitFlip','Amplified',1,2397,18,13163 UNION</v>
      </c>
    </row>
    <row r="2748" spans="1:11" x14ac:dyDescent="0.55000000000000004">
      <c r="A2748" t="s">
        <v>25</v>
      </c>
      <c r="B2748" t="s">
        <v>10</v>
      </c>
      <c r="C2748" t="s">
        <v>1</v>
      </c>
      <c r="D2748" t="s">
        <v>6</v>
      </c>
      <c r="E2748" t="s">
        <v>3</v>
      </c>
      <c r="F2748" t="b">
        <v>1</v>
      </c>
      <c r="G2748">
        <v>1463</v>
      </c>
      <c r="H2748">
        <v>12</v>
      </c>
      <c r="I2748">
        <v>9243</v>
      </c>
      <c r="K2748" t="str">
        <f t="shared" si="43"/>
        <v>SELECT 'uf50-0106.cnf','Rank','Clause','Guided','MaxSat',1,1463,12,9243 UNION</v>
      </c>
    </row>
    <row r="2749" spans="1:11" x14ac:dyDescent="0.55000000000000004">
      <c r="A2749" t="s">
        <v>25</v>
      </c>
      <c r="B2749" t="s">
        <v>10</v>
      </c>
      <c r="C2749" t="s">
        <v>1</v>
      </c>
      <c r="D2749" t="s">
        <v>6</v>
      </c>
      <c r="E2749" t="s">
        <v>4</v>
      </c>
      <c r="F2749" t="b">
        <v>1</v>
      </c>
      <c r="G2749">
        <v>803</v>
      </c>
      <c r="H2749">
        <v>6</v>
      </c>
      <c r="I2749">
        <v>4845</v>
      </c>
      <c r="K2749" t="str">
        <f t="shared" si="43"/>
        <v>SELECT 'uf50-0106.cnf','Rank','Clause','Guided','Weighted',1,803,6,4845 UNION</v>
      </c>
    </row>
    <row r="2750" spans="1:11" x14ac:dyDescent="0.55000000000000004">
      <c r="A2750" t="s">
        <v>25</v>
      </c>
      <c r="B2750" t="s">
        <v>10</v>
      </c>
      <c r="C2750" t="s">
        <v>1</v>
      </c>
      <c r="D2750" t="s">
        <v>6</v>
      </c>
      <c r="E2750" t="s">
        <v>5</v>
      </c>
      <c r="F2750" t="b">
        <v>1</v>
      </c>
      <c r="G2750">
        <v>1804</v>
      </c>
      <c r="H2750">
        <v>15</v>
      </c>
      <c r="I2750">
        <v>11129</v>
      </c>
      <c r="K2750" t="str">
        <f t="shared" si="43"/>
        <v>SELECT 'uf50-0106.cnf','Rank','Clause','Guided','Amplified',1,1804,15,11129 UNION</v>
      </c>
    </row>
    <row r="2751" spans="1:11" x14ac:dyDescent="0.55000000000000004">
      <c r="A2751" t="s">
        <v>25</v>
      </c>
      <c r="B2751" t="s">
        <v>10</v>
      </c>
      <c r="C2751" t="s">
        <v>1</v>
      </c>
      <c r="D2751" t="s">
        <v>131</v>
      </c>
      <c r="E2751" t="s">
        <v>3</v>
      </c>
      <c r="F2751" t="b">
        <v>0</v>
      </c>
      <c r="G2751">
        <v>10000</v>
      </c>
      <c r="H2751">
        <v>76</v>
      </c>
      <c r="I2751">
        <v>54076</v>
      </c>
      <c r="K2751" t="str">
        <f t="shared" si="43"/>
        <v>SELECT 'uf50-0106.cnf','Rank','Clause','1Bit','MaxSat',0,10000,76,54076 UNION</v>
      </c>
    </row>
    <row r="2752" spans="1:11" x14ac:dyDescent="0.55000000000000004">
      <c r="A2752" t="s">
        <v>25</v>
      </c>
      <c r="B2752" t="s">
        <v>10</v>
      </c>
      <c r="C2752" t="s">
        <v>1</v>
      </c>
      <c r="D2752" t="s">
        <v>131</v>
      </c>
      <c r="E2752" t="s">
        <v>4</v>
      </c>
      <c r="F2752" t="b">
        <v>0</v>
      </c>
      <c r="G2752">
        <v>10000</v>
      </c>
      <c r="H2752">
        <v>67</v>
      </c>
      <c r="I2752">
        <v>51751</v>
      </c>
      <c r="K2752" t="str">
        <f t="shared" si="43"/>
        <v>SELECT 'uf50-0106.cnf','Rank','Clause','1Bit','Weighted',0,10000,67,51751 UNION</v>
      </c>
    </row>
    <row r="2753" spans="1:11" x14ac:dyDescent="0.55000000000000004">
      <c r="A2753" t="s">
        <v>25</v>
      </c>
      <c r="B2753" t="s">
        <v>10</v>
      </c>
      <c r="C2753" t="s">
        <v>1</v>
      </c>
      <c r="D2753" t="s">
        <v>131</v>
      </c>
      <c r="E2753" t="s">
        <v>5</v>
      </c>
      <c r="F2753" t="b">
        <v>1</v>
      </c>
      <c r="G2753">
        <v>7888</v>
      </c>
      <c r="H2753">
        <v>57</v>
      </c>
      <c r="I2753">
        <v>42522</v>
      </c>
      <c r="K2753" t="str">
        <f t="shared" si="43"/>
        <v>SELECT 'uf50-0106.cnf','Rank','Clause','1Bit','Amplified',1,7888,57,42522 UNION</v>
      </c>
    </row>
    <row r="2754" spans="1:11" x14ac:dyDescent="0.55000000000000004">
      <c r="A2754" t="s">
        <v>25</v>
      </c>
      <c r="B2754" t="s">
        <v>10</v>
      </c>
      <c r="C2754" t="s">
        <v>1</v>
      </c>
      <c r="D2754" t="s">
        <v>132</v>
      </c>
      <c r="E2754" t="s">
        <v>3</v>
      </c>
      <c r="F2754" t="b">
        <v>0</v>
      </c>
      <c r="G2754">
        <v>10000</v>
      </c>
      <c r="H2754">
        <v>71</v>
      </c>
      <c r="I2754">
        <v>53281</v>
      </c>
      <c r="K2754" t="str">
        <f t="shared" si="43"/>
        <v>SELECT 'uf50-0106.cnf','Rank','Clause','2Bit','MaxSat',0,10000,71,53281 UNION</v>
      </c>
    </row>
    <row r="2755" spans="1:11" x14ac:dyDescent="0.55000000000000004">
      <c r="A2755" t="s">
        <v>25</v>
      </c>
      <c r="B2755" t="s">
        <v>10</v>
      </c>
      <c r="C2755" t="s">
        <v>1</v>
      </c>
      <c r="D2755" t="s">
        <v>132</v>
      </c>
      <c r="E2755" t="s">
        <v>4</v>
      </c>
      <c r="F2755" t="b">
        <v>0</v>
      </c>
      <c r="G2755">
        <v>10000</v>
      </c>
      <c r="H2755">
        <v>62</v>
      </c>
      <c r="I2755">
        <v>51966</v>
      </c>
      <c r="K2755" t="str">
        <f t="shared" si="43"/>
        <v>SELECT 'uf50-0106.cnf','Rank','Clause','2Bit','Weighted',0,10000,62,51966 UNION</v>
      </c>
    </row>
    <row r="2756" spans="1:11" x14ac:dyDescent="0.55000000000000004">
      <c r="A2756" t="s">
        <v>25</v>
      </c>
      <c r="B2756" t="s">
        <v>10</v>
      </c>
      <c r="C2756" t="s">
        <v>1</v>
      </c>
      <c r="D2756" t="s">
        <v>132</v>
      </c>
      <c r="E2756" t="s">
        <v>5</v>
      </c>
      <c r="F2756" t="b">
        <v>0</v>
      </c>
      <c r="G2756">
        <v>10000</v>
      </c>
      <c r="H2756">
        <v>70</v>
      </c>
      <c r="I2756">
        <v>53933</v>
      </c>
      <c r="K2756" t="str">
        <f t="shared" si="43"/>
        <v>SELECT 'uf50-0106.cnf','Rank','Clause','2Bit','Amplified',0,10000,70,53933 UNION</v>
      </c>
    </row>
    <row r="2757" spans="1:11" x14ac:dyDescent="0.55000000000000004">
      <c r="A2757" t="s">
        <v>25</v>
      </c>
      <c r="B2757" t="s">
        <v>10</v>
      </c>
      <c r="C2757" t="s">
        <v>8</v>
      </c>
      <c r="D2757" t="s">
        <v>2</v>
      </c>
      <c r="E2757" t="s">
        <v>3</v>
      </c>
      <c r="F2757" t="b">
        <v>1</v>
      </c>
      <c r="G2757">
        <v>6194</v>
      </c>
      <c r="H2757">
        <v>47</v>
      </c>
      <c r="I2757">
        <v>15538</v>
      </c>
      <c r="K2757" t="str">
        <f t="shared" si="43"/>
        <v>SELECT 'uf50-0106.cnf','Rank','Uniform','BitFlip','MaxSat',1,6194,47,15538 UNION</v>
      </c>
    </row>
    <row r="2758" spans="1:11" x14ac:dyDescent="0.55000000000000004">
      <c r="A2758" t="s">
        <v>25</v>
      </c>
      <c r="B2758" t="s">
        <v>10</v>
      </c>
      <c r="C2758" t="s">
        <v>8</v>
      </c>
      <c r="D2758" t="s">
        <v>2</v>
      </c>
      <c r="E2758" t="s">
        <v>4</v>
      </c>
      <c r="F2758" t="b">
        <v>1</v>
      </c>
      <c r="G2758">
        <v>2454</v>
      </c>
      <c r="H2758">
        <v>16</v>
      </c>
      <c r="I2758">
        <v>5763</v>
      </c>
      <c r="K2758" t="str">
        <f t="shared" si="43"/>
        <v>SELECT 'uf50-0106.cnf','Rank','Uniform','BitFlip','Weighted',1,2454,16,5763 UNION</v>
      </c>
    </row>
    <row r="2759" spans="1:11" x14ac:dyDescent="0.55000000000000004">
      <c r="A2759" t="s">
        <v>25</v>
      </c>
      <c r="B2759" t="s">
        <v>10</v>
      </c>
      <c r="C2759" t="s">
        <v>8</v>
      </c>
      <c r="D2759" t="s">
        <v>2</v>
      </c>
      <c r="E2759" t="s">
        <v>5</v>
      </c>
      <c r="F2759" t="b">
        <v>1</v>
      </c>
      <c r="G2759">
        <v>6803</v>
      </c>
      <c r="H2759">
        <v>54</v>
      </c>
      <c r="I2759">
        <v>17275</v>
      </c>
      <c r="K2759" t="str">
        <f t="shared" si="43"/>
        <v>SELECT 'uf50-0106.cnf','Rank','Uniform','BitFlip','Amplified',1,6803,54,17275 UNION</v>
      </c>
    </row>
    <row r="2760" spans="1:11" x14ac:dyDescent="0.55000000000000004">
      <c r="A2760" t="s">
        <v>25</v>
      </c>
      <c r="B2760" t="s">
        <v>10</v>
      </c>
      <c r="C2760" t="s">
        <v>8</v>
      </c>
      <c r="D2760" t="s">
        <v>6</v>
      </c>
      <c r="E2760" t="s">
        <v>3</v>
      </c>
      <c r="F2760" t="b">
        <v>1</v>
      </c>
      <c r="G2760">
        <v>552</v>
      </c>
      <c r="H2760">
        <v>4</v>
      </c>
      <c r="I2760">
        <v>2187</v>
      </c>
      <c r="K2760" t="str">
        <f t="shared" si="43"/>
        <v>SELECT 'uf50-0106.cnf','Rank','Uniform','Guided','MaxSat',1,552,4,2187 UNION</v>
      </c>
    </row>
    <row r="2761" spans="1:11" x14ac:dyDescent="0.55000000000000004">
      <c r="A2761" t="s">
        <v>25</v>
      </c>
      <c r="B2761" t="s">
        <v>10</v>
      </c>
      <c r="C2761" t="s">
        <v>8</v>
      </c>
      <c r="D2761" t="s">
        <v>6</v>
      </c>
      <c r="E2761" t="s">
        <v>4</v>
      </c>
      <c r="F2761" t="b">
        <v>1</v>
      </c>
      <c r="G2761">
        <v>395</v>
      </c>
      <c r="H2761">
        <v>3</v>
      </c>
      <c r="I2761">
        <v>1471</v>
      </c>
      <c r="K2761" t="str">
        <f t="shared" ref="K2761:K2824" si="44">CONCATENATE("SELECT '",A2761,"','",B2761,"','",C2761,"','",D2761,"','",E2761,"',",IF(F2761,1,0),",",G2761,",",H2761,",",I2761," UNION")</f>
        <v>SELECT 'uf50-0106.cnf','Rank','Uniform','Guided','Weighted',1,395,3,1471 UNION</v>
      </c>
    </row>
    <row r="2762" spans="1:11" x14ac:dyDescent="0.55000000000000004">
      <c r="A2762" t="s">
        <v>25</v>
      </c>
      <c r="B2762" t="s">
        <v>10</v>
      </c>
      <c r="C2762" t="s">
        <v>8</v>
      </c>
      <c r="D2762" t="s">
        <v>6</v>
      </c>
      <c r="E2762" t="s">
        <v>5</v>
      </c>
      <c r="F2762" t="b">
        <v>1</v>
      </c>
      <c r="G2762">
        <v>1785</v>
      </c>
      <c r="H2762">
        <v>15</v>
      </c>
      <c r="I2762">
        <v>7205</v>
      </c>
      <c r="K2762" t="str">
        <f t="shared" si="44"/>
        <v>SELECT 'uf50-0106.cnf','Rank','Uniform','Guided','Amplified',1,1785,15,7205 UNION</v>
      </c>
    </row>
    <row r="2763" spans="1:11" x14ac:dyDescent="0.55000000000000004">
      <c r="A2763" t="s">
        <v>25</v>
      </c>
      <c r="B2763" t="s">
        <v>10</v>
      </c>
      <c r="C2763" t="s">
        <v>8</v>
      </c>
      <c r="D2763" t="s">
        <v>131</v>
      </c>
      <c r="E2763" t="s">
        <v>3</v>
      </c>
      <c r="F2763" t="b">
        <v>0</v>
      </c>
      <c r="G2763">
        <v>10000</v>
      </c>
      <c r="H2763">
        <v>77</v>
      </c>
      <c r="I2763">
        <v>24624</v>
      </c>
      <c r="K2763" t="str">
        <f t="shared" si="44"/>
        <v>SELECT 'uf50-0106.cnf','Rank','Uniform','1Bit','MaxSat',0,10000,77,24624 UNION</v>
      </c>
    </row>
    <row r="2764" spans="1:11" x14ac:dyDescent="0.55000000000000004">
      <c r="A2764" t="s">
        <v>25</v>
      </c>
      <c r="B2764" t="s">
        <v>10</v>
      </c>
      <c r="C2764" t="s">
        <v>8</v>
      </c>
      <c r="D2764" t="s">
        <v>131</v>
      </c>
      <c r="E2764" t="s">
        <v>4</v>
      </c>
      <c r="F2764" t="b">
        <v>0</v>
      </c>
      <c r="G2764">
        <v>10000</v>
      </c>
      <c r="H2764">
        <v>69</v>
      </c>
      <c r="I2764">
        <v>22585</v>
      </c>
      <c r="K2764" t="str">
        <f t="shared" si="44"/>
        <v>SELECT 'uf50-0106.cnf','Rank','Uniform','1Bit','Weighted',0,10000,69,22585 UNION</v>
      </c>
    </row>
    <row r="2765" spans="1:11" x14ac:dyDescent="0.55000000000000004">
      <c r="A2765" t="s">
        <v>25</v>
      </c>
      <c r="B2765" t="s">
        <v>10</v>
      </c>
      <c r="C2765" t="s">
        <v>8</v>
      </c>
      <c r="D2765" t="s">
        <v>131</v>
      </c>
      <c r="E2765" t="s">
        <v>5</v>
      </c>
      <c r="F2765" t="b">
        <v>0</v>
      </c>
      <c r="G2765">
        <v>10000</v>
      </c>
      <c r="H2765">
        <v>77</v>
      </c>
      <c r="I2765">
        <v>24644</v>
      </c>
      <c r="K2765" t="str">
        <f t="shared" si="44"/>
        <v>SELECT 'uf50-0106.cnf','Rank','Uniform','1Bit','Amplified',0,10000,77,24644 UNION</v>
      </c>
    </row>
    <row r="2766" spans="1:11" x14ac:dyDescent="0.55000000000000004">
      <c r="A2766" t="s">
        <v>25</v>
      </c>
      <c r="B2766" t="s">
        <v>10</v>
      </c>
      <c r="C2766" t="s">
        <v>8</v>
      </c>
      <c r="D2766" t="s">
        <v>132</v>
      </c>
      <c r="E2766" t="s">
        <v>3</v>
      </c>
      <c r="F2766" t="b">
        <v>0</v>
      </c>
      <c r="G2766">
        <v>10000</v>
      </c>
      <c r="H2766">
        <v>74</v>
      </c>
      <c r="I2766">
        <v>24655</v>
      </c>
      <c r="K2766" t="str">
        <f t="shared" si="44"/>
        <v>SELECT 'uf50-0106.cnf','Rank','Uniform','2Bit','MaxSat',0,10000,74,24655 UNION</v>
      </c>
    </row>
    <row r="2767" spans="1:11" x14ac:dyDescent="0.55000000000000004">
      <c r="A2767" t="s">
        <v>25</v>
      </c>
      <c r="B2767" t="s">
        <v>10</v>
      </c>
      <c r="C2767" t="s">
        <v>8</v>
      </c>
      <c r="D2767" t="s">
        <v>132</v>
      </c>
      <c r="E2767" t="s">
        <v>4</v>
      </c>
      <c r="F2767" t="b">
        <v>0</v>
      </c>
      <c r="G2767">
        <v>10000</v>
      </c>
      <c r="H2767">
        <v>69</v>
      </c>
      <c r="I2767">
        <v>22693</v>
      </c>
      <c r="K2767" t="str">
        <f t="shared" si="44"/>
        <v>SELECT 'uf50-0106.cnf','Rank','Uniform','2Bit','Weighted',0,10000,69,22693 UNION</v>
      </c>
    </row>
    <row r="2768" spans="1:11" x14ac:dyDescent="0.55000000000000004">
      <c r="A2768" t="s">
        <v>25</v>
      </c>
      <c r="B2768" t="s">
        <v>10</v>
      </c>
      <c r="C2768" t="s">
        <v>8</v>
      </c>
      <c r="D2768" t="s">
        <v>132</v>
      </c>
      <c r="E2768" t="s">
        <v>5</v>
      </c>
      <c r="F2768" t="b">
        <v>0</v>
      </c>
      <c r="G2768">
        <v>10000</v>
      </c>
      <c r="H2768">
        <v>74</v>
      </c>
      <c r="I2768">
        <v>24549</v>
      </c>
      <c r="K2768" t="str">
        <f t="shared" si="44"/>
        <v>SELECT 'uf50-0106.cnf','Rank','Uniform','2Bit','Amplified',0,10000,74,24549 UNION</v>
      </c>
    </row>
    <row r="2769" spans="1:11" x14ac:dyDescent="0.55000000000000004">
      <c r="A2769" t="s">
        <v>25</v>
      </c>
      <c r="B2769" t="s">
        <v>10</v>
      </c>
      <c r="C2769" t="s">
        <v>133</v>
      </c>
      <c r="D2769" t="s">
        <v>2</v>
      </c>
      <c r="E2769" t="s">
        <v>3</v>
      </c>
      <c r="F2769" t="b">
        <v>1</v>
      </c>
      <c r="G2769">
        <v>284</v>
      </c>
      <c r="H2769">
        <v>2</v>
      </c>
      <c r="I2769">
        <v>731</v>
      </c>
      <c r="K2769" t="str">
        <f t="shared" si="44"/>
        <v>SELECT 'uf50-0106.cnf','Rank','1Point','BitFlip','MaxSat',1,284,2,731 UNION</v>
      </c>
    </row>
    <row r="2770" spans="1:11" x14ac:dyDescent="0.55000000000000004">
      <c r="A2770" t="s">
        <v>25</v>
      </c>
      <c r="B2770" t="s">
        <v>10</v>
      </c>
      <c r="C2770" t="s">
        <v>133</v>
      </c>
      <c r="D2770" t="s">
        <v>2</v>
      </c>
      <c r="E2770" t="s">
        <v>4</v>
      </c>
      <c r="F2770" t="b">
        <v>1</v>
      </c>
      <c r="G2770">
        <v>3649</v>
      </c>
      <c r="H2770">
        <v>22</v>
      </c>
      <c r="I2770">
        <v>8337</v>
      </c>
      <c r="K2770" t="str">
        <f t="shared" si="44"/>
        <v>SELECT 'uf50-0106.cnf','Rank','1Point','BitFlip','Weighted',1,3649,22,8337 UNION</v>
      </c>
    </row>
    <row r="2771" spans="1:11" x14ac:dyDescent="0.55000000000000004">
      <c r="A2771" t="s">
        <v>25</v>
      </c>
      <c r="B2771" t="s">
        <v>10</v>
      </c>
      <c r="C2771" t="s">
        <v>133</v>
      </c>
      <c r="D2771" t="s">
        <v>2</v>
      </c>
      <c r="E2771" t="s">
        <v>5</v>
      </c>
      <c r="F2771" t="b">
        <v>1</v>
      </c>
      <c r="G2771">
        <v>3086</v>
      </c>
      <c r="H2771">
        <v>22</v>
      </c>
      <c r="I2771">
        <v>7358</v>
      </c>
      <c r="K2771" t="str">
        <f t="shared" si="44"/>
        <v>SELECT 'uf50-0106.cnf','Rank','1Point','BitFlip','Amplified',1,3086,22,7358 UNION</v>
      </c>
    </row>
    <row r="2772" spans="1:11" x14ac:dyDescent="0.55000000000000004">
      <c r="A2772" t="s">
        <v>25</v>
      </c>
      <c r="B2772" t="s">
        <v>10</v>
      </c>
      <c r="C2772" t="s">
        <v>133</v>
      </c>
      <c r="D2772" t="s">
        <v>6</v>
      </c>
      <c r="E2772" t="s">
        <v>3</v>
      </c>
      <c r="F2772" t="b">
        <v>1</v>
      </c>
      <c r="G2772">
        <v>379</v>
      </c>
      <c r="H2772">
        <v>3</v>
      </c>
      <c r="I2772">
        <v>1520</v>
      </c>
      <c r="K2772" t="str">
        <f t="shared" si="44"/>
        <v>SELECT 'uf50-0106.cnf','Rank','1Point','Guided','MaxSat',1,379,3,1520 UNION</v>
      </c>
    </row>
    <row r="2773" spans="1:11" x14ac:dyDescent="0.55000000000000004">
      <c r="A2773" t="s">
        <v>25</v>
      </c>
      <c r="B2773" t="s">
        <v>10</v>
      </c>
      <c r="C2773" t="s">
        <v>133</v>
      </c>
      <c r="D2773" t="s">
        <v>6</v>
      </c>
      <c r="E2773" t="s">
        <v>4</v>
      </c>
      <c r="F2773" t="b">
        <v>1</v>
      </c>
      <c r="G2773">
        <v>3363</v>
      </c>
      <c r="H2773">
        <v>25</v>
      </c>
      <c r="I2773">
        <v>12636</v>
      </c>
      <c r="K2773" t="str">
        <f t="shared" si="44"/>
        <v>SELECT 'uf50-0106.cnf','Rank','1Point','Guided','Weighted',1,3363,25,12636 UNION</v>
      </c>
    </row>
    <row r="2774" spans="1:11" x14ac:dyDescent="0.55000000000000004">
      <c r="A2774" t="s">
        <v>25</v>
      </c>
      <c r="B2774" t="s">
        <v>10</v>
      </c>
      <c r="C2774" t="s">
        <v>133</v>
      </c>
      <c r="D2774" t="s">
        <v>6</v>
      </c>
      <c r="E2774" t="s">
        <v>5</v>
      </c>
      <c r="F2774" t="b">
        <v>1</v>
      </c>
      <c r="G2774">
        <v>789</v>
      </c>
      <c r="H2774">
        <v>6</v>
      </c>
      <c r="I2774">
        <v>3048</v>
      </c>
      <c r="K2774" t="str">
        <f t="shared" si="44"/>
        <v>SELECT 'uf50-0106.cnf','Rank','1Point','Guided','Amplified',1,789,6,3048 UNION</v>
      </c>
    </row>
    <row r="2775" spans="1:11" x14ac:dyDescent="0.55000000000000004">
      <c r="A2775" t="s">
        <v>25</v>
      </c>
      <c r="B2775" t="s">
        <v>10</v>
      </c>
      <c r="C2775" t="s">
        <v>133</v>
      </c>
      <c r="D2775" t="s">
        <v>131</v>
      </c>
      <c r="E2775" t="s">
        <v>3</v>
      </c>
      <c r="F2775" t="b">
        <v>1</v>
      </c>
      <c r="G2775">
        <v>9362</v>
      </c>
      <c r="H2775">
        <v>65</v>
      </c>
      <c r="I2775">
        <v>21905</v>
      </c>
      <c r="K2775" t="str">
        <f t="shared" si="44"/>
        <v>SELECT 'uf50-0106.cnf','Rank','1Point','1Bit','MaxSat',1,9362,65,21905 UNION</v>
      </c>
    </row>
    <row r="2776" spans="1:11" x14ac:dyDescent="0.55000000000000004">
      <c r="A2776" t="s">
        <v>25</v>
      </c>
      <c r="B2776" t="s">
        <v>10</v>
      </c>
      <c r="C2776" t="s">
        <v>133</v>
      </c>
      <c r="D2776" t="s">
        <v>131</v>
      </c>
      <c r="E2776" t="s">
        <v>4</v>
      </c>
      <c r="F2776" t="b">
        <v>0</v>
      </c>
      <c r="G2776">
        <v>10000</v>
      </c>
      <c r="H2776">
        <v>59</v>
      </c>
      <c r="I2776">
        <v>22165</v>
      </c>
      <c r="K2776" t="str">
        <f t="shared" si="44"/>
        <v>SELECT 'uf50-0106.cnf','Rank','1Point','1Bit','Weighted',0,10000,59,22165 UNION</v>
      </c>
    </row>
    <row r="2777" spans="1:11" x14ac:dyDescent="0.55000000000000004">
      <c r="A2777" t="s">
        <v>25</v>
      </c>
      <c r="B2777" t="s">
        <v>10</v>
      </c>
      <c r="C2777" t="s">
        <v>133</v>
      </c>
      <c r="D2777" t="s">
        <v>131</v>
      </c>
      <c r="E2777" t="s">
        <v>5</v>
      </c>
      <c r="F2777" t="b">
        <v>0</v>
      </c>
      <c r="G2777">
        <v>10000</v>
      </c>
      <c r="H2777">
        <v>69</v>
      </c>
      <c r="I2777">
        <v>23565</v>
      </c>
      <c r="K2777" t="str">
        <f t="shared" si="44"/>
        <v>SELECT 'uf50-0106.cnf','Rank','1Point','1Bit','Amplified',0,10000,69,23565 UNION</v>
      </c>
    </row>
    <row r="2778" spans="1:11" x14ac:dyDescent="0.55000000000000004">
      <c r="A2778" t="s">
        <v>25</v>
      </c>
      <c r="B2778" t="s">
        <v>10</v>
      </c>
      <c r="C2778" t="s">
        <v>133</v>
      </c>
      <c r="D2778" t="s">
        <v>132</v>
      </c>
      <c r="E2778" t="s">
        <v>3</v>
      </c>
      <c r="F2778" t="b">
        <v>0</v>
      </c>
      <c r="G2778">
        <v>10000</v>
      </c>
      <c r="H2778">
        <v>69</v>
      </c>
      <c r="I2778">
        <v>23608</v>
      </c>
      <c r="K2778" t="str">
        <f t="shared" si="44"/>
        <v>SELECT 'uf50-0106.cnf','Rank','1Point','2Bit','MaxSat',0,10000,69,23608 UNION</v>
      </c>
    </row>
    <row r="2779" spans="1:11" x14ac:dyDescent="0.55000000000000004">
      <c r="A2779" t="s">
        <v>25</v>
      </c>
      <c r="B2779" t="s">
        <v>10</v>
      </c>
      <c r="C2779" t="s">
        <v>133</v>
      </c>
      <c r="D2779" t="s">
        <v>132</v>
      </c>
      <c r="E2779" t="s">
        <v>4</v>
      </c>
      <c r="F2779" t="b">
        <v>0</v>
      </c>
      <c r="G2779">
        <v>10000</v>
      </c>
      <c r="H2779">
        <v>63</v>
      </c>
      <c r="I2779">
        <v>21974</v>
      </c>
      <c r="K2779" t="str">
        <f t="shared" si="44"/>
        <v>SELECT 'uf50-0106.cnf','Rank','1Point','2Bit','Weighted',0,10000,63,21974 UNION</v>
      </c>
    </row>
    <row r="2780" spans="1:11" x14ac:dyDescent="0.55000000000000004">
      <c r="A2780" t="s">
        <v>25</v>
      </c>
      <c r="B2780" t="s">
        <v>10</v>
      </c>
      <c r="C2780" t="s">
        <v>133</v>
      </c>
      <c r="D2780" t="s">
        <v>132</v>
      </c>
      <c r="E2780" t="s">
        <v>5</v>
      </c>
      <c r="F2780" t="b">
        <v>0</v>
      </c>
      <c r="G2780">
        <v>10000</v>
      </c>
      <c r="H2780">
        <v>67</v>
      </c>
      <c r="I2780">
        <v>23561</v>
      </c>
      <c r="K2780" t="str">
        <f t="shared" si="44"/>
        <v>SELECT 'uf50-0106.cnf','Rank','1Point','2Bit','Amplified',0,10000,67,23561 UNION</v>
      </c>
    </row>
    <row r="2781" spans="1:11" x14ac:dyDescent="0.55000000000000004">
      <c r="A2781" t="s">
        <v>25</v>
      </c>
      <c r="B2781" t="s">
        <v>10</v>
      </c>
      <c r="C2781" t="s">
        <v>134</v>
      </c>
      <c r="D2781" t="s">
        <v>2</v>
      </c>
      <c r="E2781" t="s">
        <v>3</v>
      </c>
      <c r="F2781" t="b">
        <v>1</v>
      </c>
      <c r="G2781">
        <v>1509</v>
      </c>
      <c r="H2781">
        <v>11</v>
      </c>
      <c r="I2781">
        <v>3628</v>
      </c>
      <c r="K2781" t="str">
        <f t="shared" si="44"/>
        <v>SELECT 'uf50-0106.cnf','Rank','2Point','BitFlip','MaxSat',1,1509,11,3628 UNION</v>
      </c>
    </row>
    <row r="2782" spans="1:11" x14ac:dyDescent="0.55000000000000004">
      <c r="A2782" t="s">
        <v>25</v>
      </c>
      <c r="B2782" t="s">
        <v>10</v>
      </c>
      <c r="C2782" t="s">
        <v>134</v>
      </c>
      <c r="D2782" t="s">
        <v>2</v>
      </c>
      <c r="E2782" t="s">
        <v>4</v>
      </c>
      <c r="F2782" t="b">
        <v>1</v>
      </c>
      <c r="G2782">
        <v>5702</v>
      </c>
      <c r="H2782">
        <v>38</v>
      </c>
      <c r="I2782">
        <v>12842</v>
      </c>
      <c r="K2782" t="str">
        <f t="shared" si="44"/>
        <v>SELECT 'uf50-0106.cnf','Rank','2Point','BitFlip','Weighted',1,5702,38,12842 UNION</v>
      </c>
    </row>
    <row r="2783" spans="1:11" x14ac:dyDescent="0.55000000000000004">
      <c r="A2783" t="s">
        <v>25</v>
      </c>
      <c r="B2783" t="s">
        <v>10</v>
      </c>
      <c r="C2783" t="s">
        <v>134</v>
      </c>
      <c r="D2783" t="s">
        <v>2</v>
      </c>
      <c r="E2783" t="s">
        <v>5</v>
      </c>
      <c r="F2783" t="b">
        <v>1</v>
      </c>
      <c r="G2783">
        <v>2600</v>
      </c>
      <c r="H2783">
        <v>19</v>
      </c>
      <c r="I2783">
        <v>6458</v>
      </c>
      <c r="K2783" t="str">
        <f t="shared" si="44"/>
        <v>SELECT 'uf50-0106.cnf','Rank','2Point','BitFlip','Amplified',1,2600,19,6458 UNION</v>
      </c>
    </row>
    <row r="2784" spans="1:11" x14ac:dyDescent="0.55000000000000004">
      <c r="A2784" t="s">
        <v>25</v>
      </c>
      <c r="B2784" t="s">
        <v>10</v>
      </c>
      <c r="C2784" t="s">
        <v>134</v>
      </c>
      <c r="D2784" t="s">
        <v>6</v>
      </c>
      <c r="E2784" t="s">
        <v>3</v>
      </c>
      <c r="F2784" t="b">
        <v>1</v>
      </c>
      <c r="G2784">
        <v>17</v>
      </c>
      <c r="H2784">
        <v>0</v>
      </c>
      <c r="I2784">
        <v>72</v>
      </c>
      <c r="K2784" t="str">
        <f t="shared" si="44"/>
        <v>SELECT 'uf50-0106.cnf','Rank','2Point','Guided','MaxSat',1,17,0,72 UNION</v>
      </c>
    </row>
    <row r="2785" spans="1:11" x14ac:dyDescent="0.55000000000000004">
      <c r="A2785" t="s">
        <v>25</v>
      </c>
      <c r="B2785" t="s">
        <v>10</v>
      </c>
      <c r="C2785" t="s">
        <v>134</v>
      </c>
      <c r="D2785" t="s">
        <v>6</v>
      </c>
      <c r="E2785" t="s">
        <v>4</v>
      </c>
      <c r="F2785" t="b">
        <v>1</v>
      </c>
      <c r="G2785">
        <v>642</v>
      </c>
      <c r="H2785">
        <v>4</v>
      </c>
      <c r="I2785">
        <v>2325</v>
      </c>
      <c r="K2785" t="str">
        <f t="shared" si="44"/>
        <v>SELECT 'uf50-0106.cnf','Rank','2Point','Guided','Weighted',1,642,4,2325 UNION</v>
      </c>
    </row>
    <row r="2786" spans="1:11" x14ac:dyDescent="0.55000000000000004">
      <c r="A2786" t="s">
        <v>25</v>
      </c>
      <c r="B2786" t="s">
        <v>10</v>
      </c>
      <c r="C2786" t="s">
        <v>134</v>
      </c>
      <c r="D2786" t="s">
        <v>6</v>
      </c>
      <c r="E2786" t="s">
        <v>5</v>
      </c>
      <c r="F2786" t="b">
        <v>1</v>
      </c>
      <c r="G2786">
        <v>613</v>
      </c>
      <c r="H2786">
        <v>5</v>
      </c>
      <c r="I2786">
        <v>2470</v>
      </c>
      <c r="K2786" t="str">
        <f t="shared" si="44"/>
        <v>SELECT 'uf50-0106.cnf','Rank','2Point','Guided','Amplified',1,613,5,2470 UNION</v>
      </c>
    </row>
    <row r="2787" spans="1:11" x14ac:dyDescent="0.55000000000000004">
      <c r="A2787" t="s">
        <v>25</v>
      </c>
      <c r="B2787" t="s">
        <v>10</v>
      </c>
      <c r="C2787" t="s">
        <v>134</v>
      </c>
      <c r="D2787" t="s">
        <v>131</v>
      </c>
      <c r="E2787" t="s">
        <v>3</v>
      </c>
      <c r="F2787" t="b">
        <v>0</v>
      </c>
      <c r="G2787">
        <v>10000</v>
      </c>
      <c r="H2787">
        <v>70</v>
      </c>
      <c r="I2787">
        <v>23571</v>
      </c>
      <c r="K2787" t="str">
        <f t="shared" si="44"/>
        <v>SELECT 'uf50-0106.cnf','Rank','2Point','1Bit','MaxSat',0,10000,70,23571 UNION</v>
      </c>
    </row>
    <row r="2788" spans="1:11" x14ac:dyDescent="0.55000000000000004">
      <c r="A2788" t="s">
        <v>25</v>
      </c>
      <c r="B2788" t="s">
        <v>10</v>
      </c>
      <c r="C2788" t="s">
        <v>134</v>
      </c>
      <c r="D2788" t="s">
        <v>131</v>
      </c>
      <c r="E2788" t="s">
        <v>4</v>
      </c>
      <c r="F2788" t="b">
        <v>1</v>
      </c>
      <c r="G2788">
        <v>474</v>
      </c>
      <c r="H2788">
        <v>3</v>
      </c>
      <c r="I2788">
        <v>1021</v>
      </c>
      <c r="K2788" t="str">
        <f t="shared" si="44"/>
        <v>SELECT 'uf50-0106.cnf','Rank','2Point','1Bit','Weighted',1,474,3,1021 UNION</v>
      </c>
    </row>
    <row r="2789" spans="1:11" x14ac:dyDescent="0.55000000000000004">
      <c r="A2789" t="s">
        <v>25</v>
      </c>
      <c r="B2789" t="s">
        <v>10</v>
      </c>
      <c r="C2789" t="s">
        <v>134</v>
      </c>
      <c r="D2789" t="s">
        <v>131</v>
      </c>
      <c r="E2789" t="s">
        <v>5</v>
      </c>
      <c r="F2789" t="b">
        <v>0</v>
      </c>
      <c r="G2789">
        <v>10000</v>
      </c>
      <c r="H2789">
        <v>73</v>
      </c>
      <c r="I2789">
        <v>23618</v>
      </c>
      <c r="K2789" t="str">
        <f t="shared" si="44"/>
        <v>SELECT 'uf50-0106.cnf','Rank','2Point','1Bit','Amplified',0,10000,73,23618 UNION</v>
      </c>
    </row>
    <row r="2790" spans="1:11" x14ac:dyDescent="0.55000000000000004">
      <c r="A2790" t="s">
        <v>25</v>
      </c>
      <c r="B2790" t="s">
        <v>10</v>
      </c>
      <c r="C2790" t="s">
        <v>134</v>
      </c>
      <c r="D2790" t="s">
        <v>132</v>
      </c>
      <c r="E2790" t="s">
        <v>3</v>
      </c>
      <c r="F2790" t="b">
        <v>0</v>
      </c>
      <c r="G2790">
        <v>10000</v>
      </c>
      <c r="H2790">
        <v>71</v>
      </c>
      <c r="I2790">
        <v>23842</v>
      </c>
      <c r="K2790" t="str">
        <f t="shared" si="44"/>
        <v>SELECT 'uf50-0106.cnf','Rank','2Point','2Bit','MaxSat',0,10000,71,23842 UNION</v>
      </c>
    </row>
    <row r="2791" spans="1:11" x14ac:dyDescent="0.55000000000000004">
      <c r="A2791" t="s">
        <v>25</v>
      </c>
      <c r="B2791" t="s">
        <v>10</v>
      </c>
      <c r="C2791" t="s">
        <v>134</v>
      </c>
      <c r="D2791" t="s">
        <v>132</v>
      </c>
      <c r="E2791" t="s">
        <v>4</v>
      </c>
      <c r="F2791" t="b">
        <v>0</v>
      </c>
      <c r="G2791">
        <v>10000</v>
      </c>
      <c r="H2791">
        <v>62</v>
      </c>
      <c r="I2791">
        <v>21824</v>
      </c>
      <c r="K2791" t="str">
        <f t="shared" si="44"/>
        <v>SELECT 'uf50-0106.cnf','Rank','2Point','2Bit','Weighted',0,10000,62,21824 UNION</v>
      </c>
    </row>
    <row r="2792" spans="1:11" x14ac:dyDescent="0.55000000000000004">
      <c r="A2792" t="s">
        <v>25</v>
      </c>
      <c r="B2792" t="s">
        <v>10</v>
      </c>
      <c r="C2792" t="s">
        <v>134</v>
      </c>
      <c r="D2792" t="s">
        <v>132</v>
      </c>
      <c r="E2792" t="s">
        <v>5</v>
      </c>
      <c r="F2792" t="b">
        <v>0</v>
      </c>
      <c r="G2792">
        <v>10000</v>
      </c>
      <c r="H2792">
        <v>71</v>
      </c>
      <c r="I2792">
        <v>23548</v>
      </c>
      <c r="K2792" t="str">
        <f t="shared" si="44"/>
        <v>SELECT 'uf50-0106.cnf','Rank','2Point','2Bit','Amplified',0,10000,71,23548 UNION</v>
      </c>
    </row>
    <row r="2793" spans="1:11" x14ac:dyDescent="0.55000000000000004">
      <c r="A2793" t="s">
        <v>26</v>
      </c>
      <c r="B2793" t="s">
        <v>0</v>
      </c>
      <c r="C2793" t="s">
        <v>1</v>
      </c>
      <c r="D2793" t="s">
        <v>2</v>
      </c>
      <c r="E2793" t="s">
        <v>3</v>
      </c>
      <c r="F2793" t="b">
        <v>1</v>
      </c>
      <c r="G2793">
        <v>9469</v>
      </c>
      <c r="H2793">
        <v>71</v>
      </c>
      <c r="I2793">
        <v>49788</v>
      </c>
      <c r="K2793" t="str">
        <f t="shared" si="44"/>
        <v>SELECT 'uf50-0107.cnf','Tournament','Clause','BitFlip','MaxSat',1,9469,71,49788 UNION</v>
      </c>
    </row>
    <row r="2794" spans="1:11" x14ac:dyDescent="0.55000000000000004">
      <c r="A2794" t="s">
        <v>26</v>
      </c>
      <c r="B2794" t="s">
        <v>0</v>
      </c>
      <c r="C2794" t="s">
        <v>1</v>
      </c>
      <c r="D2794" t="s">
        <v>2</v>
      </c>
      <c r="E2794" t="s">
        <v>4</v>
      </c>
      <c r="F2794" t="b">
        <v>0</v>
      </c>
      <c r="G2794">
        <v>10000</v>
      </c>
      <c r="H2794">
        <v>65</v>
      </c>
      <c r="I2794">
        <v>51004</v>
      </c>
      <c r="K2794" t="str">
        <f t="shared" si="44"/>
        <v>SELECT 'uf50-0107.cnf','Tournament','Clause','BitFlip','Weighted',0,10000,65,51004 UNION</v>
      </c>
    </row>
    <row r="2795" spans="1:11" x14ac:dyDescent="0.55000000000000004">
      <c r="A2795" t="s">
        <v>26</v>
      </c>
      <c r="B2795" t="s">
        <v>0</v>
      </c>
      <c r="C2795" t="s">
        <v>1</v>
      </c>
      <c r="D2795" t="s">
        <v>2</v>
      </c>
      <c r="E2795" t="s">
        <v>5</v>
      </c>
      <c r="F2795" t="b">
        <v>1</v>
      </c>
      <c r="G2795">
        <v>9469</v>
      </c>
      <c r="H2795">
        <v>71</v>
      </c>
      <c r="I2795">
        <v>49583</v>
      </c>
      <c r="K2795" t="str">
        <f t="shared" si="44"/>
        <v>SELECT 'uf50-0107.cnf','Tournament','Clause','BitFlip','Amplified',1,9469,71,49583 UNION</v>
      </c>
    </row>
    <row r="2796" spans="1:11" x14ac:dyDescent="0.55000000000000004">
      <c r="A2796" t="s">
        <v>26</v>
      </c>
      <c r="B2796" t="s">
        <v>0</v>
      </c>
      <c r="C2796" t="s">
        <v>1</v>
      </c>
      <c r="D2796" t="s">
        <v>6</v>
      </c>
      <c r="E2796" t="s">
        <v>3</v>
      </c>
      <c r="F2796" t="b">
        <v>1</v>
      </c>
      <c r="G2796">
        <v>693</v>
      </c>
      <c r="H2796">
        <v>5</v>
      </c>
      <c r="I2796">
        <v>4101</v>
      </c>
      <c r="K2796" t="str">
        <f t="shared" si="44"/>
        <v>SELECT 'uf50-0107.cnf','Tournament','Clause','Guided','MaxSat',1,693,5,4101 UNION</v>
      </c>
    </row>
    <row r="2797" spans="1:11" x14ac:dyDescent="0.55000000000000004">
      <c r="A2797" t="s">
        <v>26</v>
      </c>
      <c r="B2797" t="s">
        <v>0</v>
      </c>
      <c r="C2797" t="s">
        <v>1</v>
      </c>
      <c r="D2797" t="s">
        <v>6</v>
      </c>
      <c r="E2797" t="s">
        <v>4</v>
      </c>
      <c r="F2797" t="b">
        <v>1</v>
      </c>
      <c r="G2797">
        <v>41</v>
      </c>
      <c r="H2797">
        <v>0</v>
      </c>
      <c r="I2797">
        <v>250</v>
      </c>
      <c r="K2797" t="str">
        <f t="shared" si="44"/>
        <v>SELECT 'uf50-0107.cnf','Tournament','Clause','Guided','Weighted',1,41,0,250 UNION</v>
      </c>
    </row>
    <row r="2798" spans="1:11" x14ac:dyDescent="0.55000000000000004">
      <c r="A2798" t="s">
        <v>26</v>
      </c>
      <c r="B2798" t="s">
        <v>0</v>
      </c>
      <c r="C2798" t="s">
        <v>1</v>
      </c>
      <c r="D2798" t="s">
        <v>6</v>
      </c>
      <c r="E2798" t="s">
        <v>5</v>
      </c>
      <c r="F2798" t="b">
        <v>1</v>
      </c>
      <c r="G2798">
        <v>693</v>
      </c>
      <c r="H2798">
        <v>5</v>
      </c>
      <c r="I2798">
        <v>4273</v>
      </c>
      <c r="K2798" t="str">
        <f t="shared" si="44"/>
        <v>SELECT 'uf50-0107.cnf','Tournament','Clause','Guided','Amplified',1,693,5,4273 UNION</v>
      </c>
    </row>
    <row r="2799" spans="1:11" x14ac:dyDescent="0.55000000000000004">
      <c r="A2799" t="s">
        <v>26</v>
      </c>
      <c r="B2799" t="s">
        <v>0</v>
      </c>
      <c r="C2799" t="s">
        <v>1</v>
      </c>
      <c r="D2799" t="s">
        <v>131</v>
      </c>
      <c r="E2799" t="s">
        <v>3</v>
      </c>
      <c r="F2799" t="b">
        <v>1</v>
      </c>
      <c r="G2799">
        <v>413</v>
      </c>
      <c r="H2799">
        <v>3</v>
      </c>
      <c r="I2799">
        <v>2208</v>
      </c>
      <c r="K2799" t="str">
        <f t="shared" si="44"/>
        <v>SELECT 'uf50-0107.cnf','Tournament','Clause','1Bit','MaxSat',1,413,3,2208 UNION</v>
      </c>
    </row>
    <row r="2800" spans="1:11" x14ac:dyDescent="0.55000000000000004">
      <c r="A2800" t="s">
        <v>26</v>
      </c>
      <c r="B2800" t="s">
        <v>0</v>
      </c>
      <c r="C2800" t="s">
        <v>1</v>
      </c>
      <c r="D2800" t="s">
        <v>131</v>
      </c>
      <c r="E2800" t="s">
        <v>4</v>
      </c>
      <c r="F2800" t="b">
        <v>1</v>
      </c>
      <c r="G2800">
        <v>430</v>
      </c>
      <c r="H2800">
        <v>3</v>
      </c>
      <c r="I2800">
        <v>2168</v>
      </c>
      <c r="K2800" t="str">
        <f t="shared" si="44"/>
        <v>SELECT 'uf50-0107.cnf','Tournament','Clause','1Bit','Weighted',1,430,3,2168 UNION</v>
      </c>
    </row>
    <row r="2801" spans="1:11" x14ac:dyDescent="0.55000000000000004">
      <c r="A2801" t="s">
        <v>26</v>
      </c>
      <c r="B2801" t="s">
        <v>0</v>
      </c>
      <c r="C2801" t="s">
        <v>1</v>
      </c>
      <c r="D2801" t="s">
        <v>131</v>
      </c>
      <c r="E2801" t="s">
        <v>5</v>
      </c>
      <c r="F2801" t="b">
        <v>1</v>
      </c>
      <c r="G2801">
        <v>413</v>
      </c>
      <c r="H2801">
        <v>3</v>
      </c>
      <c r="I2801">
        <v>2098</v>
      </c>
      <c r="K2801" t="str">
        <f t="shared" si="44"/>
        <v>SELECT 'uf50-0107.cnf','Tournament','Clause','1Bit','Amplified',1,413,3,2098 UNION</v>
      </c>
    </row>
    <row r="2802" spans="1:11" x14ac:dyDescent="0.55000000000000004">
      <c r="A2802" t="s">
        <v>26</v>
      </c>
      <c r="B2802" t="s">
        <v>0</v>
      </c>
      <c r="C2802" t="s">
        <v>1</v>
      </c>
      <c r="D2802" t="s">
        <v>132</v>
      </c>
      <c r="E2802" t="s">
        <v>3</v>
      </c>
      <c r="F2802" t="b">
        <v>1</v>
      </c>
      <c r="G2802">
        <v>1420</v>
      </c>
      <c r="H2802">
        <v>10</v>
      </c>
      <c r="I2802">
        <v>7247</v>
      </c>
      <c r="K2802" t="str">
        <f t="shared" si="44"/>
        <v>SELECT 'uf50-0107.cnf','Tournament','Clause','2Bit','MaxSat',1,1420,10,7247 UNION</v>
      </c>
    </row>
    <row r="2803" spans="1:11" x14ac:dyDescent="0.55000000000000004">
      <c r="A2803" t="s">
        <v>26</v>
      </c>
      <c r="B2803" t="s">
        <v>0</v>
      </c>
      <c r="C2803" t="s">
        <v>1</v>
      </c>
      <c r="D2803" t="s">
        <v>132</v>
      </c>
      <c r="E2803" t="s">
        <v>4</v>
      </c>
      <c r="F2803" t="b">
        <v>0</v>
      </c>
      <c r="G2803">
        <v>10000</v>
      </c>
      <c r="H2803">
        <v>63</v>
      </c>
      <c r="I2803">
        <v>50419</v>
      </c>
      <c r="K2803" t="str">
        <f t="shared" si="44"/>
        <v>SELECT 'uf50-0107.cnf','Tournament','Clause','2Bit','Weighted',0,10000,63,50419 UNION</v>
      </c>
    </row>
    <row r="2804" spans="1:11" x14ac:dyDescent="0.55000000000000004">
      <c r="A2804" t="s">
        <v>26</v>
      </c>
      <c r="B2804" t="s">
        <v>0</v>
      </c>
      <c r="C2804" t="s">
        <v>1</v>
      </c>
      <c r="D2804" t="s">
        <v>132</v>
      </c>
      <c r="E2804" t="s">
        <v>5</v>
      </c>
      <c r="F2804" t="b">
        <v>1</v>
      </c>
      <c r="G2804">
        <v>1420</v>
      </c>
      <c r="H2804">
        <v>10</v>
      </c>
      <c r="I2804">
        <v>7210</v>
      </c>
      <c r="K2804" t="str">
        <f t="shared" si="44"/>
        <v>SELECT 'uf50-0107.cnf','Tournament','Clause','2Bit','Amplified',1,1420,10,7210 UNION</v>
      </c>
    </row>
    <row r="2805" spans="1:11" x14ac:dyDescent="0.55000000000000004">
      <c r="A2805" t="s">
        <v>26</v>
      </c>
      <c r="B2805" t="s">
        <v>0</v>
      </c>
      <c r="C2805" t="s">
        <v>8</v>
      </c>
      <c r="D2805" t="s">
        <v>2</v>
      </c>
      <c r="E2805" t="s">
        <v>3</v>
      </c>
      <c r="F2805" t="b">
        <v>1</v>
      </c>
      <c r="G2805">
        <v>3610</v>
      </c>
      <c r="H2805">
        <v>28</v>
      </c>
      <c r="I2805">
        <v>9150</v>
      </c>
      <c r="K2805" t="str">
        <f t="shared" si="44"/>
        <v>SELECT 'uf50-0107.cnf','Tournament','Uniform','BitFlip','MaxSat',1,3610,28,9150 UNION</v>
      </c>
    </row>
    <row r="2806" spans="1:11" x14ac:dyDescent="0.55000000000000004">
      <c r="A2806" t="s">
        <v>26</v>
      </c>
      <c r="B2806" t="s">
        <v>0</v>
      </c>
      <c r="C2806" t="s">
        <v>8</v>
      </c>
      <c r="D2806" t="s">
        <v>2</v>
      </c>
      <c r="E2806" t="s">
        <v>4</v>
      </c>
      <c r="F2806" t="b">
        <v>1</v>
      </c>
      <c r="G2806">
        <v>9132</v>
      </c>
      <c r="H2806">
        <v>61</v>
      </c>
      <c r="I2806">
        <v>21127</v>
      </c>
      <c r="K2806" t="str">
        <f t="shared" si="44"/>
        <v>SELECT 'uf50-0107.cnf','Tournament','Uniform','BitFlip','Weighted',1,9132,61,21127 UNION</v>
      </c>
    </row>
    <row r="2807" spans="1:11" x14ac:dyDescent="0.55000000000000004">
      <c r="A2807" t="s">
        <v>26</v>
      </c>
      <c r="B2807" t="s">
        <v>0</v>
      </c>
      <c r="C2807" t="s">
        <v>8</v>
      </c>
      <c r="D2807" t="s">
        <v>2</v>
      </c>
      <c r="E2807" t="s">
        <v>5</v>
      </c>
      <c r="F2807" t="b">
        <v>1</v>
      </c>
      <c r="G2807">
        <v>3610</v>
      </c>
      <c r="H2807">
        <v>28</v>
      </c>
      <c r="I2807">
        <v>8988</v>
      </c>
      <c r="K2807" t="str">
        <f t="shared" si="44"/>
        <v>SELECT 'uf50-0107.cnf','Tournament','Uniform','BitFlip','Amplified',1,3610,28,8988 UNION</v>
      </c>
    </row>
    <row r="2808" spans="1:11" x14ac:dyDescent="0.55000000000000004">
      <c r="A2808" t="s">
        <v>26</v>
      </c>
      <c r="B2808" t="s">
        <v>0</v>
      </c>
      <c r="C2808" t="s">
        <v>8</v>
      </c>
      <c r="D2808" t="s">
        <v>6</v>
      </c>
      <c r="E2808" t="s">
        <v>3</v>
      </c>
      <c r="F2808" t="b">
        <v>1</v>
      </c>
      <c r="G2808">
        <v>407</v>
      </c>
      <c r="H2808">
        <v>3</v>
      </c>
      <c r="I2808">
        <v>1603</v>
      </c>
      <c r="K2808" t="str">
        <f t="shared" si="44"/>
        <v>SELECT 'uf50-0107.cnf','Tournament','Uniform','Guided','MaxSat',1,407,3,1603 UNION</v>
      </c>
    </row>
    <row r="2809" spans="1:11" x14ac:dyDescent="0.55000000000000004">
      <c r="A2809" t="s">
        <v>26</v>
      </c>
      <c r="B2809" t="s">
        <v>0</v>
      </c>
      <c r="C2809" t="s">
        <v>8</v>
      </c>
      <c r="D2809" t="s">
        <v>6</v>
      </c>
      <c r="E2809" t="s">
        <v>4</v>
      </c>
      <c r="F2809" t="b">
        <v>1</v>
      </c>
      <c r="G2809">
        <v>301</v>
      </c>
      <c r="H2809">
        <v>2</v>
      </c>
      <c r="I2809">
        <v>1179</v>
      </c>
      <c r="K2809" t="str">
        <f t="shared" si="44"/>
        <v>SELECT 'uf50-0107.cnf','Tournament','Uniform','Guided','Weighted',1,301,2,1179 UNION</v>
      </c>
    </row>
    <row r="2810" spans="1:11" x14ac:dyDescent="0.55000000000000004">
      <c r="A2810" t="s">
        <v>26</v>
      </c>
      <c r="B2810" t="s">
        <v>0</v>
      </c>
      <c r="C2810" t="s">
        <v>8</v>
      </c>
      <c r="D2810" t="s">
        <v>6</v>
      </c>
      <c r="E2810" t="s">
        <v>5</v>
      </c>
      <c r="F2810" t="b">
        <v>1</v>
      </c>
      <c r="G2810">
        <v>407</v>
      </c>
      <c r="H2810">
        <v>3</v>
      </c>
      <c r="I2810">
        <v>1679</v>
      </c>
      <c r="K2810" t="str">
        <f t="shared" si="44"/>
        <v>SELECT 'uf50-0107.cnf','Tournament','Uniform','Guided','Amplified',1,407,3,1679 UNION</v>
      </c>
    </row>
    <row r="2811" spans="1:11" x14ac:dyDescent="0.55000000000000004">
      <c r="A2811" t="s">
        <v>26</v>
      </c>
      <c r="B2811" t="s">
        <v>0</v>
      </c>
      <c r="C2811" t="s">
        <v>8</v>
      </c>
      <c r="D2811" t="s">
        <v>131</v>
      </c>
      <c r="E2811" t="s">
        <v>3</v>
      </c>
      <c r="F2811" t="b">
        <v>1</v>
      </c>
      <c r="G2811">
        <v>7401</v>
      </c>
      <c r="H2811">
        <v>60</v>
      </c>
      <c r="I2811">
        <v>18316</v>
      </c>
      <c r="K2811" t="str">
        <f t="shared" si="44"/>
        <v>SELECT 'uf50-0107.cnf','Tournament','Uniform','1Bit','MaxSat',1,7401,60,18316 UNION</v>
      </c>
    </row>
    <row r="2812" spans="1:11" x14ac:dyDescent="0.55000000000000004">
      <c r="A2812" t="s">
        <v>26</v>
      </c>
      <c r="B2812" t="s">
        <v>0</v>
      </c>
      <c r="C2812" t="s">
        <v>8</v>
      </c>
      <c r="D2812" t="s">
        <v>131</v>
      </c>
      <c r="E2812" t="s">
        <v>4</v>
      </c>
      <c r="F2812" t="b">
        <v>0</v>
      </c>
      <c r="G2812">
        <v>10000</v>
      </c>
      <c r="H2812">
        <v>70</v>
      </c>
      <c r="I2812">
        <v>22598</v>
      </c>
      <c r="K2812" t="str">
        <f t="shared" si="44"/>
        <v>SELECT 'uf50-0107.cnf','Tournament','Uniform','1Bit','Weighted',0,10000,70,22598 UNION</v>
      </c>
    </row>
    <row r="2813" spans="1:11" x14ac:dyDescent="0.55000000000000004">
      <c r="A2813" t="s">
        <v>26</v>
      </c>
      <c r="B2813" t="s">
        <v>0</v>
      </c>
      <c r="C2813" t="s">
        <v>8</v>
      </c>
      <c r="D2813" t="s">
        <v>131</v>
      </c>
      <c r="E2813" t="s">
        <v>5</v>
      </c>
      <c r="F2813" t="b">
        <v>1</v>
      </c>
      <c r="G2813">
        <v>7401</v>
      </c>
      <c r="H2813">
        <v>60</v>
      </c>
      <c r="I2813">
        <v>17893</v>
      </c>
      <c r="K2813" t="str">
        <f t="shared" si="44"/>
        <v>SELECT 'uf50-0107.cnf','Tournament','Uniform','1Bit','Amplified',1,7401,60,17893 UNION</v>
      </c>
    </row>
    <row r="2814" spans="1:11" x14ac:dyDescent="0.55000000000000004">
      <c r="A2814" t="s">
        <v>26</v>
      </c>
      <c r="B2814" t="s">
        <v>0</v>
      </c>
      <c r="C2814" t="s">
        <v>8</v>
      </c>
      <c r="D2814" t="s">
        <v>132</v>
      </c>
      <c r="E2814" t="s">
        <v>3</v>
      </c>
      <c r="F2814" t="b">
        <v>1</v>
      </c>
      <c r="G2814">
        <v>346</v>
      </c>
      <c r="H2814">
        <v>1</v>
      </c>
      <c r="I2814">
        <v>850</v>
      </c>
      <c r="K2814" t="str">
        <f t="shared" si="44"/>
        <v>SELECT 'uf50-0107.cnf','Tournament','Uniform','2Bit','MaxSat',1,346,1,850 UNION</v>
      </c>
    </row>
    <row r="2815" spans="1:11" x14ac:dyDescent="0.55000000000000004">
      <c r="A2815" t="s">
        <v>26</v>
      </c>
      <c r="B2815" t="s">
        <v>0</v>
      </c>
      <c r="C2815" t="s">
        <v>8</v>
      </c>
      <c r="D2815" t="s">
        <v>132</v>
      </c>
      <c r="E2815" t="s">
        <v>4</v>
      </c>
      <c r="F2815" t="b">
        <v>1</v>
      </c>
      <c r="G2815">
        <v>537</v>
      </c>
      <c r="H2815">
        <v>4</v>
      </c>
      <c r="I2815">
        <v>1285</v>
      </c>
      <c r="K2815" t="str">
        <f t="shared" si="44"/>
        <v>SELECT 'uf50-0107.cnf','Tournament','Uniform','2Bit','Weighted',1,537,4,1285 UNION</v>
      </c>
    </row>
    <row r="2816" spans="1:11" x14ac:dyDescent="0.55000000000000004">
      <c r="A2816" t="s">
        <v>26</v>
      </c>
      <c r="B2816" t="s">
        <v>0</v>
      </c>
      <c r="C2816" t="s">
        <v>8</v>
      </c>
      <c r="D2816" t="s">
        <v>132</v>
      </c>
      <c r="E2816" t="s">
        <v>5</v>
      </c>
      <c r="F2816" t="b">
        <v>1</v>
      </c>
      <c r="G2816">
        <v>346</v>
      </c>
      <c r="H2816">
        <v>1</v>
      </c>
      <c r="I2816">
        <v>896</v>
      </c>
      <c r="K2816" t="str">
        <f t="shared" si="44"/>
        <v>SELECT 'uf50-0107.cnf','Tournament','Uniform','2Bit','Amplified',1,346,1,896 UNION</v>
      </c>
    </row>
    <row r="2817" spans="1:11" x14ac:dyDescent="0.55000000000000004">
      <c r="A2817" t="s">
        <v>26</v>
      </c>
      <c r="B2817" t="s">
        <v>0</v>
      </c>
      <c r="C2817" t="s">
        <v>133</v>
      </c>
      <c r="D2817" t="s">
        <v>2</v>
      </c>
      <c r="E2817" t="s">
        <v>3</v>
      </c>
      <c r="F2817" t="b">
        <v>1</v>
      </c>
      <c r="G2817">
        <v>498</v>
      </c>
      <c r="H2817">
        <v>3</v>
      </c>
      <c r="I2817">
        <v>1240</v>
      </c>
      <c r="K2817" t="str">
        <f t="shared" si="44"/>
        <v>SELECT 'uf50-0107.cnf','Tournament','1Point','BitFlip','MaxSat',1,498,3,1240 UNION</v>
      </c>
    </row>
    <row r="2818" spans="1:11" x14ac:dyDescent="0.55000000000000004">
      <c r="A2818" t="s">
        <v>26</v>
      </c>
      <c r="B2818" t="s">
        <v>0</v>
      </c>
      <c r="C2818" t="s">
        <v>133</v>
      </c>
      <c r="D2818" t="s">
        <v>2</v>
      </c>
      <c r="E2818" t="s">
        <v>4</v>
      </c>
      <c r="F2818" t="b">
        <v>1</v>
      </c>
      <c r="G2818">
        <v>1608</v>
      </c>
      <c r="H2818">
        <v>9</v>
      </c>
      <c r="I2818">
        <v>3695</v>
      </c>
      <c r="K2818" t="str">
        <f t="shared" si="44"/>
        <v>SELECT 'uf50-0107.cnf','Tournament','1Point','BitFlip','Weighted',1,1608,9,3695 UNION</v>
      </c>
    </row>
    <row r="2819" spans="1:11" x14ac:dyDescent="0.55000000000000004">
      <c r="A2819" t="s">
        <v>26</v>
      </c>
      <c r="B2819" t="s">
        <v>0</v>
      </c>
      <c r="C2819" t="s">
        <v>133</v>
      </c>
      <c r="D2819" t="s">
        <v>2</v>
      </c>
      <c r="E2819" t="s">
        <v>5</v>
      </c>
      <c r="F2819" t="b">
        <v>1</v>
      </c>
      <c r="G2819">
        <v>498</v>
      </c>
      <c r="H2819">
        <v>3</v>
      </c>
      <c r="I2819">
        <v>1280</v>
      </c>
      <c r="K2819" t="str">
        <f t="shared" si="44"/>
        <v>SELECT 'uf50-0107.cnf','Tournament','1Point','BitFlip','Amplified',1,498,3,1280 UNION</v>
      </c>
    </row>
    <row r="2820" spans="1:11" x14ac:dyDescent="0.55000000000000004">
      <c r="A2820" t="s">
        <v>26</v>
      </c>
      <c r="B2820" t="s">
        <v>0</v>
      </c>
      <c r="C2820" t="s">
        <v>133</v>
      </c>
      <c r="D2820" t="s">
        <v>6</v>
      </c>
      <c r="E2820" t="s">
        <v>3</v>
      </c>
      <c r="F2820" t="b">
        <v>1</v>
      </c>
      <c r="G2820">
        <v>143</v>
      </c>
      <c r="H2820">
        <v>1</v>
      </c>
      <c r="I2820">
        <v>591</v>
      </c>
      <c r="K2820" t="str">
        <f t="shared" si="44"/>
        <v>SELECT 'uf50-0107.cnf','Tournament','1Point','Guided','MaxSat',1,143,1,591 UNION</v>
      </c>
    </row>
    <row r="2821" spans="1:11" x14ac:dyDescent="0.55000000000000004">
      <c r="A2821" t="s">
        <v>26</v>
      </c>
      <c r="B2821" t="s">
        <v>0</v>
      </c>
      <c r="C2821" t="s">
        <v>133</v>
      </c>
      <c r="D2821" t="s">
        <v>6</v>
      </c>
      <c r="E2821" t="s">
        <v>4</v>
      </c>
      <c r="F2821" t="b">
        <v>1</v>
      </c>
      <c r="G2821">
        <v>33</v>
      </c>
      <c r="H2821">
        <v>0</v>
      </c>
      <c r="I2821">
        <v>118</v>
      </c>
      <c r="K2821" t="str">
        <f t="shared" si="44"/>
        <v>SELECT 'uf50-0107.cnf','Tournament','1Point','Guided','Weighted',1,33,0,118 UNION</v>
      </c>
    </row>
    <row r="2822" spans="1:11" x14ac:dyDescent="0.55000000000000004">
      <c r="A2822" t="s">
        <v>26</v>
      </c>
      <c r="B2822" t="s">
        <v>0</v>
      </c>
      <c r="C2822" t="s">
        <v>133</v>
      </c>
      <c r="D2822" t="s">
        <v>6</v>
      </c>
      <c r="E2822" t="s">
        <v>5</v>
      </c>
      <c r="F2822" t="b">
        <v>1</v>
      </c>
      <c r="G2822">
        <v>143</v>
      </c>
      <c r="H2822">
        <v>1</v>
      </c>
      <c r="I2822">
        <v>554</v>
      </c>
      <c r="K2822" t="str">
        <f t="shared" si="44"/>
        <v>SELECT 'uf50-0107.cnf','Tournament','1Point','Guided','Amplified',1,143,1,554 UNION</v>
      </c>
    </row>
    <row r="2823" spans="1:11" x14ac:dyDescent="0.55000000000000004">
      <c r="A2823" t="s">
        <v>26</v>
      </c>
      <c r="B2823" t="s">
        <v>0</v>
      </c>
      <c r="C2823" t="s">
        <v>133</v>
      </c>
      <c r="D2823" t="s">
        <v>131</v>
      </c>
      <c r="E2823" t="s">
        <v>3</v>
      </c>
      <c r="F2823" t="b">
        <v>1</v>
      </c>
      <c r="G2823">
        <v>334</v>
      </c>
      <c r="H2823">
        <v>2</v>
      </c>
      <c r="I2823">
        <v>813</v>
      </c>
      <c r="K2823" t="str">
        <f t="shared" si="44"/>
        <v>SELECT 'uf50-0107.cnf','Tournament','1Point','1Bit','MaxSat',1,334,2,813 UNION</v>
      </c>
    </row>
    <row r="2824" spans="1:11" x14ac:dyDescent="0.55000000000000004">
      <c r="A2824" t="s">
        <v>26</v>
      </c>
      <c r="B2824" t="s">
        <v>0</v>
      </c>
      <c r="C2824" t="s">
        <v>133</v>
      </c>
      <c r="D2824" t="s">
        <v>131</v>
      </c>
      <c r="E2824" t="s">
        <v>4</v>
      </c>
      <c r="F2824" t="b">
        <v>1</v>
      </c>
      <c r="G2824">
        <v>1984</v>
      </c>
      <c r="H2824">
        <v>12</v>
      </c>
      <c r="I2824">
        <v>4256</v>
      </c>
      <c r="K2824" t="str">
        <f t="shared" si="44"/>
        <v>SELECT 'uf50-0107.cnf','Tournament','1Point','1Bit','Weighted',1,1984,12,4256 UNION</v>
      </c>
    </row>
    <row r="2825" spans="1:11" x14ac:dyDescent="0.55000000000000004">
      <c r="A2825" t="s">
        <v>26</v>
      </c>
      <c r="B2825" t="s">
        <v>0</v>
      </c>
      <c r="C2825" t="s">
        <v>133</v>
      </c>
      <c r="D2825" t="s">
        <v>131</v>
      </c>
      <c r="E2825" t="s">
        <v>5</v>
      </c>
      <c r="F2825" t="b">
        <v>1</v>
      </c>
      <c r="G2825">
        <v>334</v>
      </c>
      <c r="H2825">
        <v>2</v>
      </c>
      <c r="I2825">
        <v>799</v>
      </c>
      <c r="K2825" t="str">
        <f t="shared" ref="K2825:K2888" si="45">CONCATENATE("SELECT '",A2825,"','",B2825,"','",C2825,"','",D2825,"','",E2825,"',",IF(F2825,1,0),",",G2825,",",H2825,",",I2825," UNION")</f>
        <v>SELECT 'uf50-0107.cnf','Tournament','1Point','1Bit','Amplified',1,334,2,799 UNION</v>
      </c>
    </row>
    <row r="2826" spans="1:11" x14ac:dyDescent="0.55000000000000004">
      <c r="A2826" t="s">
        <v>26</v>
      </c>
      <c r="B2826" t="s">
        <v>0</v>
      </c>
      <c r="C2826" t="s">
        <v>133</v>
      </c>
      <c r="D2826" t="s">
        <v>132</v>
      </c>
      <c r="E2826" t="s">
        <v>3</v>
      </c>
      <c r="F2826" t="b">
        <v>1</v>
      </c>
      <c r="G2826">
        <v>9878</v>
      </c>
      <c r="H2826">
        <v>68</v>
      </c>
      <c r="I2826">
        <v>23190</v>
      </c>
      <c r="K2826" t="str">
        <f t="shared" si="45"/>
        <v>SELECT 'uf50-0107.cnf','Tournament','1Point','2Bit','MaxSat',1,9878,68,23190 UNION</v>
      </c>
    </row>
    <row r="2827" spans="1:11" x14ac:dyDescent="0.55000000000000004">
      <c r="A2827" t="s">
        <v>26</v>
      </c>
      <c r="B2827" t="s">
        <v>0</v>
      </c>
      <c r="C2827" t="s">
        <v>133</v>
      </c>
      <c r="D2827" t="s">
        <v>132</v>
      </c>
      <c r="E2827" t="s">
        <v>4</v>
      </c>
      <c r="F2827" t="b">
        <v>1</v>
      </c>
      <c r="G2827">
        <v>1254</v>
      </c>
      <c r="H2827">
        <v>7</v>
      </c>
      <c r="I2827">
        <v>2721</v>
      </c>
      <c r="K2827" t="str">
        <f t="shared" si="45"/>
        <v>SELECT 'uf50-0107.cnf','Tournament','1Point','2Bit','Weighted',1,1254,7,2721 UNION</v>
      </c>
    </row>
    <row r="2828" spans="1:11" x14ac:dyDescent="0.55000000000000004">
      <c r="A2828" t="s">
        <v>26</v>
      </c>
      <c r="B2828" t="s">
        <v>0</v>
      </c>
      <c r="C2828" t="s">
        <v>133</v>
      </c>
      <c r="D2828" t="s">
        <v>132</v>
      </c>
      <c r="E2828" t="s">
        <v>5</v>
      </c>
      <c r="F2828" t="b">
        <v>1</v>
      </c>
      <c r="G2828">
        <v>9878</v>
      </c>
      <c r="H2828">
        <v>68</v>
      </c>
      <c r="I2828">
        <v>23404</v>
      </c>
      <c r="K2828" t="str">
        <f t="shared" si="45"/>
        <v>SELECT 'uf50-0107.cnf','Tournament','1Point','2Bit','Amplified',1,9878,68,23404 UNION</v>
      </c>
    </row>
    <row r="2829" spans="1:11" x14ac:dyDescent="0.55000000000000004">
      <c r="A2829" t="s">
        <v>26</v>
      </c>
      <c r="B2829" t="s">
        <v>0</v>
      </c>
      <c r="C2829" t="s">
        <v>134</v>
      </c>
      <c r="D2829" t="s">
        <v>2</v>
      </c>
      <c r="E2829" t="s">
        <v>3</v>
      </c>
      <c r="F2829" t="b">
        <v>1</v>
      </c>
      <c r="G2829">
        <v>4310</v>
      </c>
      <c r="H2829">
        <v>32</v>
      </c>
      <c r="I2829">
        <v>10437</v>
      </c>
      <c r="K2829" t="str">
        <f t="shared" si="45"/>
        <v>SELECT 'uf50-0107.cnf','Tournament','2Point','BitFlip','MaxSat',1,4310,32,10437 UNION</v>
      </c>
    </row>
    <row r="2830" spans="1:11" x14ac:dyDescent="0.55000000000000004">
      <c r="A2830" t="s">
        <v>26</v>
      </c>
      <c r="B2830" t="s">
        <v>0</v>
      </c>
      <c r="C2830" t="s">
        <v>134</v>
      </c>
      <c r="D2830" t="s">
        <v>2</v>
      </c>
      <c r="E2830" t="s">
        <v>4</v>
      </c>
      <c r="F2830" t="b">
        <v>1</v>
      </c>
      <c r="G2830">
        <v>1350</v>
      </c>
      <c r="H2830">
        <v>8</v>
      </c>
      <c r="I2830">
        <v>3091</v>
      </c>
      <c r="K2830" t="str">
        <f t="shared" si="45"/>
        <v>SELECT 'uf50-0107.cnf','Tournament','2Point','BitFlip','Weighted',1,1350,8,3091 UNION</v>
      </c>
    </row>
    <row r="2831" spans="1:11" x14ac:dyDescent="0.55000000000000004">
      <c r="A2831" t="s">
        <v>26</v>
      </c>
      <c r="B2831" t="s">
        <v>0</v>
      </c>
      <c r="C2831" t="s">
        <v>134</v>
      </c>
      <c r="D2831" t="s">
        <v>2</v>
      </c>
      <c r="E2831" t="s">
        <v>5</v>
      </c>
      <c r="F2831" t="b">
        <v>1</v>
      </c>
      <c r="G2831">
        <v>4310</v>
      </c>
      <c r="H2831">
        <v>32</v>
      </c>
      <c r="I2831">
        <v>10515</v>
      </c>
      <c r="K2831" t="str">
        <f t="shared" si="45"/>
        <v>SELECT 'uf50-0107.cnf','Tournament','2Point','BitFlip','Amplified',1,4310,32,10515 UNION</v>
      </c>
    </row>
    <row r="2832" spans="1:11" x14ac:dyDescent="0.55000000000000004">
      <c r="A2832" t="s">
        <v>26</v>
      </c>
      <c r="B2832" t="s">
        <v>0</v>
      </c>
      <c r="C2832" t="s">
        <v>134</v>
      </c>
      <c r="D2832" t="s">
        <v>6</v>
      </c>
      <c r="E2832" t="s">
        <v>3</v>
      </c>
      <c r="F2832" t="b">
        <v>1</v>
      </c>
      <c r="G2832">
        <v>26</v>
      </c>
      <c r="H2832">
        <v>0</v>
      </c>
      <c r="I2832">
        <v>100</v>
      </c>
      <c r="K2832" t="str">
        <f t="shared" si="45"/>
        <v>SELECT 'uf50-0107.cnf','Tournament','2Point','Guided','MaxSat',1,26,0,100 UNION</v>
      </c>
    </row>
    <row r="2833" spans="1:11" x14ac:dyDescent="0.55000000000000004">
      <c r="A2833" t="s">
        <v>26</v>
      </c>
      <c r="B2833" t="s">
        <v>0</v>
      </c>
      <c r="C2833" t="s">
        <v>134</v>
      </c>
      <c r="D2833" t="s">
        <v>6</v>
      </c>
      <c r="E2833" t="s">
        <v>4</v>
      </c>
      <c r="F2833" t="b">
        <v>1</v>
      </c>
      <c r="G2833">
        <v>47</v>
      </c>
      <c r="H2833">
        <v>0</v>
      </c>
      <c r="I2833">
        <v>174</v>
      </c>
      <c r="K2833" t="str">
        <f t="shared" si="45"/>
        <v>SELECT 'uf50-0107.cnf','Tournament','2Point','Guided','Weighted',1,47,0,174 UNION</v>
      </c>
    </row>
    <row r="2834" spans="1:11" x14ac:dyDescent="0.55000000000000004">
      <c r="A2834" t="s">
        <v>26</v>
      </c>
      <c r="B2834" t="s">
        <v>0</v>
      </c>
      <c r="C2834" t="s">
        <v>134</v>
      </c>
      <c r="D2834" t="s">
        <v>6</v>
      </c>
      <c r="E2834" t="s">
        <v>5</v>
      </c>
      <c r="F2834" t="b">
        <v>1</v>
      </c>
      <c r="G2834">
        <v>26</v>
      </c>
      <c r="H2834">
        <v>0</v>
      </c>
      <c r="I2834">
        <v>102</v>
      </c>
      <c r="K2834" t="str">
        <f t="shared" si="45"/>
        <v>SELECT 'uf50-0107.cnf','Tournament','2Point','Guided','Amplified',1,26,0,102 UNION</v>
      </c>
    </row>
    <row r="2835" spans="1:11" x14ac:dyDescent="0.55000000000000004">
      <c r="A2835" t="s">
        <v>26</v>
      </c>
      <c r="B2835" t="s">
        <v>0</v>
      </c>
      <c r="C2835" t="s">
        <v>134</v>
      </c>
      <c r="D2835" t="s">
        <v>131</v>
      </c>
      <c r="E2835" t="s">
        <v>3</v>
      </c>
      <c r="F2835" t="b">
        <v>1</v>
      </c>
      <c r="G2835">
        <v>721</v>
      </c>
      <c r="H2835">
        <v>5</v>
      </c>
      <c r="I2835">
        <v>1633</v>
      </c>
      <c r="K2835" t="str">
        <f t="shared" si="45"/>
        <v>SELECT 'uf50-0107.cnf','Tournament','2Point','1Bit','MaxSat',1,721,5,1633 UNION</v>
      </c>
    </row>
    <row r="2836" spans="1:11" x14ac:dyDescent="0.55000000000000004">
      <c r="A2836" t="s">
        <v>26</v>
      </c>
      <c r="B2836" t="s">
        <v>0</v>
      </c>
      <c r="C2836" t="s">
        <v>134</v>
      </c>
      <c r="D2836" t="s">
        <v>131</v>
      </c>
      <c r="E2836" t="s">
        <v>4</v>
      </c>
      <c r="F2836" t="b">
        <v>1</v>
      </c>
      <c r="G2836">
        <v>9890</v>
      </c>
      <c r="H2836">
        <v>67</v>
      </c>
      <c r="I2836">
        <v>21421</v>
      </c>
      <c r="K2836" t="str">
        <f t="shared" si="45"/>
        <v>SELECT 'uf50-0107.cnf','Tournament','2Point','1Bit','Weighted',1,9890,67,21421 UNION</v>
      </c>
    </row>
    <row r="2837" spans="1:11" x14ac:dyDescent="0.55000000000000004">
      <c r="A2837" t="s">
        <v>26</v>
      </c>
      <c r="B2837" t="s">
        <v>0</v>
      </c>
      <c r="C2837" t="s">
        <v>134</v>
      </c>
      <c r="D2837" t="s">
        <v>131</v>
      </c>
      <c r="E2837" t="s">
        <v>5</v>
      </c>
      <c r="F2837" t="b">
        <v>1</v>
      </c>
      <c r="G2837">
        <v>721</v>
      </c>
      <c r="H2837">
        <v>5</v>
      </c>
      <c r="I2837">
        <v>1667</v>
      </c>
      <c r="K2837" t="str">
        <f t="shared" si="45"/>
        <v>SELECT 'uf50-0107.cnf','Tournament','2Point','1Bit','Amplified',1,721,5,1667 UNION</v>
      </c>
    </row>
    <row r="2838" spans="1:11" x14ac:dyDescent="0.55000000000000004">
      <c r="A2838" t="s">
        <v>26</v>
      </c>
      <c r="B2838" t="s">
        <v>0</v>
      </c>
      <c r="C2838" t="s">
        <v>134</v>
      </c>
      <c r="D2838" t="s">
        <v>132</v>
      </c>
      <c r="E2838" t="s">
        <v>3</v>
      </c>
      <c r="F2838" t="b">
        <v>1</v>
      </c>
      <c r="G2838">
        <v>7189</v>
      </c>
      <c r="H2838">
        <v>51</v>
      </c>
      <c r="I2838">
        <v>17112</v>
      </c>
      <c r="K2838" t="str">
        <f t="shared" si="45"/>
        <v>SELECT 'uf50-0107.cnf','Tournament','2Point','2Bit','MaxSat',1,7189,51,17112 UNION</v>
      </c>
    </row>
    <row r="2839" spans="1:11" x14ac:dyDescent="0.55000000000000004">
      <c r="A2839" t="s">
        <v>26</v>
      </c>
      <c r="B2839" t="s">
        <v>0</v>
      </c>
      <c r="C2839" t="s">
        <v>134</v>
      </c>
      <c r="D2839" t="s">
        <v>132</v>
      </c>
      <c r="E2839" t="s">
        <v>4</v>
      </c>
      <c r="F2839" t="b">
        <v>1</v>
      </c>
      <c r="G2839">
        <v>9875</v>
      </c>
      <c r="H2839">
        <v>62</v>
      </c>
      <c r="I2839">
        <v>21670</v>
      </c>
      <c r="K2839" t="str">
        <f t="shared" si="45"/>
        <v>SELECT 'uf50-0107.cnf','Tournament','2Point','2Bit','Weighted',1,9875,62,21670 UNION</v>
      </c>
    </row>
    <row r="2840" spans="1:11" x14ac:dyDescent="0.55000000000000004">
      <c r="A2840" t="s">
        <v>26</v>
      </c>
      <c r="B2840" t="s">
        <v>0</v>
      </c>
      <c r="C2840" t="s">
        <v>134</v>
      </c>
      <c r="D2840" t="s">
        <v>132</v>
      </c>
      <c r="E2840" t="s">
        <v>5</v>
      </c>
      <c r="F2840" t="b">
        <v>1</v>
      </c>
      <c r="G2840">
        <v>7189</v>
      </c>
      <c r="H2840">
        <v>51</v>
      </c>
      <c r="I2840">
        <v>17132</v>
      </c>
      <c r="K2840" t="str">
        <f t="shared" si="45"/>
        <v>SELECT 'uf50-0107.cnf','Tournament','2Point','2Bit','Amplified',1,7189,51,17132 UNION</v>
      </c>
    </row>
    <row r="2841" spans="1:11" x14ac:dyDescent="0.55000000000000004">
      <c r="A2841" t="s">
        <v>26</v>
      </c>
      <c r="B2841" t="s">
        <v>9</v>
      </c>
      <c r="C2841" t="s">
        <v>1</v>
      </c>
      <c r="D2841" t="s">
        <v>2</v>
      </c>
      <c r="E2841" t="s">
        <v>3</v>
      </c>
      <c r="F2841" t="b">
        <v>0</v>
      </c>
      <c r="G2841">
        <v>10000</v>
      </c>
      <c r="H2841">
        <v>45</v>
      </c>
      <c r="I2841">
        <v>57424</v>
      </c>
      <c r="K2841" t="str">
        <f t="shared" si="45"/>
        <v>SELECT 'uf50-0107.cnf','Roulette','Clause','BitFlip','MaxSat',0,10000,45,57424 UNION</v>
      </c>
    </row>
    <row r="2842" spans="1:11" x14ac:dyDescent="0.55000000000000004">
      <c r="A2842" t="s">
        <v>26</v>
      </c>
      <c r="B2842" t="s">
        <v>9</v>
      </c>
      <c r="C2842" t="s">
        <v>1</v>
      </c>
      <c r="D2842" t="s">
        <v>2</v>
      </c>
      <c r="E2842" t="s">
        <v>4</v>
      </c>
      <c r="F2842" t="b">
        <v>1</v>
      </c>
      <c r="G2842">
        <v>6673</v>
      </c>
      <c r="H2842">
        <v>29</v>
      </c>
      <c r="I2842">
        <v>36991</v>
      </c>
      <c r="K2842" t="str">
        <f t="shared" si="45"/>
        <v>SELECT 'uf50-0107.cnf','Roulette','Clause','BitFlip','Weighted',1,6673,29,36991 UNION</v>
      </c>
    </row>
    <row r="2843" spans="1:11" x14ac:dyDescent="0.55000000000000004">
      <c r="A2843" t="s">
        <v>26</v>
      </c>
      <c r="B2843" t="s">
        <v>9</v>
      </c>
      <c r="C2843" t="s">
        <v>1</v>
      </c>
      <c r="D2843" t="s">
        <v>2</v>
      </c>
      <c r="E2843" t="s">
        <v>5</v>
      </c>
      <c r="F2843" t="b">
        <v>1</v>
      </c>
      <c r="G2843">
        <v>7032</v>
      </c>
      <c r="H2843">
        <v>36</v>
      </c>
      <c r="I2843">
        <v>40130</v>
      </c>
      <c r="K2843" t="str">
        <f t="shared" si="45"/>
        <v>SELECT 'uf50-0107.cnf','Roulette','Clause','BitFlip','Amplified',1,7032,36,40130 UNION</v>
      </c>
    </row>
    <row r="2844" spans="1:11" x14ac:dyDescent="0.55000000000000004">
      <c r="A2844" t="s">
        <v>26</v>
      </c>
      <c r="B2844" t="s">
        <v>9</v>
      </c>
      <c r="C2844" t="s">
        <v>1</v>
      </c>
      <c r="D2844" t="s">
        <v>6</v>
      </c>
      <c r="E2844" t="s">
        <v>3</v>
      </c>
      <c r="F2844" t="b">
        <v>1</v>
      </c>
      <c r="G2844">
        <v>589</v>
      </c>
      <c r="H2844">
        <v>2</v>
      </c>
      <c r="I2844">
        <v>3949</v>
      </c>
      <c r="K2844" t="str">
        <f t="shared" si="45"/>
        <v>SELECT 'uf50-0107.cnf','Roulette','Clause','Guided','MaxSat',1,589,2,3949 UNION</v>
      </c>
    </row>
    <row r="2845" spans="1:11" x14ac:dyDescent="0.55000000000000004">
      <c r="A2845" t="s">
        <v>26</v>
      </c>
      <c r="B2845" t="s">
        <v>9</v>
      </c>
      <c r="C2845" t="s">
        <v>1</v>
      </c>
      <c r="D2845" t="s">
        <v>6</v>
      </c>
      <c r="E2845" t="s">
        <v>4</v>
      </c>
      <c r="F2845" t="b">
        <v>1</v>
      </c>
      <c r="G2845">
        <v>1303</v>
      </c>
      <c r="H2845">
        <v>5</v>
      </c>
      <c r="I2845">
        <v>8499</v>
      </c>
      <c r="K2845" t="str">
        <f t="shared" si="45"/>
        <v>SELECT 'uf50-0107.cnf','Roulette','Clause','Guided','Weighted',1,1303,5,8499 UNION</v>
      </c>
    </row>
    <row r="2846" spans="1:11" x14ac:dyDescent="0.55000000000000004">
      <c r="A2846" t="s">
        <v>26</v>
      </c>
      <c r="B2846" t="s">
        <v>9</v>
      </c>
      <c r="C2846" t="s">
        <v>1</v>
      </c>
      <c r="D2846" t="s">
        <v>6</v>
      </c>
      <c r="E2846" t="s">
        <v>5</v>
      </c>
      <c r="F2846" t="b">
        <v>1</v>
      </c>
      <c r="G2846">
        <v>1119</v>
      </c>
      <c r="H2846">
        <v>6</v>
      </c>
      <c r="I2846">
        <v>7831</v>
      </c>
      <c r="K2846" t="str">
        <f t="shared" si="45"/>
        <v>SELECT 'uf50-0107.cnf','Roulette','Clause','Guided','Amplified',1,1119,6,7831 UNION</v>
      </c>
    </row>
    <row r="2847" spans="1:11" x14ac:dyDescent="0.55000000000000004">
      <c r="A2847" t="s">
        <v>26</v>
      </c>
      <c r="B2847" t="s">
        <v>9</v>
      </c>
      <c r="C2847" t="s">
        <v>1</v>
      </c>
      <c r="D2847" t="s">
        <v>131</v>
      </c>
      <c r="E2847" t="s">
        <v>3</v>
      </c>
      <c r="F2847" t="b">
        <v>1</v>
      </c>
      <c r="G2847">
        <v>4686</v>
      </c>
      <c r="H2847">
        <v>22</v>
      </c>
      <c r="I2847">
        <v>28349</v>
      </c>
      <c r="K2847" t="str">
        <f t="shared" si="45"/>
        <v>SELECT 'uf50-0107.cnf','Roulette','Clause','1Bit','MaxSat',1,4686,22,28349 UNION</v>
      </c>
    </row>
    <row r="2848" spans="1:11" x14ac:dyDescent="0.55000000000000004">
      <c r="A2848" t="s">
        <v>26</v>
      </c>
      <c r="B2848" t="s">
        <v>9</v>
      </c>
      <c r="C2848" t="s">
        <v>1</v>
      </c>
      <c r="D2848" t="s">
        <v>131</v>
      </c>
      <c r="E2848" t="s">
        <v>4</v>
      </c>
      <c r="F2848" t="b">
        <v>1</v>
      </c>
      <c r="G2848">
        <v>6161</v>
      </c>
      <c r="H2848">
        <v>23</v>
      </c>
      <c r="I2848">
        <v>33665</v>
      </c>
      <c r="K2848" t="str">
        <f t="shared" si="45"/>
        <v>SELECT 'uf50-0107.cnf','Roulette','Clause','1Bit','Weighted',1,6161,23,33665 UNION</v>
      </c>
    </row>
    <row r="2849" spans="1:11" x14ac:dyDescent="0.55000000000000004">
      <c r="A2849" t="s">
        <v>26</v>
      </c>
      <c r="B2849" t="s">
        <v>9</v>
      </c>
      <c r="C2849" t="s">
        <v>1</v>
      </c>
      <c r="D2849" t="s">
        <v>131</v>
      </c>
      <c r="E2849" t="s">
        <v>5</v>
      </c>
      <c r="F2849" t="b">
        <v>1</v>
      </c>
      <c r="G2849">
        <v>8809</v>
      </c>
      <c r="H2849">
        <v>43</v>
      </c>
      <c r="I2849">
        <v>50265</v>
      </c>
      <c r="K2849" t="str">
        <f t="shared" si="45"/>
        <v>SELECT 'uf50-0107.cnf','Roulette','Clause','1Bit','Amplified',1,8809,43,50265 UNION</v>
      </c>
    </row>
    <row r="2850" spans="1:11" x14ac:dyDescent="0.55000000000000004">
      <c r="A2850" t="s">
        <v>26</v>
      </c>
      <c r="B2850" t="s">
        <v>9</v>
      </c>
      <c r="C2850" t="s">
        <v>1</v>
      </c>
      <c r="D2850" t="s">
        <v>132</v>
      </c>
      <c r="E2850" t="s">
        <v>3</v>
      </c>
      <c r="F2850" t="b">
        <v>0</v>
      </c>
      <c r="G2850">
        <v>10000</v>
      </c>
      <c r="H2850">
        <v>48</v>
      </c>
      <c r="I2850">
        <v>56353</v>
      </c>
      <c r="K2850" t="str">
        <f t="shared" si="45"/>
        <v>SELECT 'uf50-0107.cnf','Roulette','Clause','2Bit','MaxSat',0,10000,48,56353 UNION</v>
      </c>
    </row>
    <row r="2851" spans="1:11" x14ac:dyDescent="0.55000000000000004">
      <c r="A2851" t="s">
        <v>26</v>
      </c>
      <c r="B2851" t="s">
        <v>9</v>
      </c>
      <c r="C2851" t="s">
        <v>1</v>
      </c>
      <c r="D2851" t="s">
        <v>132</v>
      </c>
      <c r="E2851" t="s">
        <v>4</v>
      </c>
      <c r="F2851" t="b">
        <v>1</v>
      </c>
      <c r="G2851">
        <v>4473</v>
      </c>
      <c r="H2851">
        <v>18</v>
      </c>
      <c r="I2851">
        <v>24837</v>
      </c>
      <c r="K2851" t="str">
        <f t="shared" si="45"/>
        <v>SELECT 'uf50-0107.cnf','Roulette','Clause','2Bit','Weighted',1,4473,18,24837 UNION</v>
      </c>
    </row>
    <row r="2852" spans="1:11" x14ac:dyDescent="0.55000000000000004">
      <c r="A2852" t="s">
        <v>26</v>
      </c>
      <c r="B2852" t="s">
        <v>9</v>
      </c>
      <c r="C2852" t="s">
        <v>1</v>
      </c>
      <c r="D2852" t="s">
        <v>132</v>
      </c>
      <c r="E2852" t="s">
        <v>5</v>
      </c>
      <c r="F2852" t="b">
        <v>1</v>
      </c>
      <c r="G2852">
        <v>5826</v>
      </c>
      <c r="H2852">
        <v>28</v>
      </c>
      <c r="I2852">
        <v>33332</v>
      </c>
      <c r="K2852" t="str">
        <f t="shared" si="45"/>
        <v>SELECT 'uf50-0107.cnf','Roulette','Clause','2Bit','Amplified',1,5826,28,33332 UNION</v>
      </c>
    </row>
    <row r="2853" spans="1:11" x14ac:dyDescent="0.55000000000000004">
      <c r="A2853" t="s">
        <v>26</v>
      </c>
      <c r="B2853" t="s">
        <v>9</v>
      </c>
      <c r="C2853" t="s">
        <v>8</v>
      </c>
      <c r="D2853" t="s">
        <v>2</v>
      </c>
      <c r="E2853" t="s">
        <v>3</v>
      </c>
      <c r="F2853" t="b">
        <v>1</v>
      </c>
      <c r="G2853">
        <v>4900</v>
      </c>
      <c r="H2853">
        <v>27</v>
      </c>
      <c r="I2853">
        <v>13066</v>
      </c>
      <c r="K2853" t="str">
        <f t="shared" si="45"/>
        <v>SELECT 'uf50-0107.cnf','Roulette','Uniform','BitFlip','MaxSat',1,4900,27,13066 UNION</v>
      </c>
    </row>
    <row r="2854" spans="1:11" x14ac:dyDescent="0.55000000000000004">
      <c r="A2854" t="s">
        <v>26</v>
      </c>
      <c r="B2854" t="s">
        <v>9</v>
      </c>
      <c r="C2854" t="s">
        <v>8</v>
      </c>
      <c r="D2854" t="s">
        <v>2</v>
      </c>
      <c r="E2854" t="s">
        <v>4</v>
      </c>
      <c r="F2854" t="b">
        <v>1</v>
      </c>
      <c r="G2854">
        <v>752</v>
      </c>
      <c r="H2854">
        <v>3</v>
      </c>
      <c r="I2854">
        <v>1798</v>
      </c>
      <c r="K2854" t="str">
        <f t="shared" si="45"/>
        <v>SELECT 'uf50-0107.cnf','Roulette','Uniform','BitFlip','Weighted',1,752,3,1798 UNION</v>
      </c>
    </row>
    <row r="2855" spans="1:11" x14ac:dyDescent="0.55000000000000004">
      <c r="A2855" t="s">
        <v>26</v>
      </c>
      <c r="B2855" t="s">
        <v>9</v>
      </c>
      <c r="C2855" t="s">
        <v>8</v>
      </c>
      <c r="D2855" t="s">
        <v>2</v>
      </c>
      <c r="E2855" t="s">
        <v>5</v>
      </c>
      <c r="F2855" t="b">
        <v>1</v>
      </c>
      <c r="G2855">
        <v>5402</v>
      </c>
      <c r="H2855">
        <v>30</v>
      </c>
      <c r="I2855">
        <v>14175</v>
      </c>
      <c r="K2855" t="str">
        <f t="shared" si="45"/>
        <v>SELECT 'uf50-0107.cnf','Roulette','Uniform','BitFlip','Amplified',1,5402,30,14175 UNION</v>
      </c>
    </row>
    <row r="2856" spans="1:11" x14ac:dyDescent="0.55000000000000004">
      <c r="A2856" t="s">
        <v>26</v>
      </c>
      <c r="B2856" t="s">
        <v>9</v>
      </c>
      <c r="C2856" t="s">
        <v>8</v>
      </c>
      <c r="D2856" t="s">
        <v>6</v>
      </c>
      <c r="E2856" t="s">
        <v>3</v>
      </c>
      <c r="F2856" t="b">
        <v>1</v>
      </c>
      <c r="G2856">
        <v>1609</v>
      </c>
      <c r="H2856">
        <v>10</v>
      </c>
      <c r="I2856">
        <v>7001</v>
      </c>
      <c r="K2856" t="str">
        <f t="shared" si="45"/>
        <v>SELECT 'uf50-0107.cnf','Roulette','Uniform','Guided','MaxSat',1,1609,10,7001 UNION</v>
      </c>
    </row>
    <row r="2857" spans="1:11" x14ac:dyDescent="0.55000000000000004">
      <c r="A2857" t="s">
        <v>26</v>
      </c>
      <c r="B2857" t="s">
        <v>9</v>
      </c>
      <c r="C2857" t="s">
        <v>8</v>
      </c>
      <c r="D2857" t="s">
        <v>6</v>
      </c>
      <c r="E2857" t="s">
        <v>4</v>
      </c>
      <c r="F2857" t="b">
        <v>1</v>
      </c>
      <c r="G2857">
        <v>287</v>
      </c>
      <c r="H2857">
        <v>1</v>
      </c>
      <c r="I2857">
        <v>1145</v>
      </c>
      <c r="K2857" t="str">
        <f t="shared" si="45"/>
        <v>SELECT 'uf50-0107.cnf','Roulette','Uniform','Guided','Weighted',1,287,1,1145 UNION</v>
      </c>
    </row>
    <row r="2858" spans="1:11" x14ac:dyDescent="0.55000000000000004">
      <c r="A2858" t="s">
        <v>26</v>
      </c>
      <c r="B2858" t="s">
        <v>9</v>
      </c>
      <c r="C2858" t="s">
        <v>8</v>
      </c>
      <c r="D2858" t="s">
        <v>6</v>
      </c>
      <c r="E2858" t="s">
        <v>5</v>
      </c>
      <c r="F2858" t="b">
        <v>1</v>
      </c>
      <c r="G2858">
        <v>88</v>
      </c>
      <c r="H2858">
        <v>0</v>
      </c>
      <c r="I2858">
        <v>405</v>
      </c>
      <c r="K2858" t="str">
        <f t="shared" si="45"/>
        <v>SELECT 'uf50-0107.cnf','Roulette','Uniform','Guided','Amplified',1,88,0,405 UNION</v>
      </c>
    </row>
    <row r="2859" spans="1:11" x14ac:dyDescent="0.55000000000000004">
      <c r="A2859" t="s">
        <v>26</v>
      </c>
      <c r="B2859" t="s">
        <v>9</v>
      </c>
      <c r="C2859" t="s">
        <v>8</v>
      </c>
      <c r="D2859" t="s">
        <v>131</v>
      </c>
      <c r="E2859" t="s">
        <v>3</v>
      </c>
      <c r="F2859" t="b">
        <v>1</v>
      </c>
      <c r="G2859">
        <v>959</v>
      </c>
      <c r="H2859">
        <v>5</v>
      </c>
      <c r="I2859">
        <v>2412</v>
      </c>
      <c r="K2859" t="str">
        <f t="shared" si="45"/>
        <v>SELECT 'uf50-0107.cnf','Roulette','Uniform','1Bit','MaxSat',1,959,5,2412 UNION</v>
      </c>
    </row>
    <row r="2860" spans="1:11" x14ac:dyDescent="0.55000000000000004">
      <c r="A2860" t="s">
        <v>26</v>
      </c>
      <c r="B2860" t="s">
        <v>9</v>
      </c>
      <c r="C2860" t="s">
        <v>8</v>
      </c>
      <c r="D2860" t="s">
        <v>131</v>
      </c>
      <c r="E2860" t="s">
        <v>4</v>
      </c>
      <c r="F2860" t="b">
        <v>1</v>
      </c>
      <c r="G2860">
        <v>2356</v>
      </c>
      <c r="H2860">
        <v>10</v>
      </c>
      <c r="I2860">
        <v>5546</v>
      </c>
      <c r="K2860" t="str">
        <f t="shared" si="45"/>
        <v>SELECT 'uf50-0107.cnf','Roulette','Uniform','1Bit','Weighted',1,2356,10,5546 UNION</v>
      </c>
    </row>
    <row r="2861" spans="1:11" x14ac:dyDescent="0.55000000000000004">
      <c r="A2861" t="s">
        <v>26</v>
      </c>
      <c r="B2861" t="s">
        <v>9</v>
      </c>
      <c r="C2861" t="s">
        <v>8</v>
      </c>
      <c r="D2861" t="s">
        <v>131</v>
      </c>
      <c r="E2861" t="s">
        <v>5</v>
      </c>
      <c r="F2861" t="b">
        <v>1</v>
      </c>
      <c r="G2861">
        <v>3588</v>
      </c>
      <c r="H2861">
        <v>21</v>
      </c>
      <c r="I2861">
        <v>9426</v>
      </c>
      <c r="K2861" t="str">
        <f t="shared" si="45"/>
        <v>SELECT 'uf50-0107.cnf','Roulette','Uniform','1Bit','Amplified',1,3588,21,9426 UNION</v>
      </c>
    </row>
    <row r="2862" spans="1:11" x14ac:dyDescent="0.55000000000000004">
      <c r="A2862" t="s">
        <v>26</v>
      </c>
      <c r="B2862" t="s">
        <v>9</v>
      </c>
      <c r="C2862" t="s">
        <v>8</v>
      </c>
      <c r="D2862" t="s">
        <v>132</v>
      </c>
      <c r="E2862" t="s">
        <v>3</v>
      </c>
      <c r="F2862" t="b">
        <v>1</v>
      </c>
      <c r="G2862">
        <v>715</v>
      </c>
      <c r="H2862">
        <v>3</v>
      </c>
      <c r="I2862">
        <v>1817</v>
      </c>
      <c r="K2862" t="str">
        <f t="shared" si="45"/>
        <v>SELECT 'uf50-0107.cnf','Roulette','Uniform','2Bit','MaxSat',1,715,3,1817 UNION</v>
      </c>
    </row>
    <row r="2863" spans="1:11" x14ac:dyDescent="0.55000000000000004">
      <c r="A2863" t="s">
        <v>26</v>
      </c>
      <c r="B2863" t="s">
        <v>9</v>
      </c>
      <c r="C2863" t="s">
        <v>8</v>
      </c>
      <c r="D2863" t="s">
        <v>132</v>
      </c>
      <c r="E2863" t="s">
        <v>4</v>
      </c>
      <c r="F2863" t="b">
        <v>1</v>
      </c>
      <c r="G2863">
        <v>7401</v>
      </c>
      <c r="H2863">
        <v>32</v>
      </c>
      <c r="I2863">
        <v>17810</v>
      </c>
      <c r="K2863" t="str">
        <f t="shared" si="45"/>
        <v>SELECT 'uf50-0107.cnf','Roulette','Uniform','2Bit','Weighted',1,7401,32,17810 UNION</v>
      </c>
    </row>
    <row r="2864" spans="1:11" x14ac:dyDescent="0.55000000000000004">
      <c r="A2864" t="s">
        <v>26</v>
      </c>
      <c r="B2864" t="s">
        <v>9</v>
      </c>
      <c r="C2864" t="s">
        <v>8</v>
      </c>
      <c r="D2864" t="s">
        <v>132</v>
      </c>
      <c r="E2864" t="s">
        <v>5</v>
      </c>
      <c r="F2864" t="b">
        <v>1</v>
      </c>
      <c r="G2864">
        <v>9484</v>
      </c>
      <c r="H2864">
        <v>48</v>
      </c>
      <c r="I2864">
        <v>24433</v>
      </c>
      <c r="K2864" t="str">
        <f t="shared" si="45"/>
        <v>SELECT 'uf50-0107.cnf','Roulette','Uniform','2Bit','Amplified',1,9484,48,24433 UNION</v>
      </c>
    </row>
    <row r="2865" spans="1:11" x14ac:dyDescent="0.55000000000000004">
      <c r="A2865" t="s">
        <v>26</v>
      </c>
      <c r="B2865" t="s">
        <v>9</v>
      </c>
      <c r="C2865" t="s">
        <v>133</v>
      </c>
      <c r="D2865" t="s">
        <v>2</v>
      </c>
      <c r="E2865" t="s">
        <v>3</v>
      </c>
      <c r="F2865" t="b">
        <v>1</v>
      </c>
      <c r="G2865">
        <v>2958</v>
      </c>
      <c r="H2865">
        <v>15</v>
      </c>
      <c r="I2865">
        <v>7472</v>
      </c>
      <c r="K2865" t="str">
        <f t="shared" si="45"/>
        <v>SELECT 'uf50-0107.cnf','Roulette','1Point','BitFlip','MaxSat',1,2958,15,7472 UNION</v>
      </c>
    </row>
    <row r="2866" spans="1:11" x14ac:dyDescent="0.55000000000000004">
      <c r="A2866" t="s">
        <v>26</v>
      </c>
      <c r="B2866" t="s">
        <v>9</v>
      </c>
      <c r="C2866" t="s">
        <v>133</v>
      </c>
      <c r="D2866" t="s">
        <v>2</v>
      </c>
      <c r="E2866" t="s">
        <v>4</v>
      </c>
      <c r="F2866" t="b">
        <v>1</v>
      </c>
      <c r="G2866">
        <v>403</v>
      </c>
      <c r="H2866">
        <v>1</v>
      </c>
      <c r="I2866">
        <v>971</v>
      </c>
      <c r="K2866" t="str">
        <f t="shared" si="45"/>
        <v>SELECT 'uf50-0107.cnf','Roulette','1Point','BitFlip','Weighted',1,403,1,971 UNION</v>
      </c>
    </row>
    <row r="2867" spans="1:11" x14ac:dyDescent="0.55000000000000004">
      <c r="A2867" t="s">
        <v>26</v>
      </c>
      <c r="B2867" t="s">
        <v>9</v>
      </c>
      <c r="C2867" t="s">
        <v>133</v>
      </c>
      <c r="D2867" t="s">
        <v>2</v>
      </c>
      <c r="E2867" t="s">
        <v>5</v>
      </c>
      <c r="F2867" t="b">
        <v>1</v>
      </c>
      <c r="G2867">
        <v>6937</v>
      </c>
      <c r="H2867">
        <v>38</v>
      </c>
      <c r="I2867">
        <v>18304</v>
      </c>
      <c r="K2867" t="str">
        <f t="shared" si="45"/>
        <v>SELECT 'uf50-0107.cnf','Roulette','1Point','BitFlip','Amplified',1,6937,38,18304 UNION</v>
      </c>
    </row>
    <row r="2868" spans="1:11" x14ac:dyDescent="0.55000000000000004">
      <c r="A2868" t="s">
        <v>26</v>
      </c>
      <c r="B2868" t="s">
        <v>9</v>
      </c>
      <c r="C2868" t="s">
        <v>133</v>
      </c>
      <c r="D2868" t="s">
        <v>6</v>
      </c>
      <c r="E2868" t="s">
        <v>3</v>
      </c>
      <c r="F2868" t="b">
        <v>1</v>
      </c>
      <c r="G2868">
        <v>347</v>
      </c>
      <c r="H2868">
        <v>2</v>
      </c>
      <c r="I2868">
        <v>1428</v>
      </c>
      <c r="K2868" t="str">
        <f t="shared" si="45"/>
        <v>SELECT 'uf50-0107.cnf','Roulette','1Point','Guided','MaxSat',1,347,2,1428 UNION</v>
      </c>
    </row>
    <row r="2869" spans="1:11" x14ac:dyDescent="0.55000000000000004">
      <c r="A2869" t="s">
        <v>26</v>
      </c>
      <c r="B2869" t="s">
        <v>9</v>
      </c>
      <c r="C2869" t="s">
        <v>133</v>
      </c>
      <c r="D2869" t="s">
        <v>6</v>
      </c>
      <c r="E2869" t="s">
        <v>4</v>
      </c>
      <c r="F2869" t="b">
        <v>1</v>
      </c>
      <c r="G2869">
        <v>474</v>
      </c>
      <c r="H2869">
        <v>2</v>
      </c>
      <c r="I2869">
        <v>1828</v>
      </c>
      <c r="K2869" t="str">
        <f t="shared" si="45"/>
        <v>SELECT 'uf50-0107.cnf','Roulette','1Point','Guided','Weighted',1,474,2,1828 UNION</v>
      </c>
    </row>
    <row r="2870" spans="1:11" x14ac:dyDescent="0.55000000000000004">
      <c r="A2870" t="s">
        <v>26</v>
      </c>
      <c r="B2870" t="s">
        <v>9</v>
      </c>
      <c r="C2870" t="s">
        <v>133</v>
      </c>
      <c r="D2870" t="s">
        <v>6</v>
      </c>
      <c r="E2870" t="s">
        <v>5</v>
      </c>
      <c r="F2870" t="b">
        <v>1</v>
      </c>
      <c r="G2870">
        <v>340</v>
      </c>
      <c r="H2870">
        <v>2</v>
      </c>
      <c r="I2870">
        <v>1403</v>
      </c>
      <c r="K2870" t="str">
        <f t="shared" si="45"/>
        <v>SELECT 'uf50-0107.cnf','Roulette','1Point','Guided','Amplified',1,340,2,1403 UNION</v>
      </c>
    </row>
    <row r="2871" spans="1:11" x14ac:dyDescent="0.55000000000000004">
      <c r="A2871" t="s">
        <v>26</v>
      </c>
      <c r="B2871" t="s">
        <v>9</v>
      </c>
      <c r="C2871" t="s">
        <v>133</v>
      </c>
      <c r="D2871" t="s">
        <v>131</v>
      </c>
      <c r="E2871" t="s">
        <v>3</v>
      </c>
      <c r="F2871" t="b">
        <v>1</v>
      </c>
      <c r="G2871">
        <v>3109</v>
      </c>
      <c r="H2871">
        <v>17</v>
      </c>
      <c r="I2871">
        <v>7849</v>
      </c>
      <c r="K2871" t="str">
        <f t="shared" si="45"/>
        <v>SELECT 'uf50-0107.cnf','Roulette','1Point','1Bit','MaxSat',1,3109,17,7849 UNION</v>
      </c>
    </row>
    <row r="2872" spans="1:11" x14ac:dyDescent="0.55000000000000004">
      <c r="A2872" t="s">
        <v>26</v>
      </c>
      <c r="B2872" t="s">
        <v>9</v>
      </c>
      <c r="C2872" t="s">
        <v>133</v>
      </c>
      <c r="D2872" t="s">
        <v>131</v>
      </c>
      <c r="E2872" t="s">
        <v>4</v>
      </c>
      <c r="F2872" t="b">
        <v>1</v>
      </c>
      <c r="G2872">
        <v>5627</v>
      </c>
      <c r="H2872">
        <v>26</v>
      </c>
      <c r="I2872">
        <v>12784</v>
      </c>
      <c r="K2872" t="str">
        <f t="shared" si="45"/>
        <v>SELECT 'uf50-0107.cnf','Roulette','1Point','1Bit','Weighted',1,5627,26,12784 UNION</v>
      </c>
    </row>
    <row r="2873" spans="1:11" x14ac:dyDescent="0.55000000000000004">
      <c r="A2873" t="s">
        <v>26</v>
      </c>
      <c r="B2873" t="s">
        <v>9</v>
      </c>
      <c r="C2873" t="s">
        <v>133</v>
      </c>
      <c r="D2873" t="s">
        <v>131</v>
      </c>
      <c r="E2873" t="s">
        <v>5</v>
      </c>
      <c r="F2873" t="b">
        <v>0</v>
      </c>
      <c r="G2873">
        <v>10000</v>
      </c>
      <c r="H2873">
        <v>58</v>
      </c>
      <c r="I2873">
        <v>25030</v>
      </c>
      <c r="K2873" t="str">
        <f t="shared" si="45"/>
        <v>SELECT 'uf50-0107.cnf','Roulette','1Point','1Bit','Amplified',0,10000,58,25030 UNION</v>
      </c>
    </row>
    <row r="2874" spans="1:11" x14ac:dyDescent="0.55000000000000004">
      <c r="A2874" t="s">
        <v>26</v>
      </c>
      <c r="B2874" t="s">
        <v>9</v>
      </c>
      <c r="C2874" t="s">
        <v>133</v>
      </c>
      <c r="D2874" t="s">
        <v>132</v>
      </c>
      <c r="E2874" t="s">
        <v>3</v>
      </c>
      <c r="F2874" t="b">
        <v>1</v>
      </c>
      <c r="G2874">
        <v>269</v>
      </c>
      <c r="H2874">
        <v>1</v>
      </c>
      <c r="I2874">
        <v>694</v>
      </c>
      <c r="K2874" t="str">
        <f t="shared" si="45"/>
        <v>SELECT 'uf50-0107.cnf','Roulette','1Point','2Bit','MaxSat',1,269,1,694 UNION</v>
      </c>
    </row>
    <row r="2875" spans="1:11" x14ac:dyDescent="0.55000000000000004">
      <c r="A2875" t="s">
        <v>26</v>
      </c>
      <c r="B2875" t="s">
        <v>9</v>
      </c>
      <c r="C2875" t="s">
        <v>133</v>
      </c>
      <c r="D2875" t="s">
        <v>132</v>
      </c>
      <c r="E2875" t="s">
        <v>4</v>
      </c>
      <c r="F2875" t="b">
        <v>1</v>
      </c>
      <c r="G2875">
        <v>1784</v>
      </c>
      <c r="H2875">
        <v>6</v>
      </c>
      <c r="I2875">
        <v>4304</v>
      </c>
      <c r="K2875" t="str">
        <f t="shared" si="45"/>
        <v>SELECT 'uf50-0107.cnf','Roulette','1Point','2Bit','Weighted',1,1784,6,4304 UNION</v>
      </c>
    </row>
    <row r="2876" spans="1:11" x14ac:dyDescent="0.55000000000000004">
      <c r="A2876" t="s">
        <v>26</v>
      </c>
      <c r="B2876" t="s">
        <v>9</v>
      </c>
      <c r="C2876" t="s">
        <v>133</v>
      </c>
      <c r="D2876" t="s">
        <v>132</v>
      </c>
      <c r="E2876" t="s">
        <v>5</v>
      </c>
      <c r="F2876" t="b">
        <v>1</v>
      </c>
      <c r="G2876">
        <v>3927</v>
      </c>
      <c r="H2876">
        <v>21</v>
      </c>
      <c r="I2876">
        <v>9893</v>
      </c>
      <c r="K2876" t="str">
        <f t="shared" si="45"/>
        <v>SELECT 'uf50-0107.cnf','Roulette','1Point','2Bit','Amplified',1,3927,21,9893 UNION</v>
      </c>
    </row>
    <row r="2877" spans="1:11" x14ac:dyDescent="0.55000000000000004">
      <c r="A2877" t="s">
        <v>26</v>
      </c>
      <c r="B2877" t="s">
        <v>9</v>
      </c>
      <c r="C2877" t="s">
        <v>134</v>
      </c>
      <c r="D2877" t="s">
        <v>2</v>
      </c>
      <c r="E2877" t="s">
        <v>3</v>
      </c>
      <c r="F2877" t="b">
        <v>1</v>
      </c>
      <c r="G2877">
        <v>5526</v>
      </c>
      <c r="H2877">
        <v>29</v>
      </c>
      <c r="I2877">
        <v>14344</v>
      </c>
      <c r="K2877" t="str">
        <f t="shared" si="45"/>
        <v>SELECT 'uf50-0107.cnf','Roulette','2Point','BitFlip','MaxSat',1,5526,29,14344 UNION</v>
      </c>
    </row>
    <row r="2878" spans="1:11" x14ac:dyDescent="0.55000000000000004">
      <c r="A2878" t="s">
        <v>26</v>
      </c>
      <c r="B2878" t="s">
        <v>9</v>
      </c>
      <c r="C2878" t="s">
        <v>134</v>
      </c>
      <c r="D2878" t="s">
        <v>2</v>
      </c>
      <c r="E2878" t="s">
        <v>4</v>
      </c>
      <c r="F2878" t="b">
        <v>1</v>
      </c>
      <c r="G2878">
        <v>3173</v>
      </c>
      <c r="H2878">
        <v>13</v>
      </c>
      <c r="I2878">
        <v>7501</v>
      </c>
      <c r="K2878" t="str">
        <f t="shared" si="45"/>
        <v>SELECT 'uf50-0107.cnf','Roulette','2Point','BitFlip','Weighted',1,3173,13,7501 UNION</v>
      </c>
    </row>
    <row r="2879" spans="1:11" x14ac:dyDescent="0.55000000000000004">
      <c r="A2879" t="s">
        <v>26</v>
      </c>
      <c r="B2879" t="s">
        <v>9</v>
      </c>
      <c r="C2879" t="s">
        <v>134</v>
      </c>
      <c r="D2879" t="s">
        <v>2</v>
      </c>
      <c r="E2879" t="s">
        <v>5</v>
      </c>
      <c r="F2879" t="b">
        <v>0</v>
      </c>
      <c r="G2879">
        <v>10000</v>
      </c>
      <c r="H2879">
        <v>56</v>
      </c>
      <c r="I2879">
        <v>25691</v>
      </c>
      <c r="K2879" t="str">
        <f t="shared" si="45"/>
        <v>SELECT 'uf50-0107.cnf','Roulette','2Point','BitFlip','Amplified',0,10000,56,25691 UNION</v>
      </c>
    </row>
    <row r="2880" spans="1:11" x14ac:dyDescent="0.55000000000000004">
      <c r="A2880" t="s">
        <v>26</v>
      </c>
      <c r="B2880" t="s">
        <v>9</v>
      </c>
      <c r="C2880" t="s">
        <v>134</v>
      </c>
      <c r="D2880" t="s">
        <v>6</v>
      </c>
      <c r="E2880" t="s">
        <v>3</v>
      </c>
      <c r="F2880" t="b">
        <v>1</v>
      </c>
      <c r="G2880">
        <v>190</v>
      </c>
      <c r="H2880">
        <v>1</v>
      </c>
      <c r="I2880">
        <v>779</v>
      </c>
      <c r="K2880" t="str">
        <f t="shared" si="45"/>
        <v>SELECT 'uf50-0107.cnf','Roulette','2Point','Guided','MaxSat',1,190,1,779 UNION</v>
      </c>
    </row>
    <row r="2881" spans="1:11" x14ac:dyDescent="0.55000000000000004">
      <c r="A2881" t="s">
        <v>26</v>
      </c>
      <c r="B2881" t="s">
        <v>9</v>
      </c>
      <c r="C2881" t="s">
        <v>134</v>
      </c>
      <c r="D2881" t="s">
        <v>6</v>
      </c>
      <c r="E2881" t="s">
        <v>4</v>
      </c>
      <c r="F2881" t="b">
        <v>1</v>
      </c>
      <c r="G2881">
        <v>330</v>
      </c>
      <c r="H2881">
        <v>2</v>
      </c>
      <c r="I2881">
        <v>1388</v>
      </c>
      <c r="K2881" t="str">
        <f t="shared" si="45"/>
        <v>SELECT 'uf50-0107.cnf','Roulette','2Point','Guided','Weighted',1,330,2,1388 UNION</v>
      </c>
    </row>
    <row r="2882" spans="1:11" x14ac:dyDescent="0.55000000000000004">
      <c r="A2882" t="s">
        <v>26</v>
      </c>
      <c r="B2882" t="s">
        <v>9</v>
      </c>
      <c r="C2882" t="s">
        <v>134</v>
      </c>
      <c r="D2882" t="s">
        <v>6</v>
      </c>
      <c r="E2882" t="s">
        <v>5</v>
      </c>
      <c r="F2882" t="b">
        <v>1</v>
      </c>
      <c r="G2882">
        <v>42</v>
      </c>
      <c r="H2882">
        <v>0</v>
      </c>
      <c r="I2882">
        <v>193</v>
      </c>
      <c r="K2882" t="str">
        <f t="shared" si="45"/>
        <v>SELECT 'uf50-0107.cnf','Roulette','2Point','Guided','Amplified',1,42,0,193 UNION</v>
      </c>
    </row>
    <row r="2883" spans="1:11" x14ac:dyDescent="0.55000000000000004">
      <c r="A2883" t="s">
        <v>26</v>
      </c>
      <c r="B2883" t="s">
        <v>9</v>
      </c>
      <c r="C2883" t="s">
        <v>134</v>
      </c>
      <c r="D2883" t="s">
        <v>131</v>
      </c>
      <c r="E2883" t="s">
        <v>3</v>
      </c>
      <c r="F2883" t="b">
        <v>1</v>
      </c>
      <c r="G2883">
        <v>5075</v>
      </c>
      <c r="H2883">
        <v>26</v>
      </c>
      <c r="I2883">
        <v>12943</v>
      </c>
      <c r="K2883" t="str">
        <f t="shared" si="45"/>
        <v>SELECT 'uf50-0107.cnf','Roulette','2Point','1Bit','MaxSat',1,5075,26,12943 UNION</v>
      </c>
    </row>
    <row r="2884" spans="1:11" x14ac:dyDescent="0.55000000000000004">
      <c r="A2884" t="s">
        <v>26</v>
      </c>
      <c r="B2884" t="s">
        <v>9</v>
      </c>
      <c r="C2884" t="s">
        <v>134</v>
      </c>
      <c r="D2884" t="s">
        <v>131</v>
      </c>
      <c r="E2884" t="s">
        <v>4</v>
      </c>
      <c r="F2884" t="b">
        <v>1</v>
      </c>
      <c r="G2884">
        <v>3109</v>
      </c>
      <c r="H2884">
        <v>14</v>
      </c>
      <c r="I2884">
        <v>7112</v>
      </c>
      <c r="K2884" t="str">
        <f t="shared" si="45"/>
        <v>SELECT 'uf50-0107.cnf','Roulette','2Point','1Bit','Weighted',1,3109,14,7112 UNION</v>
      </c>
    </row>
    <row r="2885" spans="1:11" x14ac:dyDescent="0.55000000000000004">
      <c r="A2885" t="s">
        <v>26</v>
      </c>
      <c r="B2885" t="s">
        <v>9</v>
      </c>
      <c r="C2885" t="s">
        <v>134</v>
      </c>
      <c r="D2885" t="s">
        <v>131</v>
      </c>
      <c r="E2885" t="s">
        <v>5</v>
      </c>
      <c r="F2885" t="b">
        <v>1</v>
      </c>
      <c r="G2885">
        <v>1691</v>
      </c>
      <c r="H2885">
        <v>9</v>
      </c>
      <c r="I2885">
        <v>4309</v>
      </c>
      <c r="K2885" t="str">
        <f t="shared" si="45"/>
        <v>SELECT 'uf50-0107.cnf','Roulette','2Point','1Bit','Amplified',1,1691,9,4309 UNION</v>
      </c>
    </row>
    <row r="2886" spans="1:11" x14ac:dyDescent="0.55000000000000004">
      <c r="A2886" t="s">
        <v>26</v>
      </c>
      <c r="B2886" t="s">
        <v>9</v>
      </c>
      <c r="C2886" t="s">
        <v>134</v>
      </c>
      <c r="D2886" t="s">
        <v>132</v>
      </c>
      <c r="E2886" t="s">
        <v>3</v>
      </c>
      <c r="F2886" t="b">
        <v>0</v>
      </c>
      <c r="G2886">
        <v>10000</v>
      </c>
      <c r="H2886">
        <v>49</v>
      </c>
      <c r="I2886">
        <v>25140</v>
      </c>
      <c r="K2886" t="str">
        <f t="shared" si="45"/>
        <v>SELECT 'uf50-0107.cnf','Roulette','2Point','2Bit','MaxSat',0,10000,49,25140 UNION</v>
      </c>
    </row>
    <row r="2887" spans="1:11" x14ac:dyDescent="0.55000000000000004">
      <c r="A2887" t="s">
        <v>26</v>
      </c>
      <c r="B2887" t="s">
        <v>9</v>
      </c>
      <c r="C2887" t="s">
        <v>134</v>
      </c>
      <c r="D2887" t="s">
        <v>132</v>
      </c>
      <c r="E2887" t="s">
        <v>4</v>
      </c>
      <c r="F2887" t="b">
        <v>0</v>
      </c>
      <c r="G2887">
        <v>10000</v>
      </c>
      <c r="H2887">
        <v>43</v>
      </c>
      <c r="I2887">
        <v>23514</v>
      </c>
      <c r="K2887" t="str">
        <f t="shared" si="45"/>
        <v>SELECT 'uf50-0107.cnf','Roulette','2Point','2Bit','Weighted',0,10000,43,23514 UNION</v>
      </c>
    </row>
    <row r="2888" spans="1:11" x14ac:dyDescent="0.55000000000000004">
      <c r="A2888" t="s">
        <v>26</v>
      </c>
      <c r="B2888" t="s">
        <v>9</v>
      </c>
      <c r="C2888" t="s">
        <v>134</v>
      </c>
      <c r="D2888" t="s">
        <v>132</v>
      </c>
      <c r="E2888" t="s">
        <v>5</v>
      </c>
      <c r="F2888" t="b">
        <v>1</v>
      </c>
      <c r="G2888">
        <v>3613</v>
      </c>
      <c r="H2888">
        <v>17</v>
      </c>
      <c r="I2888">
        <v>8931</v>
      </c>
      <c r="K2888" t="str">
        <f t="shared" si="45"/>
        <v>SELECT 'uf50-0107.cnf','Roulette','2Point','2Bit','Amplified',1,3613,17,8931 UNION</v>
      </c>
    </row>
    <row r="2889" spans="1:11" x14ac:dyDescent="0.55000000000000004">
      <c r="A2889" t="s">
        <v>26</v>
      </c>
      <c r="B2889" t="s">
        <v>10</v>
      </c>
      <c r="C2889" t="s">
        <v>1</v>
      </c>
      <c r="D2889" t="s">
        <v>2</v>
      </c>
      <c r="E2889" t="s">
        <v>3</v>
      </c>
      <c r="F2889" t="b">
        <v>1</v>
      </c>
      <c r="G2889">
        <v>5211</v>
      </c>
      <c r="H2889">
        <v>34</v>
      </c>
      <c r="I2889">
        <v>28387</v>
      </c>
      <c r="K2889" t="str">
        <f t="shared" ref="K2889:K2952" si="46">CONCATENATE("SELECT '",A2889,"','",B2889,"','",C2889,"','",D2889,"','",E2889,"',",IF(F2889,1,0),",",G2889,",",H2889,",",I2889," UNION")</f>
        <v>SELECT 'uf50-0107.cnf','Rank','Clause','BitFlip','MaxSat',1,5211,34,28387 UNION</v>
      </c>
    </row>
    <row r="2890" spans="1:11" x14ac:dyDescent="0.55000000000000004">
      <c r="A2890" t="s">
        <v>26</v>
      </c>
      <c r="B2890" t="s">
        <v>10</v>
      </c>
      <c r="C2890" t="s">
        <v>1</v>
      </c>
      <c r="D2890" t="s">
        <v>2</v>
      </c>
      <c r="E2890" t="s">
        <v>4</v>
      </c>
      <c r="F2890" t="b">
        <v>1</v>
      </c>
      <c r="G2890">
        <v>4782</v>
      </c>
      <c r="H2890">
        <v>27</v>
      </c>
      <c r="I2890">
        <v>25251</v>
      </c>
      <c r="K2890" t="str">
        <f t="shared" si="46"/>
        <v>SELECT 'uf50-0107.cnf','Rank','Clause','BitFlip','Weighted',1,4782,27,25251 UNION</v>
      </c>
    </row>
    <row r="2891" spans="1:11" x14ac:dyDescent="0.55000000000000004">
      <c r="A2891" t="s">
        <v>26</v>
      </c>
      <c r="B2891" t="s">
        <v>10</v>
      </c>
      <c r="C2891" t="s">
        <v>1</v>
      </c>
      <c r="D2891" t="s">
        <v>2</v>
      </c>
      <c r="E2891" t="s">
        <v>5</v>
      </c>
      <c r="F2891" t="b">
        <v>0</v>
      </c>
      <c r="G2891">
        <v>10000</v>
      </c>
      <c r="H2891">
        <v>65</v>
      </c>
      <c r="I2891">
        <v>54125</v>
      </c>
      <c r="K2891" t="str">
        <f t="shared" si="46"/>
        <v>SELECT 'uf50-0107.cnf','Rank','Clause','BitFlip','Amplified',0,10000,65,54125 UNION</v>
      </c>
    </row>
    <row r="2892" spans="1:11" x14ac:dyDescent="0.55000000000000004">
      <c r="A2892" t="s">
        <v>26</v>
      </c>
      <c r="B2892" t="s">
        <v>10</v>
      </c>
      <c r="C2892" t="s">
        <v>1</v>
      </c>
      <c r="D2892" t="s">
        <v>6</v>
      </c>
      <c r="E2892" t="s">
        <v>3</v>
      </c>
      <c r="F2892" t="b">
        <v>1</v>
      </c>
      <c r="G2892">
        <v>323</v>
      </c>
      <c r="H2892">
        <v>2</v>
      </c>
      <c r="I2892">
        <v>1939</v>
      </c>
      <c r="K2892" t="str">
        <f t="shared" si="46"/>
        <v>SELECT 'uf50-0107.cnf','Rank','Clause','Guided','MaxSat',1,323,2,1939 UNION</v>
      </c>
    </row>
    <row r="2893" spans="1:11" x14ac:dyDescent="0.55000000000000004">
      <c r="A2893" t="s">
        <v>26</v>
      </c>
      <c r="B2893" t="s">
        <v>10</v>
      </c>
      <c r="C2893" t="s">
        <v>1</v>
      </c>
      <c r="D2893" t="s">
        <v>6</v>
      </c>
      <c r="E2893" t="s">
        <v>4</v>
      </c>
      <c r="F2893" t="b">
        <v>1</v>
      </c>
      <c r="G2893">
        <v>88</v>
      </c>
      <c r="H2893">
        <v>0</v>
      </c>
      <c r="I2893">
        <v>529</v>
      </c>
      <c r="K2893" t="str">
        <f t="shared" si="46"/>
        <v>SELECT 'uf50-0107.cnf','Rank','Clause','Guided','Weighted',1,88,0,529 UNION</v>
      </c>
    </row>
    <row r="2894" spans="1:11" x14ac:dyDescent="0.55000000000000004">
      <c r="A2894" t="s">
        <v>26</v>
      </c>
      <c r="B2894" t="s">
        <v>10</v>
      </c>
      <c r="C2894" t="s">
        <v>1</v>
      </c>
      <c r="D2894" t="s">
        <v>6</v>
      </c>
      <c r="E2894" t="s">
        <v>5</v>
      </c>
      <c r="F2894" t="b">
        <v>1</v>
      </c>
      <c r="G2894">
        <v>448</v>
      </c>
      <c r="H2894">
        <v>3</v>
      </c>
      <c r="I2894">
        <v>2735</v>
      </c>
      <c r="K2894" t="str">
        <f t="shared" si="46"/>
        <v>SELECT 'uf50-0107.cnf','Rank','Clause','Guided','Amplified',1,448,3,2735 UNION</v>
      </c>
    </row>
    <row r="2895" spans="1:11" x14ac:dyDescent="0.55000000000000004">
      <c r="A2895" t="s">
        <v>26</v>
      </c>
      <c r="B2895" t="s">
        <v>10</v>
      </c>
      <c r="C2895" t="s">
        <v>1</v>
      </c>
      <c r="D2895" t="s">
        <v>131</v>
      </c>
      <c r="E2895" t="s">
        <v>3</v>
      </c>
      <c r="F2895" t="b">
        <v>1</v>
      </c>
      <c r="G2895">
        <v>6034</v>
      </c>
      <c r="H2895">
        <v>42</v>
      </c>
      <c r="I2895">
        <v>32858</v>
      </c>
      <c r="K2895" t="str">
        <f t="shared" si="46"/>
        <v>SELECT 'uf50-0107.cnf','Rank','Clause','1Bit','MaxSat',1,6034,42,32858 UNION</v>
      </c>
    </row>
    <row r="2896" spans="1:11" x14ac:dyDescent="0.55000000000000004">
      <c r="A2896" t="s">
        <v>26</v>
      </c>
      <c r="B2896" t="s">
        <v>10</v>
      </c>
      <c r="C2896" t="s">
        <v>1</v>
      </c>
      <c r="D2896" t="s">
        <v>131</v>
      </c>
      <c r="E2896" t="s">
        <v>4</v>
      </c>
      <c r="F2896" t="b">
        <v>1</v>
      </c>
      <c r="G2896">
        <v>7968</v>
      </c>
      <c r="H2896">
        <v>46</v>
      </c>
      <c r="I2896">
        <v>41359</v>
      </c>
      <c r="K2896" t="str">
        <f t="shared" si="46"/>
        <v>SELECT 'uf50-0107.cnf','Rank','Clause','1Bit','Weighted',1,7968,46,41359 UNION</v>
      </c>
    </row>
    <row r="2897" spans="1:11" x14ac:dyDescent="0.55000000000000004">
      <c r="A2897" t="s">
        <v>26</v>
      </c>
      <c r="B2897" t="s">
        <v>10</v>
      </c>
      <c r="C2897" t="s">
        <v>1</v>
      </c>
      <c r="D2897" t="s">
        <v>131</v>
      </c>
      <c r="E2897" t="s">
        <v>5</v>
      </c>
      <c r="F2897" t="b">
        <v>1</v>
      </c>
      <c r="G2897">
        <v>6572</v>
      </c>
      <c r="H2897">
        <v>45</v>
      </c>
      <c r="I2897">
        <v>35407</v>
      </c>
      <c r="K2897" t="str">
        <f t="shared" si="46"/>
        <v>SELECT 'uf50-0107.cnf','Rank','Clause','1Bit','Amplified',1,6572,45,35407 UNION</v>
      </c>
    </row>
    <row r="2898" spans="1:11" x14ac:dyDescent="0.55000000000000004">
      <c r="A2898" t="s">
        <v>26</v>
      </c>
      <c r="B2898" t="s">
        <v>10</v>
      </c>
      <c r="C2898" t="s">
        <v>1</v>
      </c>
      <c r="D2898" t="s">
        <v>132</v>
      </c>
      <c r="E2898" t="s">
        <v>3</v>
      </c>
      <c r="F2898" t="b">
        <v>1</v>
      </c>
      <c r="G2898">
        <v>336</v>
      </c>
      <c r="H2898">
        <v>2</v>
      </c>
      <c r="I2898">
        <v>1759</v>
      </c>
      <c r="K2898" t="str">
        <f t="shared" si="46"/>
        <v>SELECT 'uf50-0107.cnf','Rank','Clause','2Bit','MaxSat',1,336,2,1759 UNION</v>
      </c>
    </row>
    <row r="2899" spans="1:11" x14ac:dyDescent="0.55000000000000004">
      <c r="A2899" t="s">
        <v>26</v>
      </c>
      <c r="B2899" t="s">
        <v>10</v>
      </c>
      <c r="C2899" t="s">
        <v>1</v>
      </c>
      <c r="D2899" t="s">
        <v>132</v>
      </c>
      <c r="E2899" t="s">
        <v>4</v>
      </c>
      <c r="F2899" t="b">
        <v>1</v>
      </c>
      <c r="G2899">
        <v>1483</v>
      </c>
      <c r="H2899">
        <v>8</v>
      </c>
      <c r="I2899">
        <v>7747</v>
      </c>
      <c r="K2899" t="str">
        <f t="shared" si="46"/>
        <v>SELECT 'uf50-0107.cnf','Rank','Clause','2Bit','Weighted',1,1483,8,7747 UNION</v>
      </c>
    </row>
    <row r="2900" spans="1:11" x14ac:dyDescent="0.55000000000000004">
      <c r="A2900" t="s">
        <v>26</v>
      </c>
      <c r="B2900" t="s">
        <v>10</v>
      </c>
      <c r="C2900" t="s">
        <v>1</v>
      </c>
      <c r="D2900" t="s">
        <v>132</v>
      </c>
      <c r="E2900" t="s">
        <v>5</v>
      </c>
      <c r="F2900" t="b">
        <v>1</v>
      </c>
      <c r="G2900">
        <v>2792</v>
      </c>
      <c r="H2900">
        <v>17</v>
      </c>
      <c r="I2900">
        <v>14948</v>
      </c>
      <c r="K2900" t="str">
        <f t="shared" si="46"/>
        <v>SELECT 'uf50-0107.cnf','Rank','Clause','2Bit','Amplified',1,2792,17,14948 UNION</v>
      </c>
    </row>
    <row r="2901" spans="1:11" x14ac:dyDescent="0.55000000000000004">
      <c r="A2901" t="s">
        <v>26</v>
      </c>
      <c r="B2901" t="s">
        <v>10</v>
      </c>
      <c r="C2901" t="s">
        <v>8</v>
      </c>
      <c r="D2901" t="s">
        <v>2</v>
      </c>
      <c r="E2901" t="s">
        <v>3</v>
      </c>
      <c r="F2901" t="b">
        <v>1</v>
      </c>
      <c r="G2901">
        <v>4143</v>
      </c>
      <c r="H2901">
        <v>29</v>
      </c>
      <c r="I2901">
        <v>10896</v>
      </c>
      <c r="K2901" t="str">
        <f t="shared" si="46"/>
        <v>SELECT 'uf50-0107.cnf','Rank','Uniform','BitFlip','MaxSat',1,4143,29,10896 UNION</v>
      </c>
    </row>
    <row r="2902" spans="1:11" x14ac:dyDescent="0.55000000000000004">
      <c r="A2902" t="s">
        <v>26</v>
      </c>
      <c r="B2902" t="s">
        <v>10</v>
      </c>
      <c r="C2902" t="s">
        <v>8</v>
      </c>
      <c r="D2902" t="s">
        <v>2</v>
      </c>
      <c r="E2902" t="s">
        <v>4</v>
      </c>
      <c r="F2902" t="b">
        <v>1</v>
      </c>
      <c r="G2902">
        <v>534</v>
      </c>
      <c r="H2902">
        <v>2</v>
      </c>
      <c r="I2902">
        <v>1240</v>
      </c>
      <c r="K2902" t="str">
        <f t="shared" si="46"/>
        <v>SELECT 'uf50-0107.cnf','Rank','Uniform','BitFlip','Weighted',1,534,2,1240 UNION</v>
      </c>
    </row>
    <row r="2903" spans="1:11" x14ac:dyDescent="0.55000000000000004">
      <c r="A2903" t="s">
        <v>26</v>
      </c>
      <c r="B2903" t="s">
        <v>10</v>
      </c>
      <c r="C2903" t="s">
        <v>8</v>
      </c>
      <c r="D2903" t="s">
        <v>2</v>
      </c>
      <c r="E2903" t="s">
        <v>5</v>
      </c>
      <c r="F2903" t="b">
        <v>1</v>
      </c>
      <c r="G2903">
        <v>53</v>
      </c>
      <c r="H2903">
        <v>0</v>
      </c>
      <c r="I2903">
        <v>140</v>
      </c>
      <c r="K2903" t="str">
        <f t="shared" si="46"/>
        <v>SELECT 'uf50-0107.cnf','Rank','Uniform','BitFlip','Amplified',1,53,0,140 UNION</v>
      </c>
    </row>
    <row r="2904" spans="1:11" x14ac:dyDescent="0.55000000000000004">
      <c r="A2904" t="s">
        <v>26</v>
      </c>
      <c r="B2904" t="s">
        <v>10</v>
      </c>
      <c r="C2904" t="s">
        <v>8</v>
      </c>
      <c r="D2904" t="s">
        <v>6</v>
      </c>
      <c r="E2904" t="s">
        <v>3</v>
      </c>
      <c r="F2904" t="b">
        <v>1</v>
      </c>
      <c r="G2904">
        <v>487</v>
      </c>
      <c r="H2904">
        <v>3</v>
      </c>
      <c r="I2904">
        <v>1931</v>
      </c>
      <c r="K2904" t="str">
        <f t="shared" si="46"/>
        <v>SELECT 'uf50-0107.cnf','Rank','Uniform','Guided','MaxSat',1,487,3,1931 UNION</v>
      </c>
    </row>
    <row r="2905" spans="1:11" x14ac:dyDescent="0.55000000000000004">
      <c r="A2905" t="s">
        <v>26</v>
      </c>
      <c r="B2905" t="s">
        <v>10</v>
      </c>
      <c r="C2905" t="s">
        <v>8</v>
      </c>
      <c r="D2905" t="s">
        <v>6</v>
      </c>
      <c r="E2905" t="s">
        <v>4</v>
      </c>
      <c r="F2905" t="b">
        <v>1</v>
      </c>
      <c r="G2905">
        <v>1087</v>
      </c>
      <c r="H2905">
        <v>7</v>
      </c>
      <c r="I2905">
        <v>4195</v>
      </c>
      <c r="K2905" t="str">
        <f t="shared" si="46"/>
        <v>SELECT 'uf50-0107.cnf','Rank','Uniform','Guided','Weighted',1,1087,7,4195 UNION</v>
      </c>
    </row>
    <row r="2906" spans="1:11" x14ac:dyDescent="0.55000000000000004">
      <c r="A2906" t="s">
        <v>26</v>
      </c>
      <c r="B2906" t="s">
        <v>10</v>
      </c>
      <c r="C2906" t="s">
        <v>8</v>
      </c>
      <c r="D2906" t="s">
        <v>6</v>
      </c>
      <c r="E2906" t="s">
        <v>5</v>
      </c>
      <c r="F2906" t="b">
        <v>1</v>
      </c>
      <c r="G2906">
        <v>30</v>
      </c>
      <c r="H2906">
        <v>0</v>
      </c>
      <c r="I2906">
        <v>126</v>
      </c>
      <c r="K2906" t="str">
        <f t="shared" si="46"/>
        <v>SELECT 'uf50-0107.cnf','Rank','Uniform','Guided','Amplified',1,30,0,126 UNION</v>
      </c>
    </row>
    <row r="2907" spans="1:11" x14ac:dyDescent="0.55000000000000004">
      <c r="A2907" t="s">
        <v>26</v>
      </c>
      <c r="B2907" t="s">
        <v>10</v>
      </c>
      <c r="C2907" t="s">
        <v>8</v>
      </c>
      <c r="D2907" t="s">
        <v>131</v>
      </c>
      <c r="E2907" t="s">
        <v>3</v>
      </c>
      <c r="F2907" t="b">
        <v>1</v>
      </c>
      <c r="G2907">
        <v>6817</v>
      </c>
      <c r="H2907">
        <v>49</v>
      </c>
      <c r="I2907">
        <v>16813</v>
      </c>
      <c r="K2907" t="str">
        <f t="shared" si="46"/>
        <v>SELECT 'uf50-0107.cnf','Rank','Uniform','1Bit','MaxSat',1,6817,49,16813 UNION</v>
      </c>
    </row>
    <row r="2908" spans="1:11" x14ac:dyDescent="0.55000000000000004">
      <c r="A2908" t="s">
        <v>26</v>
      </c>
      <c r="B2908" t="s">
        <v>10</v>
      </c>
      <c r="C2908" t="s">
        <v>8</v>
      </c>
      <c r="D2908" t="s">
        <v>131</v>
      </c>
      <c r="E2908" t="s">
        <v>4</v>
      </c>
      <c r="F2908" t="b">
        <v>1</v>
      </c>
      <c r="G2908">
        <v>2325</v>
      </c>
      <c r="H2908">
        <v>14</v>
      </c>
      <c r="I2908">
        <v>5196</v>
      </c>
      <c r="K2908" t="str">
        <f t="shared" si="46"/>
        <v>SELECT 'uf50-0107.cnf','Rank','Uniform','1Bit','Weighted',1,2325,14,5196 UNION</v>
      </c>
    </row>
    <row r="2909" spans="1:11" x14ac:dyDescent="0.55000000000000004">
      <c r="A2909" t="s">
        <v>26</v>
      </c>
      <c r="B2909" t="s">
        <v>10</v>
      </c>
      <c r="C2909" t="s">
        <v>8</v>
      </c>
      <c r="D2909" t="s">
        <v>131</v>
      </c>
      <c r="E2909" t="s">
        <v>5</v>
      </c>
      <c r="F2909" t="b">
        <v>1</v>
      </c>
      <c r="G2909">
        <v>642</v>
      </c>
      <c r="H2909">
        <v>4</v>
      </c>
      <c r="I2909">
        <v>1545</v>
      </c>
      <c r="K2909" t="str">
        <f t="shared" si="46"/>
        <v>SELECT 'uf50-0107.cnf','Rank','Uniform','1Bit','Amplified',1,642,4,1545 UNION</v>
      </c>
    </row>
    <row r="2910" spans="1:11" x14ac:dyDescent="0.55000000000000004">
      <c r="A2910" t="s">
        <v>26</v>
      </c>
      <c r="B2910" t="s">
        <v>10</v>
      </c>
      <c r="C2910" t="s">
        <v>8</v>
      </c>
      <c r="D2910" t="s">
        <v>132</v>
      </c>
      <c r="E2910" t="s">
        <v>3</v>
      </c>
      <c r="F2910" t="b">
        <v>1</v>
      </c>
      <c r="G2910">
        <v>3686</v>
      </c>
      <c r="H2910">
        <v>25</v>
      </c>
      <c r="I2910">
        <v>8974</v>
      </c>
      <c r="K2910" t="str">
        <f t="shared" si="46"/>
        <v>SELECT 'uf50-0107.cnf','Rank','Uniform','2Bit','MaxSat',1,3686,25,8974 UNION</v>
      </c>
    </row>
    <row r="2911" spans="1:11" x14ac:dyDescent="0.55000000000000004">
      <c r="A2911" t="s">
        <v>26</v>
      </c>
      <c r="B2911" t="s">
        <v>10</v>
      </c>
      <c r="C2911" t="s">
        <v>8</v>
      </c>
      <c r="D2911" t="s">
        <v>132</v>
      </c>
      <c r="E2911" t="s">
        <v>4</v>
      </c>
      <c r="F2911" t="b">
        <v>1</v>
      </c>
      <c r="G2911">
        <v>3990</v>
      </c>
      <c r="H2911">
        <v>26</v>
      </c>
      <c r="I2911">
        <v>9212</v>
      </c>
      <c r="K2911" t="str">
        <f t="shared" si="46"/>
        <v>SELECT 'uf50-0107.cnf','Rank','Uniform','2Bit','Weighted',1,3990,26,9212 UNION</v>
      </c>
    </row>
    <row r="2912" spans="1:11" x14ac:dyDescent="0.55000000000000004">
      <c r="A2912" t="s">
        <v>26</v>
      </c>
      <c r="B2912" t="s">
        <v>10</v>
      </c>
      <c r="C2912" t="s">
        <v>8</v>
      </c>
      <c r="D2912" t="s">
        <v>132</v>
      </c>
      <c r="E2912" t="s">
        <v>5</v>
      </c>
      <c r="F2912" t="b">
        <v>1</v>
      </c>
      <c r="G2912">
        <v>285</v>
      </c>
      <c r="H2912">
        <v>2</v>
      </c>
      <c r="I2912">
        <v>693</v>
      </c>
      <c r="K2912" t="str">
        <f t="shared" si="46"/>
        <v>SELECT 'uf50-0107.cnf','Rank','Uniform','2Bit','Amplified',1,285,2,693 UNION</v>
      </c>
    </row>
    <row r="2913" spans="1:11" x14ac:dyDescent="0.55000000000000004">
      <c r="A2913" t="s">
        <v>26</v>
      </c>
      <c r="B2913" t="s">
        <v>10</v>
      </c>
      <c r="C2913" t="s">
        <v>133</v>
      </c>
      <c r="D2913" t="s">
        <v>2</v>
      </c>
      <c r="E2913" t="s">
        <v>3</v>
      </c>
      <c r="F2913" t="b">
        <v>1</v>
      </c>
      <c r="G2913">
        <v>1285</v>
      </c>
      <c r="H2913">
        <v>8</v>
      </c>
      <c r="I2913">
        <v>3073</v>
      </c>
      <c r="K2913" t="str">
        <f t="shared" si="46"/>
        <v>SELECT 'uf50-0107.cnf','Rank','1Point','BitFlip','MaxSat',1,1285,8,3073 UNION</v>
      </c>
    </row>
    <row r="2914" spans="1:11" x14ac:dyDescent="0.55000000000000004">
      <c r="A2914" t="s">
        <v>26</v>
      </c>
      <c r="B2914" t="s">
        <v>10</v>
      </c>
      <c r="C2914" t="s">
        <v>133</v>
      </c>
      <c r="D2914" t="s">
        <v>2</v>
      </c>
      <c r="E2914" t="s">
        <v>4</v>
      </c>
      <c r="F2914" t="b">
        <v>1</v>
      </c>
      <c r="G2914">
        <v>1096</v>
      </c>
      <c r="H2914">
        <v>5</v>
      </c>
      <c r="I2914">
        <v>2455</v>
      </c>
      <c r="K2914" t="str">
        <f t="shared" si="46"/>
        <v>SELECT 'uf50-0107.cnf','Rank','1Point','BitFlip','Weighted',1,1096,5,2455 UNION</v>
      </c>
    </row>
    <row r="2915" spans="1:11" x14ac:dyDescent="0.55000000000000004">
      <c r="A2915" t="s">
        <v>26</v>
      </c>
      <c r="B2915" t="s">
        <v>10</v>
      </c>
      <c r="C2915" t="s">
        <v>133</v>
      </c>
      <c r="D2915" t="s">
        <v>2</v>
      </c>
      <c r="E2915" t="s">
        <v>5</v>
      </c>
      <c r="F2915" t="b">
        <v>1</v>
      </c>
      <c r="G2915">
        <v>2606</v>
      </c>
      <c r="H2915">
        <v>18</v>
      </c>
      <c r="I2915">
        <v>6569</v>
      </c>
      <c r="K2915" t="str">
        <f t="shared" si="46"/>
        <v>SELECT 'uf50-0107.cnf','Rank','1Point','BitFlip','Amplified',1,2606,18,6569 UNION</v>
      </c>
    </row>
    <row r="2916" spans="1:11" x14ac:dyDescent="0.55000000000000004">
      <c r="A2916" t="s">
        <v>26</v>
      </c>
      <c r="B2916" t="s">
        <v>10</v>
      </c>
      <c r="C2916" t="s">
        <v>133</v>
      </c>
      <c r="D2916" t="s">
        <v>6</v>
      </c>
      <c r="E2916" t="s">
        <v>3</v>
      </c>
      <c r="F2916" t="b">
        <v>1</v>
      </c>
      <c r="G2916">
        <v>120</v>
      </c>
      <c r="H2916">
        <v>0</v>
      </c>
      <c r="I2916">
        <v>507</v>
      </c>
      <c r="K2916" t="str">
        <f t="shared" si="46"/>
        <v>SELECT 'uf50-0107.cnf','Rank','1Point','Guided','MaxSat',1,120,0,507 UNION</v>
      </c>
    </row>
    <row r="2917" spans="1:11" x14ac:dyDescent="0.55000000000000004">
      <c r="A2917" t="s">
        <v>26</v>
      </c>
      <c r="B2917" t="s">
        <v>10</v>
      </c>
      <c r="C2917" t="s">
        <v>133</v>
      </c>
      <c r="D2917" t="s">
        <v>6</v>
      </c>
      <c r="E2917" t="s">
        <v>4</v>
      </c>
      <c r="F2917" t="b">
        <v>1</v>
      </c>
      <c r="G2917">
        <v>25</v>
      </c>
      <c r="H2917">
        <v>0</v>
      </c>
      <c r="I2917">
        <v>118</v>
      </c>
      <c r="K2917" t="str">
        <f t="shared" si="46"/>
        <v>SELECT 'uf50-0107.cnf','Rank','1Point','Guided','Weighted',1,25,0,118 UNION</v>
      </c>
    </row>
    <row r="2918" spans="1:11" x14ac:dyDescent="0.55000000000000004">
      <c r="A2918" t="s">
        <v>26</v>
      </c>
      <c r="B2918" t="s">
        <v>10</v>
      </c>
      <c r="C2918" t="s">
        <v>133</v>
      </c>
      <c r="D2918" t="s">
        <v>6</v>
      </c>
      <c r="E2918" t="s">
        <v>5</v>
      </c>
      <c r="F2918" t="b">
        <v>1</v>
      </c>
      <c r="G2918">
        <v>142</v>
      </c>
      <c r="H2918">
        <v>1</v>
      </c>
      <c r="I2918">
        <v>594</v>
      </c>
      <c r="K2918" t="str">
        <f t="shared" si="46"/>
        <v>SELECT 'uf50-0107.cnf','Rank','1Point','Guided','Amplified',1,142,1,594 UNION</v>
      </c>
    </row>
    <row r="2919" spans="1:11" x14ac:dyDescent="0.55000000000000004">
      <c r="A2919" t="s">
        <v>26</v>
      </c>
      <c r="B2919" t="s">
        <v>10</v>
      </c>
      <c r="C2919" t="s">
        <v>133</v>
      </c>
      <c r="D2919" t="s">
        <v>131</v>
      </c>
      <c r="E2919" t="s">
        <v>3</v>
      </c>
      <c r="F2919" t="b">
        <v>1</v>
      </c>
      <c r="G2919">
        <v>1281</v>
      </c>
      <c r="H2919">
        <v>9</v>
      </c>
      <c r="I2919">
        <v>3172</v>
      </c>
      <c r="K2919" t="str">
        <f t="shared" si="46"/>
        <v>SELECT 'uf50-0107.cnf','Rank','1Point','1Bit','MaxSat',1,1281,9,3172 UNION</v>
      </c>
    </row>
    <row r="2920" spans="1:11" x14ac:dyDescent="0.55000000000000004">
      <c r="A2920" t="s">
        <v>26</v>
      </c>
      <c r="B2920" t="s">
        <v>10</v>
      </c>
      <c r="C2920" t="s">
        <v>133</v>
      </c>
      <c r="D2920" t="s">
        <v>131</v>
      </c>
      <c r="E2920" t="s">
        <v>4</v>
      </c>
      <c r="F2920" t="b">
        <v>1</v>
      </c>
      <c r="G2920">
        <v>3375</v>
      </c>
      <c r="H2920">
        <v>20</v>
      </c>
      <c r="I2920">
        <v>7345</v>
      </c>
      <c r="K2920" t="str">
        <f t="shared" si="46"/>
        <v>SELECT 'uf50-0107.cnf','Rank','1Point','1Bit','Weighted',1,3375,20,7345 UNION</v>
      </c>
    </row>
    <row r="2921" spans="1:11" x14ac:dyDescent="0.55000000000000004">
      <c r="A2921" t="s">
        <v>26</v>
      </c>
      <c r="B2921" t="s">
        <v>10</v>
      </c>
      <c r="C2921" t="s">
        <v>133</v>
      </c>
      <c r="D2921" t="s">
        <v>131</v>
      </c>
      <c r="E2921" t="s">
        <v>5</v>
      </c>
      <c r="F2921" t="b">
        <v>1</v>
      </c>
      <c r="G2921">
        <v>425</v>
      </c>
      <c r="H2921">
        <v>3</v>
      </c>
      <c r="I2921">
        <v>1001</v>
      </c>
      <c r="K2921" t="str">
        <f t="shared" si="46"/>
        <v>SELECT 'uf50-0107.cnf','Rank','1Point','1Bit','Amplified',1,425,3,1001 UNION</v>
      </c>
    </row>
    <row r="2922" spans="1:11" x14ac:dyDescent="0.55000000000000004">
      <c r="A2922" t="s">
        <v>26</v>
      </c>
      <c r="B2922" t="s">
        <v>10</v>
      </c>
      <c r="C2922" t="s">
        <v>133</v>
      </c>
      <c r="D2922" t="s">
        <v>132</v>
      </c>
      <c r="E2922" t="s">
        <v>3</v>
      </c>
      <c r="F2922" t="b">
        <v>1</v>
      </c>
      <c r="G2922">
        <v>71</v>
      </c>
      <c r="H2922">
        <v>0</v>
      </c>
      <c r="I2922">
        <v>162</v>
      </c>
      <c r="K2922" t="str">
        <f t="shared" si="46"/>
        <v>SELECT 'uf50-0107.cnf','Rank','1Point','2Bit','MaxSat',1,71,0,162 UNION</v>
      </c>
    </row>
    <row r="2923" spans="1:11" x14ac:dyDescent="0.55000000000000004">
      <c r="A2923" t="s">
        <v>26</v>
      </c>
      <c r="B2923" t="s">
        <v>10</v>
      </c>
      <c r="C2923" t="s">
        <v>133</v>
      </c>
      <c r="D2923" t="s">
        <v>132</v>
      </c>
      <c r="E2923" t="s">
        <v>4</v>
      </c>
      <c r="F2923" t="b">
        <v>1</v>
      </c>
      <c r="G2923">
        <v>2920</v>
      </c>
      <c r="H2923">
        <v>17</v>
      </c>
      <c r="I2923">
        <v>6196</v>
      </c>
      <c r="K2923" t="str">
        <f t="shared" si="46"/>
        <v>SELECT 'uf50-0107.cnf','Rank','1Point','2Bit','Weighted',1,2920,17,6196 UNION</v>
      </c>
    </row>
    <row r="2924" spans="1:11" x14ac:dyDescent="0.55000000000000004">
      <c r="A2924" t="s">
        <v>26</v>
      </c>
      <c r="B2924" t="s">
        <v>10</v>
      </c>
      <c r="C2924" t="s">
        <v>133</v>
      </c>
      <c r="D2924" t="s">
        <v>132</v>
      </c>
      <c r="E2924" t="s">
        <v>5</v>
      </c>
      <c r="F2924" t="b">
        <v>1</v>
      </c>
      <c r="G2924">
        <v>1004</v>
      </c>
      <c r="H2924">
        <v>6</v>
      </c>
      <c r="I2924">
        <v>2369</v>
      </c>
      <c r="K2924" t="str">
        <f t="shared" si="46"/>
        <v>SELECT 'uf50-0107.cnf','Rank','1Point','2Bit','Amplified',1,1004,6,2369 UNION</v>
      </c>
    </row>
    <row r="2925" spans="1:11" x14ac:dyDescent="0.55000000000000004">
      <c r="A2925" t="s">
        <v>26</v>
      </c>
      <c r="B2925" t="s">
        <v>10</v>
      </c>
      <c r="C2925" t="s">
        <v>134</v>
      </c>
      <c r="D2925" t="s">
        <v>2</v>
      </c>
      <c r="E2925" t="s">
        <v>3</v>
      </c>
      <c r="F2925" t="b">
        <v>0</v>
      </c>
      <c r="G2925">
        <v>10000</v>
      </c>
      <c r="H2925">
        <v>68</v>
      </c>
      <c r="I2925">
        <v>24470</v>
      </c>
      <c r="K2925" t="str">
        <f t="shared" si="46"/>
        <v>SELECT 'uf50-0107.cnf','Rank','2Point','BitFlip','MaxSat',0,10000,68,24470 UNION</v>
      </c>
    </row>
    <row r="2926" spans="1:11" x14ac:dyDescent="0.55000000000000004">
      <c r="A2926" t="s">
        <v>26</v>
      </c>
      <c r="B2926" t="s">
        <v>10</v>
      </c>
      <c r="C2926" t="s">
        <v>134</v>
      </c>
      <c r="D2926" t="s">
        <v>2</v>
      </c>
      <c r="E2926" t="s">
        <v>4</v>
      </c>
      <c r="F2926" t="b">
        <v>1</v>
      </c>
      <c r="G2926">
        <v>4444</v>
      </c>
      <c r="H2926">
        <v>27</v>
      </c>
      <c r="I2926">
        <v>10220</v>
      </c>
      <c r="K2926" t="str">
        <f t="shared" si="46"/>
        <v>SELECT 'uf50-0107.cnf','Rank','2Point','BitFlip','Weighted',1,4444,27,10220 UNION</v>
      </c>
    </row>
    <row r="2927" spans="1:11" x14ac:dyDescent="0.55000000000000004">
      <c r="A2927" t="s">
        <v>26</v>
      </c>
      <c r="B2927" t="s">
        <v>10</v>
      </c>
      <c r="C2927" t="s">
        <v>134</v>
      </c>
      <c r="D2927" t="s">
        <v>2</v>
      </c>
      <c r="E2927" t="s">
        <v>5</v>
      </c>
      <c r="F2927" t="b">
        <v>1</v>
      </c>
      <c r="G2927">
        <v>188</v>
      </c>
      <c r="H2927">
        <v>1</v>
      </c>
      <c r="I2927">
        <v>482</v>
      </c>
      <c r="K2927" t="str">
        <f t="shared" si="46"/>
        <v>SELECT 'uf50-0107.cnf','Rank','2Point','BitFlip','Amplified',1,188,1,482 UNION</v>
      </c>
    </row>
    <row r="2928" spans="1:11" x14ac:dyDescent="0.55000000000000004">
      <c r="A2928" t="s">
        <v>26</v>
      </c>
      <c r="B2928" t="s">
        <v>10</v>
      </c>
      <c r="C2928" t="s">
        <v>134</v>
      </c>
      <c r="D2928" t="s">
        <v>6</v>
      </c>
      <c r="E2928" t="s">
        <v>3</v>
      </c>
      <c r="F2928" t="b">
        <v>1</v>
      </c>
      <c r="G2928">
        <v>30</v>
      </c>
      <c r="H2928">
        <v>0</v>
      </c>
      <c r="I2928">
        <v>124</v>
      </c>
      <c r="K2928" t="str">
        <f t="shared" si="46"/>
        <v>SELECT 'uf50-0107.cnf','Rank','2Point','Guided','MaxSat',1,30,0,124 UNION</v>
      </c>
    </row>
    <row r="2929" spans="1:11" x14ac:dyDescent="0.55000000000000004">
      <c r="A2929" t="s">
        <v>26</v>
      </c>
      <c r="B2929" t="s">
        <v>10</v>
      </c>
      <c r="C2929" t="s">
        <v>134</v>
      </c>
      <c r="D2929" t="s">
        <v>6</v>
      </c>
      <c r="E2929" t="s">
        <v>4</v>
      </c>
      <c r="F2929" t="b">
        <v>1</v>
      </c>
      <c r="G2929">
        <v>168</v>
      </c>
      <c r="H2929">
        <v>1</v>
      </c>
      <c r="I2929">
        <v>610</v>
      </c>
      <c r="K2929" t="str">
        <f t="shared" si="46"/>
        <v>SELECT 'uf50-0107.cnf','Rank','2Point','Guided','Weighted',1,168,1,610 UNION</v>
      </c>
    </row>
    <row r="2930" spans="1:11" x14ac:dyDescent="0.55000000000000004">
      <c r="A2930" t="s">
        <v>26</v>
      </c>
      <c r="B2930" t="s">
        <v>10</v>
      </c>
      <c r="C2930" t="s">
        <v>134</v>
      </c>
      <c r="D2930" t="s">
        <v>6</v>
      </c>
      <c r="E2930" t="s">
        <v>5</v>
      </c>
      <c r="F2930" t="b">
        <v>1</v>
      </c>
      <c r="G2930">
        <v>565</v>
      </c>
      <c r="H2930">
        <v>3</v>
      </c>
      <c r="I2930">
        <v>2118</v>
      </c>
      <c r="K2930" t="str">
        <f t="shared" si="46"/>
        <v>SELECT 'uf50-0107.cnf','Rank','2Point','Guided','Amplified',1,565,3,2118 UNION</v>
      </c>
    </row>
    <row r="2931" spans="1:11" x14ac:dyDescent="0.55000000000000004">
      <c r="A2931" t="s">
        <v>26</v>
      </c>
      <c r="B2931" t="s">
        <v>10</v>
      </c>
      <c r="C2931" t="s">
        <v>134</v>
      </c>
      <c r="D2931" t="s">
        <v>131</v>
      </c>
      <c r="E2931" t="s">
        <v>3</v>
      </c>
      <c r="F2931" t="b">
        <v>1</v>
      </c>
      <c r="G2931">
        <v>2371</v>
      </c>
      <c r="H2931">
        <v>17</v>
      </c>
      <c r="I2931">
        <v>5799</v>
      </c>
      <c r="K2931" t="str">
        <f t="shared" si="46"/>
        <v>SELECT 'uf50-0107.cnf','Rank','2Point','1Bit','MaxSat',1,2371,17,5799 UNION</v>
      </c>
    </row>
    <row r="2932" spans="1:11" x14ac:dyDescent="0.55000000000000004">
      <c r="A2932" t="s">
        <v>26</v>
      </c>
      <c r="B2932" t="s">
        <v>10</v>
      </c>
      <c r="C2932" t="s">
        <v>134</v>
      </c>
      <c r="D2932" t="s">
        <v>131</v>
      </c>
      <c r="E2932" t="s">
        <v>4</v>
      </c>
      <c r="F2932" t="b">
        <v>1</v>
      </c>
      <c r="G2932">
        <v>3138</v>
      </c>
      <c r="H2932">
        <v>18</v>
      </c>
      <c r="I2932">
        <v>6964</v>
      </c>
      <c r="K2932" t="str">
        <f t="shared" si="46"/>
        <v>SELECT 'uf50-0107.cnf','Rank','2Point','1Bit','Weighted',1,3138,18,6964 UNION</v>
      </c>
    </row>
    <row r="2933" spans="1:11" x14ac:dyDescent="0.55000000000000004">
      <c r="A2933" t="s">
        <v>26</v>
      </c>
      <c r="B2933" t="s">
        <v>10</v>
      </c>
      <c r="C2933" t="s">
        <v>134</v>
      </c>
      <c r="D2933" t="s">
        <v>131</v>
      </c>
      <c r="E2933" t="s">
        <v>5</v>
      </c>
      <c r="F2933" t="b">
        <v>1</v>
      </c>
      <c r="G2933">
        <v>2567</v>
      </c>
      <c r="H2933">
        <v>17</v>
      </c>
      <c r="I2933">
        <v>6051</v>
      </c>
      <c r="K2933" t="str">
        <f t="shared" si="46"/>
        <v>SELECT 'uf50-0107.cnf','Rank','2Point','1Bit','Amplified',1,2567,17,6051 UNION</v>
      </c>
    </row>
    <row r="2934" spans="1:11" x14ac:dyDescent="0.55000000000000004">
      <c r="A2934" t="s">
        <v>26</v>
      </c>
      <c r="B2934" t="s">
        <v>10</v>
      </c>
      <c r="C2934" t="s">
        <v>134</v>
      </c>
      <c r="D2934" t="s">
        <v>132</v>
      </c>
      <c r="E2934" t="s">
        <v>3</v>
      </c>
      <c r="F2934" t="b">
        <v>1</v>
      </c>
      <c r="G2934">
        <v>182</v>
      </c>
      <c r="H2934">
        <v>1</v>
      </c>
      <c r="I2934">
        <v>428</v>
      </c>
      <c r="K2934" t="str">
        <f t="shared" si="46"/>
        <v>SELECT 'uf50-0107.cnf','Rank','2Point','2Bit','MaxSat',1,182,1,428 UNION</v>
      </c>
    </row>
    <row r="2935" spans="1:11" x14ac:dyDescent="0.55000000000000004">
      <c r="A2935" t="s">
        <v>26</v>
      </c>
      <c r="B2935" t="s">
        <v>10</v>
      </c>
      <c r="C2935" t="s">
        <v>134</v>
      </c>
      <c r="D2935" t="s">
        <v>132</v>
      </c>
      <c r="E2935" t="s">
        <v>4</v>
      </c>
      <c r="F2935" t="b">
        <v>1</v>
      </c>
      <c r="G2935">
        <v>94</v>
      </c>
      <c r="H2935">
        <v>0</v>
      </c>
      <c r="I2935">
        <v>201</v>
      </c>
      <c r="K2935" t="str">
        <f t="shared" si="46"/>
        <v>SELECT 'uf50-0107.cnf','Rank','2Point','2Bit','Weighted',1,94,0,201 UNION</v>
      </c>
    </row>
    <row r="2936" spans="1:11" x14ac:dyDescent="0.55000000000000004">
      <c r="A2936" t="s">
        <v>26</v>
      </c>
      <c r="B2936" t="s">
        <v>10</v>
      </c>
      <c r="C2936" t="s">
        <v>134</v>
      </c>
      <c r="D2936" t="s">
        <v>132</v>
      </c>
      <c r="E2936" t="s">
        <v>5</v>
      </c>
      <c r="F2936" t="b">
        <v>1</v>
      </c>
      <c r="G2936">
        <v>1601</v>
      </c>
      <c r="H2936">
        <v>9</v>
      </c>
      <c r="I2936">
        <v>3811</v>
      </c>
      <c r="K2936" t="str">
        <f t="shared" si="46"/>
        <v>SELECT 'uf50-0107.cnf','Rank','2Point','2Bit','Amplified',1,1601,9,3811 UNION</v>
      </c>
    </row>
    <row r="2937" spans="1:11" x14ac:dyDescent="0.55000000000000004">
      <c r="A2937" t="s">
        <v>27</v>
      </c>
      <c r="B2937" t="s">
        <v>0</v>
      </c>
      <c r="C2937" t="s">
        <v>1</v>
      </c>
      <c r="D2937" t="s">
        <v>2</v>
      </c>
      <c r="E2937" t="s">
        <v>3</v>
      </c>
      <c r="F2937" t="b">
        <v>1</v>
      </c>
      <c r="G2937">
        <v>1134</v>
      </c>
      <c r="H2937">
        <v>7</v>
      </c>
      <c r="I2937">
        <v>6156</v>
      </c>
      <c r="K2937" t="str">
        <f t="shared" si="46"/>
        <v>SELECT 'uf50-0108.cnf','Tournament','Clause','BitFlip','MaxSat',1,1134,7,6156 UNION</v>
      </c>
    </row>
    <row r="2938" spans="1:11" x14ac:dyDescent="0.55000000000000004">
      <c r="A2938" t="s">
        <v>27</v>
      </c>
      <c r="B2938" t="s">
        <v>0</v>
      </c>
      <c r="C2938" t="s">
        <v>1</v>
      </c>
      <c r="D2938" t="s">
        <v>2</v>
      </c>
      <c r="E2938" t="s">
        <v>4</v>
      </c>
      <c r="F2938" t="b">
        <v>1</v>
      </c>
      <c r="G2938">
        <v>287</v>
      </c>
      <c r="H2938">
        <v>1</v>
      </c>
      <c r="I2938">
        <v>1511</v>
      </c>
      <c r="K2938" t="str">
        <f t="shared" si="46"/>
        <v>SELECT 'uf50-0108.cnf','Tournament','Clause','BitFlip','Weighted',1,287,1,1511 UNION</v>
      </c>
    </row>
    <row r="2939" spans="1:11" x14ac:dyDescent="0.55000000000000004">
      <c r="A2939" t="s">
        <v>27</v>
      </c>
      <c r="B2939" t="s">
        <v>0</v>
      </c>
      <c r="C2939" t="s">
        <v>1</v>
      </c>
      <c r="D2939" t="s">
        <v>2</v>
      </c>
      <c r="E2939" t="s">
        <v>5</v>
      </c>
      <c r="F2939" t="b">
        <v>1</v>
      </c>
      <c r="G2939">
        <v>1134</v>
      </c>
      <c r="H2939">
        <v>7</v>
      </c>
      <c r="I2939">
        <v>5967</v>
      </c>
      <c r="K2939" t="str">
        <f t="shared" si="46"/>
        <v>SELECT 'uf50-0108.cnf','Tournament','Clause','BitFlip','Amplified',1,1134,7,5967 UNION</v>
      </c>
    </row>
    <row r="2940" spans="1:11" x14ac:dyDescent="0.55000000000000004">
      <c r="A2940" t="s">
        <v>27</v>
      </c>
      <c r="B2940" t="s">
        <v>0</v>
      </c>
      <c r="C2940" t="s">
        <v>1</v>
      </c>
      <c r="D2940" t="s">
        <v>6</v>
      </c>
      <c r="E2940" t="s">
        <v>3</v>
      </c>
      <c r="F2940" t="b">
        <v>1</v>
      </c>
      <c r="G2940">
        <v>127</v>
      </c>
      <c r="H2940">
        <v>1</v>
      </c>
      <c r="I2940">
        <v>774</v>
      </c>
      <c r="K2940" t="str">
        <f t="shared" si="46"/>
        <v>SELECT 'uf50-0108.cnf','Tournament','Clause','Guided','MaxSat',1,127,1,774 UNION</v>
      </c>
    </row>
    <row r="2941" spans="1:11" x14ac:dyDescent="0.55000000000000004">
      <c r="A2941" t="s">
        <v>27</v>
      </c>
      <c r="B2941" t="s">
        <v>0</v>
      </c>
      <c r="C2941" t="s">
        <v>1</v>
      </c>
      <c r="D2941" t="s">
        <v>6</v>
      </c>
      <c r="E2941" t="s">
        <v>4</v>
      </c>
      <c r="F2941" t="b">
        <v>1</v>
      </c>
      <c r="G2941">
        <v>150</v>
      </c>
      <c r="H2941">
        <v>1</v>
      </c>
      <c r="I2941">
        <v>839</v>
      </c>
      <c r="K2941" t="str">
        <f t="shared" si="46"/>
        <v>SELECT 'uf50-0108.cnf','Tournament','Clause','Guided','Weighted',1,150,1,839 UNION</v>
      </c>
    </row>
    <row r="2942" spans="1:11" x14ac:dyDescent="0.55000000000000004">
      <c r="A2942" t="s">
        <v>27</v>
      </c>
      <c r="B2942" t="s">
        <v>0</v>
      </c>
      <c r="C2942" t="s">
        <v>1</v>
      </c>
      <c r="D2942" t="s">
        <v>6</v>
      </c>
      <c r="E2942" t="s">
        <v>5</v>
      </c>
      <c r="F2942" t="b">
        <v>1</v>
      </c>
      <c r="G2942">
        <v>127</v>
      </c>
      <c r="H2942">
        <v>1</v>
      </c>
      <c r="I2942">
        <v>762</v>
      </c>
      <c r="K2942" t="str">
        <f t="shared" si="46"/>
        <v>SELECT 'uf50-0108.cnf','Tournament','Clause','Guided','Amplified',1,127,1,762 UNION</v>
      </c>
    </row>
    <row r="2943" spans="1:11" x14ac:dyDescent="0.55000000000000004">
      <c r="A2943" t="s">
        <v>27</v>
      </c>
      <c r="B2943" t="s">
        <v>0</v>
      </c>
      <c r="C2943" t="s">
        <v>1</v>
      </c>
      <c r="D2943" t="s">
        <v>131</v>
      </c>
      <c r="E2943" t="s">
        <v>3</v>
      </c>
      <c r="F2943" t="b">
        <v>1</v>
      </c>
      <c r="G2943">
        <v>424</v>
      </c>
      <c r="H2943">
        <v>3</v>
      </c>
      <c r="I2943">
        <v>2180</v>
      </c>
      <c r="K2943" t="str">
        <f t="shared" si="46"/>
        <v>SELECT 'uf50-0108.cnf','Tournament','Clause','1Bit','MaxSat',1,424,3,2180 UNION</v>
      </c>
    </row>
    <row r="2944" spans="1:11" x14ac:dyDescent="0.55000000000000004">
      <c r="A2944" t="s">
        <v>27</v>
      </c>
      <c r="B2944" t="s">
        <v>0</v>
      </c>
      <c r="C2944" t="s">
        <v>1</v>
      </c>
      <c r="D2944" t="s">
        <v>131</v>
      </c>
      <c r="E2944" t="s">
        <v>4</v>
      </c>
      <c r="F2944" t="b">
        <v>1</v>
      </c>
      <c r="G2944">
        <v>593</v>
      </c>
      <c r="H2944">
        <v>2</v>
      </c>
      <c r="I2944">
        <v>2938</v>
      </c>
      <c r="K2944" t="str">
        <f t="shared" si="46"/>
        <v>SELECT 'uf50-0108.cnf','Tournament','Clause','1Bit','Weighted',1,593,2,2938 UNION</v>
      </c>
    </row>
    <row r="2945" spans="1:11" x14ac:dyDescent="0.55000000000000004">
      <c r="A2945" t="s">
        <v>27</v>
      </c>
      <c r="B2945" t="s">
        <v>0</v>
      </c>
      <c r="C2945" t="s">
        <v>1</v>
      </c>
      <c r="D2945" t="s">
        <v>131</v>
      </c>
      <c r="E2945" t="s">
        <v>5</v>
      </c>
      <c r="F2945" t="b">
        <v>1</v>
      </c>
      <c r="G2945">
        <v>424</v>
      </c>
      <c r="H2945">
        <v>3</v>
      </c>
      <c r="I2945">
        <v>2204</v>
      </c>
      <c r="K2945" t="str">
        <f t="shared" si="46"/>
        <v>SELECT 'uf50-0108.cnf','Tournament','Clause','1Bit','Amplified',1,424,3,2204 UNION</v>
      </c>
    </row>
    <row r="2946" spans="1:11" x14ac:dyDescent="0.55000000000000004">
      <c r="A2946" t="s">
        <v>27</v>
      </c>
      <c r="B2946" t="s">
        <v>0</v>
      </c>
      <c r="C2946" t="s">
        <v>1</v>
      </c>
      <c r="D2946" t="s">
        <v>132</v>
      </c>
      <c r="E2946" t="s">
        <v>3</v>
      </c>
      <c r="F2946" t="b">
        <v>1</v>
      </c>
      <c r="G2946">
        <v>644</v>
      </c>
      <c r="H2946">
        <v>4</v>
      </c>
      <c r="I2946">
        <v>3494</v>
      </c>
      <c r="K2946" t="str">
        <f t="shared" si="46"/>
        <v>SELECT 'uf50-0108.cnf','Tournament','Clause','2Bit','MaxSat',1,644,4,3494 UNION</v>
      </c>
    </row>
    <row r="2947" spans="1:11" x14ac:dyDescent="0.55000000000000004">
      <c r="A2947" t="s">
        <v>27</v>
      </c>
      <c r="B2947" t="s">
        <v>0</v>
      </c>
      <c r="C2947" t="s">
        <v>1</v>
      </c>
      <c r="D2947" t="s">
        <v>132</v>
      </c>
      <c r="E2947" t="s">
        <v>4</v>
      </c>
      <c r="F2947" t="b">
        <v>1</v>
      </c>
      <c r="G2947">
        <v>199</v>
      </c>
      <c r="H2947">
        <v>1</v>
      </c>
      <c r="I2947">
        <v>1052</v>
      </c>
      <c r="K2947" t="str">
        <f t="shared" si="46"/>
        <v>SELECT 'uf50-0108.cnf','Tournament','Clause','2Bit','Weighted',1,199,1,1052 UNION</v>
      </c>
    </row>
    <row r="2948" spans="1:11" x14ac:dyDescent="0.55000000000000004">
      <c r="A2948" t="s">
        <v>27</v>
      </c>
      <c r="B2948" t="s">
        <v>0</v>
      </c>
      <c r="C2948" t="s">
        <v>1</v>
      </c>
      <c r="D2948" t="s">
        <v>132</v>
      </c>
      <c r="E2948" t="s">
        <v>5</v>
      </c>
      <c r="F2948" t="b">
        <v>1</v>
      </c>
      <c r="G2948">
        <v>644</v>
      </c>
      <c r="H2948">
        <v>4</v>
      </c>
      <c r="I2948">
        <v>3454</v>
      </c>
      <c r="K2948" t="str">
        <f t="shared" si="46"/>
        <v>SELECT 'uf50-0108.cnf','Tournament','Clause','2Bit','Amplified',1,644,4,3454 UNION</v>
      </c>
    </row>
    <row r="2949" spans="1:11" x14ac:dyDescent="0.55000000000000004">
      <c r="A2949" t="s">
        <v>27</v>
      </c>
      <c r="B2949" t="s">
        <v>0</v>
      </c>
      <c r="C2949" t="s">
        <v>8</v>
      </c>
      <c r="D2949" t="s">
        <v>2</v>
      </c>
      <c r="E2949" t="s">
        <v>3</v>
      </c>
      <c r="F2949" t="b">
        <v>1</v>
      </c>
      <c r="G2949">
        <v>756</v>
      </c>
      <c r="H2949">
        <v>5</v>
      </c>
      <c r="I2949">
        <v>1941</v>
      </c>
      <c r="K2949" t="str">
        <f t="shared" si="46"/>
        <v>SELECT 'uf50-0108.cnf','Tournament','Uniform','BitFlip','MaxSat',1,756,5,1941 UNION</v>
      </c>
    </row>
    <row r="2950" spans="1:11" x14ac:dyDescent="0.55000000000000004">
      <c r="A2950" t="s">
        <v>27</v>
      </c>
      <c r="B2950" t="s">
        <v>0</v>
      </c>
      <c r="C2950" t="s">
        <v>8</v>
      </c>
      <c r="D2950" t="s">
        <v>2</v>
      </c>
      <c r="E2950" t="s">
        <v>4</v>
      </c>
      <c r="F2950" t="b">
        <v>1</v>
      </c>
      <c r="G2950">
        <v>734</v>
      </c>
      <c r="H2950">
        <v>5</v>
      </c>
      <c r="I2950">
        <v>1636</v>
      </c>
      <c r="K2950" t="str">
        <f t="shared" si="46"/>
        <v>SELECT 'uf50-0108.cnf','Tournament','Uniform','BitFlip','Weighted',1,734,5,1636 UNION</v>
      </c>
    </row>
    <row r="2951" spans="1:11" x14ac:dyDescent="0.55000000000000004">
      <c r="A2951" t="s">
        <v>27</v>
      </c>
      <c r="B2951" t="s">
        <v>0</v>
      </c>
      <c r="C2951" t="s">
        <v>8</v>
      </c>
      <c r="D2951" t="s">
        <v>2</v>
      </c>
      <c r="E2951" t="s">
        <v>5</v>
      </c>
      <c r="F2951" t="b">
        <v>1</v>
      </c>
      <c r="G2951">
        <v>756</v>
      </c>
      <c r="H2951">
        <v>5</v>
      </c>
      <c r="I2951">
        <v>1868</v>
      </c>
      <c r="K2951" t="str">
        <f t="shared" si="46"/>
        <v>SELECT 'uf50-0108.cnf','Tournament','Uniform','BitFlip','Amplified',1,756,5,1868 UNION</v>
      </c>
    </row>
    <row r="2952" spans="1:11" x14ac:dyDescent="0.55000000000000004">
      <c r="A2952" t="s">
        <v>27</v>
      </c>
      <c r="B2952" t="s">
        <v>0</v>
      </c>
      <c r="C2952" t="s">
        <v>8</v>
      </c>
      <c r="D2952" t="s">
        <v>6</v>
      </c>
      <c r="E2952" t="s">
        <v>3</v>
      </c>
      <c r="F2952" t="b">
        <v>1</v>
      </c>
      <c r="G2952">
        <v>132</v>
      </c>
      <c r="H2952">
        <v>1</v>
      </c>
      <c r="I2952">
        <v>543</v>
      </c>
      <c r="K2952" t="str">
        <f t="shared" si="46"/>
        <v>SELECT 'uf50-0108.cnf','Tournament','Uniform','Guided','MaxSat',1,132,1,543 UNION</v>
      </c>
    </row>
    <row r="2953" spans="1:11" x14ac:dyDescent="0.55000000000000004">
      <c r="A2953" t="s">
        <v>27</v>
      </c>
      <c r="B2953" t="s">
        <v>0</v>
      </c>
      <c r="C2953" t="s">
        <v>8</v>
      </c>
      <c r="D2953" t="s">
        <v>6</v>
      </c>
      <c r="E2953" t="s">
        <v>4</v>
      </c>
      <c r="F2953" t="b">
        <v>1</v>
      </c>
      <c r="G2953">
        <v>247</v>
      </c>
      <c r="H2953">
        <v>1</v>
      </c>
      <c r="I2953">
        <v>926</v>
      </c>
      <c r="K2953" t="str">
        <f t="shared" ref="K2953:K3016" si="47">CONCATENATE("SELECT '",A2953,"','",B2953,"','",C2953,"','",D2953,"','",E2953,"',",IF(F2953,1,0),",",G2953,",",H2953,",",I2953," UNION")</f>
        <v>SELECT 'uf50-0108.cnf','Tournament','Uniform','Guided','Weighted',1,247,1,926 UNION</v>
      </c>
    </row>
    <row r="2954" spans="1:11" x14ac:dyDescent="0.55000000000000004">
      <c r="A2954" t="s">
        <v>27</v>
      </c>
      <c r="B2954" t="s">
        <v>0</v>
      </c>
      <c r="C2954" t="s">
        <v>8</v>
      </c>
      <c r="D2954" t="s">
        <v>6</v>
      </c>
      <c r="E2954" t="s">
        <v>5</v>
      </c>
      <c r="F2954" t="b">
        <v>1</v>
      </c>
      <c r="G2954">
        <v>132</v>
      </c>
      <c r="H2954">
        <v>1</v>
      </c>
      <c r="I2954">
        <v>536</v>
      </c>
      <c r="K2954" t="str">
        <f t="shared" si="47"/>
        <v>SELECT 'uf50-0108.cnf','Tournament','Uniform','Guided','Amplified',1,132,1,536 UNION</v>
      </c>
    </row>
    <row r="2955" spans="1:11" x14ac:dyDescent="0.55000000000000004">
      <c r="A2955" t="s">
        <v>27</v>
      </c>
      <c r="B2955" t="s">
        <v>0</v>
      </c>
      <c r="C2955" t="s">
        <v>8</v>
      </c>
      <c r="D2955" t="s">
        <v>131</v>
      </c>
      <c r="E2955" t="s">
        <v>3</v>
      </c>
      <c r="F2955" t="b">
        <v>1</v>
      </c>
      <c r="G2955">
        <v>677</v>
      </c>
      <c r="H2955">
        <v>4</v>
      </c>
      <c r="I2955">
        <v>1635</v>
      </c>
      <c r="K2955" t="str">
        <f t="shared" si="47"/>
        <v>SELECT 'uf50-0108.cnf','Tournament','Uniform','1Bit','MaxSat',1,677,4,1635 UNION</v>
      </c>
    </row>
    <row r="2956" spans="1:11" x14ac:dyDescent="0.55000000000000004">
      <c r="A2956" t="s">
        <v>27</v>
      </c>
      <c r="B2956" t="s">
        <v>0</v>
      </c>
      <c r="C2956" t="s">
        <v>8</v>
      </c>
      <c r="D2956" t="s">
        <v>131</v>
      </c>
      <c r="E2956" t="s">
        <v>4</v>
      </c>
      <c r="F2956" t="b">
        <v>1</v>
      </c>
      <c r="G2956">
        <v>409</v>
      </c>
      <c r="H2956">
        <v>3</v>
      </c>
      <c r="I2956">
        <v>931</v>
      </c>
      <c r="K2956" t="str">
        <f t="shared" si="47"/>
        <v>SELECT 'uf50-0108.cnf','Tournament','Uniform','1Bit','Weighted',1,409,3,931 UNION</v>
      </c>
    </row>
    <row r="2957" spans="1:11" x14ac:dyDescent="0.55000000000000004">
      <c r="A2957" t="s">
        <v>27</v>
      </c>
      <c r="B2957" t="s">
        <v>0</v>
      </c>
      <c r="C2957" t="s">
        <v>8</v>
      </c>
      <c r="D2957" t="s">
        <v>131</v>
      </c>
      <c r="E2957" t="s">
        <v>5</v>
      </c>
      <c r="F2957" t="b">
        <v>1</v>
      </c>
      <c r="G2957">
        <v>677</v>
      </c>
      <c r="H2957">
        <v>4</v>
      </c>
      <c r="I2957">
        <v>1639</v>
      </c>
      <c r="K2957" t="str">
        <f t="shared" si="47"/>
        <v>SELECT 'uf50-0108.cnf','Tournament','Uniform','1Bit','Amplified',1,677,4,1639 UNION</v>
      </c>
    </row>
    <row r="2958" spans="1:11" x14ac:dyDescent="0.55000000000000004">
      <c r="A2958" t="s">
        <v>27</v>
      </c>
      <c r="B2958" t="s">
        <v>0</v>
      </c>
      <c r="C2958" t="s">
        <v>8</v>
      </c>
      <c r="D2958" t="s">
        <v>132</v>
      </c>
      <c r="E2958" t="s">
        <v>3</v>
      </c>
      <c r="F2958" t="b">
        <v>1</v>
      </c>
      <c r="G2958">
        <v>165</v>
      </c>
      <c r="H2958">
        <v>1</v>
      </c>
      <c r="I2958">
        <v>408</v>
      </c>
      <c r="K2958" t="str">
        <f t="shared" si="47"/>
        <v>SELECT 'uf50-0108.cnf','Tournament','Uniform','2Bit','MaxSat',1,165,1,408 UNION</v>
      </c>
    </row>
    <row r="2959" spans="1:11" x14ac:dyDescent="0.55000000000000004">
      <c r="A2959" t="s">
        <v>27</v>
      </c>
      <c r="B2959" t="s">
        <v>0</v>
      </c>
      <c r="C2959" t="s">
        <v>8</v>
      </c>
      <c r="D2959" t="s">
        <v>132</v>
      </c>
      <c r="E2959" t="s">
        <v>4</v>
      </c>
      <c r="F2959" t="b">
        <v>1</v>
      </c>
      <c r="G2959">
        <v>174</v>
      </c>
      <c r="H2959">
        <v>1</v>
      </c>
      <c r="I2959">
        <v>405</v>
      </c>
      <c r="K2959" t="str">
        <f t="shared" si="47"/>
        <v>SELECT 'uf50-0108.cnf','Tournament','Uniform','2Bit','Weighted',1,174,1,405 UNION</v>
      </c>
    </row>
    <row r="2960" spans="1:11" x14ac:dyDescent="0.55000000000000004">
      <c r="A2960" t="s">
        <v>27</v>
      </c>
      <c r="B2960" t="s">
        <v>0</v>
      </c>
      <c r="C2960" t="s">
        <v>8</v>
      </c>
      <c r="D2960" t="s">
        <v>132</v>
      </c>
      <c r="E2960" t="s">
        <v>5</v>
      </c>
      <c r="F2960" t="b">
        <v>1</v>
      </c>
      <c r="G2960">
        <v>165</v>
      </c>
      <c r="H2960">
        <v>1</v>
      </c>
      <c r="I2960">
        <v>413</v>
      </c>
      <c r="K2960" t="str">
        <f t="shared" si="47"/>
        <v>SELECT 'uf50-0108.cnf','Tournament','Uniform','2Bit','Amplified',1,165,1,413 UNION</v>
      </c>
    </row>
    <row r="2961" spans="1:11" x14ac:dyDescent="0.55000000000000004">
      <c r="A2961" t="s">
        <v>27</v>
      </c>
      <c r="B2961" t="s">
        <v>0</v>
      </c>
      <c r="C2961" t="s">
        <v>133</v>
      </c>
      <c r="D2961" t="s">
        <v>2</v>
      </c>
      <c r="E2961" t="s">
        <v>3</v>
      </c>
      <c r="F2961" t="b">
        <v>1</v>
      </c>
      <c r="G2961">
        <v>347</v>
      </c>
      <c r="H2961">
        <v>2</v>
      </c>
      <c r="I2961">
        <v>855</v>
      </c>
      <c r="K2961" t="str">
        <f t="shared" si="47"/>
        <v>SELECT 'uf50-0108.cnf','Tournament','1Point','BitFlip','MaxSat',1,347,2,855 UNION</v>
      </c>
    </row>
    <row r="2962" spans="1:11" x14ac:dyDescent="0.55000000000000004">
      <c r="A2962" t="s">
        <v>27</v>
      </c>
      <c r="B2962" t="s">
        <v>0</v>
      </c>
      <c r="C2962" t="s">
        <v>133</v>
      </c>
      <c r="D2962" t="s">
        <v>2</v>
      </c>
      <c r="E2962" t="s">
        <v>4</v>
      </c>
      <c r="F2962" t="b">
        <v>1</v>
      </c>
      <c r="G2962">
        <v>286</v>
      </c>
      <c r="H2962">
        <v>1</v>
      </c>
      <c r="I2962">
        <v>638</v>
      </c>
      <c r="K2962" t="str">
        <f t="shared" si="47"/>
        <v>SELECT 'uf50-0108.cnf','Tournament','1Point','BitFlip','Weighted',1,286,1,638 UNION</v>
      </c>
    </row>
    <row r="2963" spans="1:11" x14ac:dyDescent="0.55000000000000004">
      <c r="A2963" t="s">
        <v>27</v>
      </c>
      <c r="B2963" t="s">
        <v>0</v>
      </c>
      <c r="C2963" t="s">
        <v>133</v>
      </c>
      <c r="D2963" t="s">
        <v>2</v>
      </c>
      <c r="E2963" t="s">
        <v>5</v>
      </c>
      <c r="F2963" t="b">
        <v>1</v>
      </c>
      <c r="G2963">
        <v>347</v>
      </c>
      <c r="H2963">
        <v>2</v>
      </c>
      <c r="I2963">
        <v>912</v>
      </c>
      <c r="K2963" t="str">
        <f t="shared" si="47"/>
        <v>SELECT 'uf50-0108.cnf','Tournament','1Point','BitFlip','Amplified',1,347,2,912 UNION</v>
      </c>
    </row>
    <row r="2964" spans="1:11" x14ac:dyDescent="0.55000000000000004">
      <c r="A2964" t="s">
        <v>27</v>
      </c>
      <c r="B2964" t="s">
        <v>0</v>
      </c>
      <c r="C2964" t="s">
        <v>133</v>
      </c>
      <c r="D2964" t="s">
        <v>6</v>
      </c>
      <c r="E2964" t="s">
        <v>3</v>
      </c>
      <c r="F2964" t="b">
        <v>1</v>
      </c>
      <c r="G2964">
        <v>139</v>
      </c>
      <c r="H2964">
        <v>1</v>
      </c>
      <c r="I2964">
        <v>586</v>
      </c>
      <c r="K2964" t="str">
        <f t="shared" si="47"/>
        <v>SELECT 'uf50-0108.cnf','Tournament','1Point','Guided','MaxSat',1,139,1,586 UNION</v>
      </c>
    </row>
    <row r="2965" spans="1:11" x14ac:dyDescent="0.55000000000000004">
      <c r="A2965" t="s">
        <v>27</v>
      </c>
      <c r="B2965" t="s">
        <v>0</v>
      </c>
      <c r="C2965" t="s">
        <v>133</v>
      </c>
      <c r="D2965" t="s">
        <v>6</v>
      </c>
      <c r="E2965" t="s">
        <v>4</v>
      </c>
      <c r="F2965" t="b">
        <v>1</v>
      </c>
      <c r="G2965">
        <v>26</v>
      </c>
      <c r="H2965">
        <v>0</v>
      </c>
      <c r="I2965">
        <v>124</v>
      </c>
      <c r="K2965" t="str">
        <f t="shared" si="47"/>
        <v>SELECT 'uf50-0108.cnf','Tournament','1Point','Guided','Weighted',1,26,0,124 UNION</v>
      </c>
    </row>
    <row r="2966" spans="1:11" x14ac:dyDescent="0.55000000000000004">
      <c r="A2966" t="s">
        <v>27</v>
      </c>
      <c r="B2966" t="s">
        <v>0</v>
      </c>
      <c r="C2966" t="s">
        <v>133</v>
      </c>
      <c r="D2966" t="s">
        <v>6</v>
      </c>
      <c r="E2966" t="s">
        <v>5</v>
      </c>
      <c r="F2966" t="b">
        <v>1</v>
      </c>
      <c r="G2966">
        <v>139</v>
      </c>
      <c r="H2966">
        <v>1</v>
      </c>
      <c r="I2966">
        <v>649</v>
      </c>
      <c r="K2966" t="str">
        <f t="shared" si="47"/>
        <v>SELECT 'uf50-0108.cnf','Tournament','1Point','Guided','Amplified',1,139,1,649 UNION</v>
      </c>
    </row>
    <row r="2967" spans="1:11" x14ac:dyDescent="0.55000000000000004">
      <c r="A2967" t="s">
        <v>27</v>
      </c>
      <c r="B2967" t="s">
        <v>0</v>
      </c>
      <c r="C2967" t="s">
        <v>133</v>
      </c>
      <c r="D2967" t="s">
        <v>131</v>
      </c>
      <c r="E2967" t="s">
        <v>3</v>
      </c>
      <c r="F2967" t="b">
        <v>1</v>
      </c>
      <c r="G2967">
        <v>676</v>
      </c>
      <c r="H2967">
        <v>4</v>
      </c>
      <c r="I2967">
        <v>1637</v>
      </c>
      <c r="K2967" t="str">
        <f t="shared" si="47"/>
        <v>SELECT 'uf50-0108.cnf','Tournament','1Point','1Bit','MaxSat',1,676,4,1637 UNION</v>
      </c>
    </row>
    <row r="2968" spans="1:11" x14ac:dyDescent="0.55000000000000004">
      <c r="A2968" t="s">
        <v>27</v>
      </c>
      <c r="B2968" t="s">
        <v>0</v>
      </c>
      <c r="C2968" t="s">
        <v>133</v>
      </c>
      <c r="D2968" t="s">
        <v>131</v>
      </c>
      <c r="E2968" t="s">
        <v>4</v>
      </c>
      <c r="F2968" t="b">
        <v>1</v>
      </c>
      <c r="G2968">
        <v>432</v>
      </c>
      <c r="H2968">
        <v>2</v>
      </c>
      <c r="I2968">
        <v>965</v>
      </c>
      <c r="K2968" t="str">
        <f t="shared" si="47"/>
        <v>SELECT 'uf50-0108.cnf','Tournament','1Point','1Bit','Weighted',1,432,2,965 UNION</v>
      </c>
    </row>
    <row r="2969" spans="1:11" x14ac:dyDescent="0.55000000000000004">
      <c r="A2969" t="s">
        <v>27</v>
      </c>
      <c r="B2969" t="s">
        <v>0</v>
      </c>
      <c r="C2969" t="s">
        <v>133</v>
      </c>
      <c r="D2969" t="s">
        <v>131</v>
      </c>
      <c r="E2969" t="s">
        <v>5</v>
      </c>
      <c r="F2969" t="b">
        <v>1</v>
      </c>
      <c r="G2969">
        <v>676</v>
      </c>
      <c r="H2969">
        <v>4</v>
      </c>
      <c r="I2969">
        <v>1528</v>
      </c>
      <c r="K2969" t="str">
        <f t="shared" si="47"/>
        <v>SELECT 'uf50-0108.cnf','Tournament','1Point','1Bit','Amplified',1,676,4,1528 UNION</v>
      </c>
    </row>
    <row r="2970" spans="1:11" x14ac:dyDescent="0.55000000000000004">
      <c r="A2970" t="s">
        <v>27</v>
      </c>
      <c r="B2970" t="s">
        <v>0</v>
      </c>
      <c r="C2970" t="s">
        <v>133</v>
      </c>
      <c r="D2970" t="s">
        <v>132</v>
      </c>
      <c r="E2970" t="s">
        <v>3</v>
      </c>
      <c r="F2970" t="b">
        <v>1</v>
      </c>
      <c r="G2970">
        <v>1044</v>
      </c>
      <c r="H2970">
        <v>6</v>
      </c>
      <c r="I2970">
        <v>2367</v>
      </c>
      <c r="K2970" t="str">
        <f t="shared" si="47"/>
        <v>SELECT 'uf50-0108.cnf','Tournament','1Point','2Bit','MaxSat',1,1044,6,2367 UNION</v>
      </c>
    </row>
    <row r="2971" spans="1:11" x14ac:dyDescent="0.55000000000000004">
      <c r="A2971" t="s">
        <v>27</v>
      </c>
      <c r="B2971" t="s">
        <v>0</v>
      </c>
      <c r="C2971" t="s">
        <v>133</v>
      </c>
      <c r="D2971" t="s">
        <v>132</v>
      </c>
      <c r="E2971" t="s">
        <v>4</v>
      </c>
      <c r="F2971" t="b">
        <v>1</v>
      </c>
      <c r="G2971">
        <v>243</v>
      </c>
      <c r="H2971">
        <v>1</v>
      </c>
      <c r="I2971">
        <v>504</v>
      </c>
      <c r="K2971" t="str">
        <f t="shared" si="47"/>
        <v>SELECT 'uf50-0108.cnf','Tournament','1Point','2Bit','Weighted',1,243,1,504 UNION</v>
      </c>
    </row>
    <row r="2972" spans="1:11" x14ac:dyDescent="0.55000000000000004">
      <c r="A2972" t="s">
        <v>27</v>
      </c>
      <c r="B2972" t="s">
        <v>0</v>
      </c>
      <c r="C2972" t="s">
        <v>133</v>
      </c>
      <c r="D2972" t="s">
        <v>132</v>
      </c>
      <c r="E2972" t="s">
        <v>5</v>
      </c>
      <c r="F2972" t="b">
        <v>1</v>
      </c>
      <c r="G2972">
        <v>1044</v>
      </c>
      <c r="H2972">
        <v>6</v>
      </c>
      <c r="I2972">
        <v>2354</v>
      </c>
      <c r="K2972" t="str">
        <f t="shared" si="47"/>
        <v>SELECT 'uf50-0108.cnf','Tournament','1Point','2Bit','Amplified',1,1044,6,2354 UNION</v>
      </c>
    </row>
    <row r="2973" spans="1:11" x14ac:dyDescent="0.55000000000000004">
      <c r="A2973" t="s">
        <v>27</v>
      </c>
      <c r="B2973" t="s">
        <v>0</v>
      </c>
      <c r="C2973" t="s">
        <v>134</v>
      </c>
      <c r="D2973" t="s">
        <v>2</v>
      </c>
      <c r="E2973" t="s">
        <v>3</v>
      </c>
      <c r="F2973" t="b">
        <v>1</v>
      </c>
      <c r="G2973">
        <v>307</v>
      </c>
      <c r="H2973">
        <v>2</v>
      </c>
      <c r="I2973">
        <v>717</v>
      </c>
      <c r="K2973" t="str">
        <f t="shared" si="47"/>
        <v>SELECT 'uf50-0108.cnf','Tournament','2Point','BitFlip','MaxSat',1,307,2,717 UNION</v>
      </c>
    </row>
    <row r="2974" spans="1:11" x14ac:dyDescent="0.55000000000000004">
      <c r="A2974" t="s">
        <v>27</v>
      </c>
      <c r="B2974" t="s">
        <v>0</v>
      </c>
      <c r="C2974" t="s">
        <v>134</v>
      </c>
      <c r="D2974" t="s">
        <v>2</v>
      </c>
      <c r="E2974" t="s">
        <v>4</v>
      </c>
      <c r="F2974" t="b">
        <v>1</v>
      </c>
      <c r="G2974">
        <v>191</v>
      </c>
      <c r="H2974">
        <v>1</v>
      </c>
      <c r="I2974">
        <v>438</v>
      </c>
      <c r="K2974" t="str">
        <f t="shared" si="47"/>
        <v>SELECT 'uf50-0108.cnf','Tournament','2Point','BitFlip','Weighted',1,191,1,438 UNION</v>
      </c>
    </row>
    <row r="2975" spans="1:11" x14ac:dyDescent="0.55000000000000004">
      <c r="A2975" t="s">
        <v>27</v>
      </c>
      <c r="B2975" t="s">
        <v>0</v>
      </c>
      <c r="C2975" t="s">
        <v>134</v>
      </c>
      <c r="D2975" t="s">
        <v>2</v>
      </c>
      <c r="E2975" t="s">
        <v>5</v>
      </c>
      <c r="F2975" t="b">
        <v>1</v>
      </c>
      <c r="G2975">
        <v>307</v>
      </c>
      <c r="H2975">
        <v>2</v>
      </c>
      <c r="I2975">
        <v>746</v>
      </c>
      <c r="K2975" t="str">
        <f t="shared" si="47"/>
        <v>SELECT 'uf50-0108.cnf','Tournament','2Point','BitFlip','Amplified',1,307,2,746 UNION</v>
      </c>
    </row>
    <row r="2976" spans="1:11" x14ac:dyDescent="0.55000000000000004">
      <c r="A2976" t="s">
        <v>27</v>
      </c>
      <c r="B2976" t="s">
        <v>0</v>
      </c>
      <c r="C2976" t="s">
        <v>134</v>
      </c>
      <c r="D2976" t="s">
        <v>6</v>
      </c>
      <c r="E2976" t="s">
        <v>3</v>
      </c>
      <c r="F2976" t="b">
        <v>1</v>
      </c>
      <c r="G2976">
        <v>143</v>
      </c>
      <c r="H2976">
        <v>1</v>
      </c>
      <c r="I2976">
        <v>547</v>
      </c>
      <c r="K2976" t="str">
        <f t="shared" si="47"/>
        <v>SELECT 'uf50-0108.cnf','Tournament','2Point','Guided','MaxSat',1,143,1,547 UNION</v>
      </c>
    </row>
    <row r="2977" spans="1:11" x14ac:dyDescent="0.55000000000000004">
      <c r="A2977" t="s">
        <v>27</v>
      </c>
      <c r="B2977" t="s">
        <v>0</v>
      </c>
      <c r="C2977" t="s">
        <v>134</v>
      </c>
      <c r="D2977" t="s">
        <v>6</v>
      </c>
      <c r="E2977" t="s">
        <v>4</v>
      </c>
      <c r="F2977" t="b">
        <v>1</v>
      </c>
      <c r="G2977">
        <v>18</v>
      </c>
      <c r="H2977">
        <v>0</v>
      </c>
      <c r="I2977">
        <v>75</v>
      </c>
      <c r="K2977" t="str">
        <f t="shared" si="47"/>
        <v>SELECT 'uf50-0108.cnf','Tournament','2Point','Guided','Weighted',1,18,0,75 UNION</v>
      </c>
    </row>
    <row r="2978" spans="1:11" x14ac:dyDescent="0.55000000000000004">
      <c r="A2978" t="s">
        <v>27</v>
      </c>
      <c r="B2978" t="s">
        <v>0</v>
      </c>
      <c r="C2978" t="s">
        <v>134</v>
      </c>
      <c r="D2978" t="s">
        <v>6</v>
      </c>
      <c r="E2978" t="s">
        <v>5</v>
      </c>
      <c r="F2978" t="b">
        <v>1</v>
      </c>
      <c r="G2978">
        <v>143</v>
      </c>
      <c r="H2978">
        <v>1</v>
      </c>
      <c r="I2978">
        <v>563</v>
      </c>
      <c r="K2978" t="str">
        <f t="shared" si="47"/>
        <v>SELECT 'uf50-0108.cnf','Tournament','2Point','Guided','Amplified',1,143,1,563 UNION</v>
      </c>
    </row>
    <row r="2979" spans="1:11" x14ac:dyDescent="0.55000000000000004">
      <c r="A2979" t="s">
        <v>27</v>
      </c>
      <c r="B2979" t="s">
        <v>0</v>
      </c>
      <c r="C2979" t="s">
        <v>134</v>
      </c>
      <c r="D2979" t="s">
        <v>131</v>
      </c>
      <c r="E2979" t="s">
        <v>3</v>
      </c>
      <c r="F2979" t="b">
        <v>1</v>
      </c>
      <c r="G2979">
        <v>1124</v>
      </c>
      <c r="H2979">
        <v>7</v>
      </c>
      <c r="I2979">
        <v>2555</v>
      </c>
      <c r="K2979" t="str">
        <f t="shared" si="47"/>
        <v>SELECT 'uf50-0108.cnf','Tournament','2Point','1Bit','MaxSat',1,1124,7,2555 UNION</v>
      </c>
    </row>
    <row r="2980" spans="1:11" x14ac:dyDescent="0.55000000000000004">
      <c r="A2980" t="s">
        <v>27</v>
      </c>
      <c r="B2980" t="s">
        <v>0</v>
      </c>
      <c r="C2980" t="s">
        <v>134</v>
      </c>
      <c r="D2980" t="s">
        <v>131</v>
      </c>
      <c r="E2980" t="s">
        <v>4</v>
      </c>
      <c r="F2980" t="b">
        <v>1</v>
      </c>
      <c r="G2980">
        <v>326</v>
      </c>
      <c r="H2980">
        <v>2</v>
      </c>
      <c r="I2980">
        <v>686</v>
      </c>
      <c r="K2980" t="str">
        <f t="shared" si="47"/>
        <v>SELECT 'uf50-0108.cnf','Tournament','2Point','1Bit','Weighted',1,326,2,686 UNION</v>
      </c>
    </row>
    <row r="2981" spans="1:11" x14ac:dyDescent="0.55000000000000004">
      <c r="A2981" t="s">
        <v>27</v>
      </c>
      <c r="B2981" t="s">
        <v>0</v>
      </c>
      <c r="C2981" t="s">
        <v>134</v>
      </c>
      <c r="D2981" t="s">
        <v>131</v>
      </c>
      <c r="E2981" t="s">
        <v>5</v>
      </c>
      <c r="F2981" t="b">
        <v>1</v>
      </c>
      <c r="G2981">
        <v>1124</v>
      </c>
      <c r="H2981">
        <v>7</v>
      </c>
      <c r="I2981">
        <v>2636</v>
      </c>
      <c r="K2981" t="str">
        <f t="shared" si="47"/>
        <v>SELECT 'uf50-0108.cnf','Tournament','2Point','1Bit','Amplified',1,1124,7,2636 UNION</v>
      </c>
    </row>
    <row r="2982" spans="1:11" x14ac:dyDescent="0.55000000000000004">
      <c r="A2982" t="s">
        <v>27</v>
      </c>
      <c r="B2982" t="s">
        <v>0</v>
      </c>
      <c r="C2982" t="s">
        <v>134</v>
      </c>
      <c r="D2982" t="s">
        <v>132</v>
      </c>
      <c r="E2982" t="s">
        <v>3</v>
      </c>
      <c r="F2982" t="b">
        <v>1</v>
      </c>
      <c r="G2982">
        <v>674</v>
      </c>
      <c r="H2982">
        <v>4</v>
      </c>
      <c r="I2982">
        <v>1667</v>
      </c>
      <c r="K2982" t="str">
        <f t="shared" si="47"/>
        <v>SELECT 'uf50-0108.cnf','Tournament','2Point','2Bit','MaxSat',1,674,4,1667 UNION</v>
      </c>
    </row>
    <row r="2983" spans="1:11" x14ac:dyDescent="0.55000000000000004">
      <c r="A2983" t="s">
        <v>27</v>
      </c>
      <c r="B2983" t="s">
        <v>0</v>
      </c>
      <c r="C2983" t="s">
        <v>134</v>
      </c>
      <c r="D2983" t="s">
        <v>132</v>
      </c>
      <c r="E2983" t="s">
        <v>4</v>
      </c>
      <c r="F2983" t="b">
        <v>1</v>
      </c>
      <c r="G2983">
        <v>190</v>
      </c>
      <c r="H2983">
        <v>1</v>
      </c>
      <c r="I2983">
        <v>426</v>
      </c>
      <c r="K2983" t="str">
        <f t="shared" si="47"/>
        <v>SELECT 'uf50-0108.cnf','Tournament','2Point','2Bit','Weighted',1,190,1,426 UNION</v>
      </c>
    </row>
    <row r="2984" spans="1:11" x14ac:dyDescent="0.55000000000000004">
      <c r="A2984" t="s">
        <v>27</v>
      </c>
      <c r="B2984" t="s">
        <v>0</v>
      </c>
      <c r="C2984" t="s">
        <v>134</v>
      </c>
      <c r="D2984" t="s">
        <v>132</v>
      </c>
      <c r="E2984" t="s">
        <v>5</v>
      </c>
      <c r="F2984" t="b">
        <v>1</v>
      </c>
      <c r="G2984">
        <v>674</v>
      </c>
      <c r="H2984">
        <v>4</v>
      </c>
      <c r="I2984">
        <v>1678</v>
      </c>
      <c r="K2984" t="str">
        <f t="shared" si="47"/>
        <v>SELECT 'uf50-0108.cnf','Tournament','2Point','2Bit','Amplified',1,674,4,1678 UNION</v>
      </c>
    </row>
    <row r="2985" spans="1:11" x14ac:dyDescent="0.55000000000000004">
      <c r="A2985" t="s">
        <v>27</v>
      </c>
      <c r="B2985" t="s">
        <v>9</v>
      </c>
      <c r="C2985" t="s">
        <v>1</v>
      </c>
      <c r="D2985" t="s">
        <v>2</v>
      </c>
      <c r="E2985" t="s">
        <v>3</v>
      </c>
      <c r="F2985" t="b">
        <v>1</v>
      </c>
      <c r="G2985">
        <v>772</v>
      </c>
      <c r="H2985">
        <v>3</v>
      </c>
      <c r="I2985">
        <v>4519</v>
      </c>
      <c r="K2985" t="str">
        <f t="shared" si="47"/>
        <v>SELECT 'uf50-0108.cnf','Roulette','Clause','BitFlip','MaxSat',1,772,3,4519 UNION</v>
      </c>
    </row>
    <row r="2986" spans="1:11" x14ac:dyDescent="0.55000000000000004">
      <c r="A2986" t="s">
        <v>27</v>
      </c>
      <c r="B2986" t="s">
        <v>9</v>
      </c>
      <c r="C2986" t="s">
        <v>1</v>
      </c>
      <c r="D2986" t="s">
        <v>2</v>
      </c>
      <c r="E2986" t="s">
        <v>4</v>
      </c>
      <c r="F2986" t="b">
        <v>1</v>
      </c>
      <c r="G2986">
        <v>963</v>
      </c>
      <c r="H2986">
        <v>4</v>
      </c>
      <c r="I2986">
        <v>5308</v>
      </c>
      <c r="K2986" t="str">
        <f t="shared" si="47"/>
        <v>SELECT 'uf50-0108.cnf','Roulette','Clause','BitFlip','Weighted',1,963,4,5308 UNION</v>
      </c>
    </row>
    <row r="2987" spans="1:11" x14ac:dyDescent="0.55000000000000004">
      <c r="A2987" t="s">
        <v>27</v>
      </c>
      <c r="B2987" t="s">
        <v>9</v>
      </c>
      <c r="C2987" t="s">
        <v>1</v>
      </c>
      <c r="D2987" t="s">
        <v>2</v>
      </c>
      <c r="E2987" t="s">
        <v>5</v>
      </c>
      <c r="F2987" t="b">
        <v>1</v>
      </c>
      <c r="G2987">
        <v>2351</v>
      </c>
      <c r="H2987">
        <v>11</v>
      </c>
      <c r="I2987">
        <v>13431</v>
      </c>
      <c r="K2987" t="str">
        <f t="shared" si="47"/>
        <v>SELECT 'uf50-0108.cnf','Roulette','Clause','BitFlip','Amplified',1,2351,11,13431 UNION</v>
      </c>
    </row>
    <row r="2988" spans="1:11" x14ac:dyDescent="0.55000000000000004">
      <c r="A2988" t="s">
        <v>27</v>
      </c>
      <c r="B2988" t="s">
        <v>9</v>
      </c>
      <c r="C2988" t="s">
        <v>1</v>
      </c>
      <c r="D2988" t="s">
        <v>6</v>
      </c>
      <c r="E2988" t="s">
        <v>3</v>
      </c>
      <c r="F2988" t="b">
        <v>1</v>
      </c>
      <c r="G2988">
        <v>560</v>
      </c>
      <c r="H2988">
        <v>2</v>
      </c>
      <c r="I2988">
        <v>3835</v>
      </c>
      <c r="K2988" t="str">
        <f t="shared" si="47"/>
        <v>SELECT 'uf50-0108.cnf','Roulette','Clause','Guided','MaxSat',1,560,2,3835 UNION</v>
      </c>
    </row>
    <row r="2989" spans="1:11" x14ac:dyDescent="0.55000000000000004">
      <c r="A2989" t="s">
        <v>27</v>
      </c>
      <c r="B2989" t="s">
        <v>9</v>
      </c>
      <c r="C2989" t="s">
        <v>1</v>
      </c>
      <c r="D2989" t="s">
        <v>6</v>
      </c>
      <c r="E2989" t="s">
        <v>4</v>
      </c>
      <c r="F2989" t="b">
        <v>1</v>
      </c>
      <c r="G2989">
        <v>177</v>
      </c>
      <c r="H2989">
        <v>0</v>
      </c>
      <c r="I2989">
        <v>1150</v>
      </c>
      <c r="K2989" t="str">
        <f t="shared" si="47"/>
        <v>SELECT 'uf50-0108.cnf','Roulette','Clause','Guided','Weighted',1,177,0,1150 UNION</v>
      </c>
    </row>
    <row r="2990" spans="1:11" x14ac:dyDescent="0.55000000000000004">
      <c r="A2990" t="s">
        <v>27</v>
      </c>
      <c r="B2990" t="s">
        <v>9</v>
      </c>
      <c r="C2990" t="s">
        <v>1</v>
      </c>
      <c r="D2990" t="s">
        <v>6</v>
      </c>
      <c r="E2990" t="s">
        <v>5</v>
      </c>
      <c r="F2990" t="b">
        <v>1</v>
      </c>
      <c r="G2990">
        <v>396</v>
      </c>
      <c r="H2990">
        <v>2</v>
      </c>
      <c r="I2990">
        <v>2623</v>
      </c>
      <c r="K2990" t="str">
        <f t="shared" si="47"/>
        <v>SELECT 'uf50-0108.cnf','Roulette','Clause','Guided','Amplified',1,396,2,2623 UNION</v>
      </c>
    </row>
    <row r="2991" spans="1:11" x14ac:dyDescent="0.55000000000000004">
      <c r="A2991" t="s">
        <v>27</v>
      </c>
      <c r="B2991" t="s">
        <v>9</v>
      </c>
      <c r="C2991" t="s">
        <v>1</v>
      </c>
      <c r="D2991" t="s">
        <v>131</v>
      </c>
      <c r="E2991" t="s">
        <v>3</v>
      </c>
      <c r="F2991" t="b">
        <v>1</v>
      </c>
      <c r="G2991">
        <v>229</v>
      </c>
      <c r="H2991">
        <v>0</v>
      </c>
      <c r="I2991">
        <v>1271</v>
      </c>
      <c r="K2991" t="str">
        <f t="shared" si="47"/>
        <v>SELECT 'uf50-0108.cnf','Roulette','Clause','1Bit','MaxSat',1,229,0,1271 UNION</v>
      </c>
    </row>
    <row r="2992" spans="1:11" x14ac:dyDescent="0.55000000000000004">
      <c r="A2992" t="s">
        <v>27</v>
      </c>
      <c r="B2992" t="s">
        <v>9</v>
      </c>
      <c r="C2992" t="s">
        <v>1</v>
      </c>
      <c r="D2992" t="s">
        <v>131</v>
      </c>
      <c r="E2992" t="s">
        <v>4</v>
      </c>
      <c r="F2992" t="b">
        <v>1</v>
      </c>
      <c r="G2992">
        <v>2093</v>
      </c>
      <c r="H2992">
        <v>8</v>
      </c>
      <c r="I2992">
        <v>11560</v>
      </c>
      <c r="K2992" t="str">
        <f t="shared" si="47"/>
        <v>SELECT 'uf50-0108.cnf','Roulette','Clause','1Bit','Weighted',1,2093,8,11560 UNION</v>
      </c>
    </row>
    <row r="2993" spans="1:11" x14ac:dyDescent="0.55000000000000004">
      <c r="A2993" t="s">
        <v>27</v>
      </c>
      <c r="B2993" t="s">
        <v>9</v>
      </c>
      <c r="C2993" t="s">
        <v>1</v>
      </c>
      <c r="D2993" t="s">
        <v>131</v>
      </c>
      <c r="E2993" t="s">
        <v>5</v>
      </c>
      <c r="F2993" t="b">
        <v>1</v>
      </c>
      <c r="G2993">
        <v>330</v>
      </c>
      <c r="H2993">
        <v>1</v>
      </c>
      <c r="I2993">
        <v>1916</v>
      </c>
      <c r="K2993" t="str">
        <f t="shared" si="47"/>
        <v>SELECT 'uf50-0108.cnf','Roulette','Clause','1Bit','Amplified',1,330,1,1916 UNION</v>
      </c>
    </row>
    <row r="2994" spans="1:11" x14ac:dyDescent="0.55000000000000004">
      <c r="A2994" t="s">
        <v>27</v>
      </c>
      <c r="B2994" t="s">
        <v>9</v>
      </c>
      <c r="C2994" t="s">
        <v>1</v>
      </c>
      <c r="D2994" t="s">
        <v>132</v>
      </c>
      <c r="E2994" t="s">
        <v>3</v>
      </c>
      <c r="F2994" t="b">
        <v>1</v>
      </c>
      <c r="G2994">
        <v>1965</v>
      </c>
      <c r="H2994">
        <v>8</v>
      </c>
      <c r="I2994">
        <v>11414</v>
      </c>
      <c r="K2994" t="str">
        <f t="shared" si="47"/>
        <v>SELECT 'uf50-0108.cnf','Roulette','Clause','2Bit','MaxSat',1,1965,8,11414 UNION</v>
      </c>
    </row>
    <row r="2995" spans="1:11" x14ac:dyDescent="0.55000000000000004">
      <c r="A2995" t="s">
        <v>27</v>
      </c>
      <c r="B2995" t="s">
        <v>9</v>
      </c>
      <c r="C2995" t="s">
        <v>1</v>
      </c>
      <c r="D2995" t="s">
        <v>132</v>
      </c>
      <c r="E2995" t="s">
        <v>4</v>
      </c>
      <c r="F2995" t="b">
        <v>1</v>
      </c>
      <c r="G2995">
        <v>2665</v>
      </c>
      <c r="H2995">
        <v>8</v>
      </c>
      <c r="I2995">
        <v>14574</v>
      </c>
      <c r="K2995" t="str">
        <f t="shared" si="47"/>
        <v>SELECT 'uf50-0108.cnf','Roulette','Clause','2Bit','Weighted',1,2665,8,14574 UNION</v>
      </c>
    </row>
    <row r="2996" spans="1:11" x14ac:dyDescent="0.55000000000000004">
      <c r="A2996" t="s">
        <v>27</v>
      </c>
      <c r="B2996" t="s">
        <v>9</v>
      </c>
      <c r="C2996" t="s">
        <v>1</v>
      </c>
      <c r="D2996" t="s">
        <v>132</v>
      </c>
      <c r="E2996" t="s">
        <v>5</v>
      </c>
      <c r="F2996" t="b">
        <v>1</v>
      </c>
      <c r="G2996">
        <v>204</v>
      </c>
      <c r="H2996">
        <v>0</v>
      </c>
      <c r="I2996">
        <v>1209</v>
      </c>
      <c r="K2996" t="str">
        <f t="shared" si="47"/>
        <v>SELECT 'uf50-0108.cnf','Roulette','Clause','2Bit','Amplified',1,204,0,1209 UNION</v>
      </c>
    </row>
    <row r="2997" spans="1:11" x14ac:dyDescent="0.55000000000000004">
      <c r="A2997" t="s">
        <v>27</v>
      </c>
      <c r="B2997" t="s">
        <v>9</v>
      </c>
      <c r="C2997" t="s">
        <v>8</v>
      </c>
      <c r="D2997" t="s">
        <v>2</v>
      </c>
      <c r="E2997" t="s">
        <v>3</v>
      </c>
      <c r="F2997" t="b">
        <v>1</v>
      </c>
      <c r="G2997">
        <v>425</v>
      </c>
      <c r="H2997">
        <v>2</v>
      </c>
      <c r="I2997">
        <v>1193</v>
      </c>
      <c r="K2997" t="str">
        <f t="shared" si="47"/>
        <v>SELECT 'uf50-0108.cnf','Roulette','Uniform','BitFlip','MaxSat',1,425,2,1193 UNION</v>
      </c>
    </row>
    <row r="2998" spans="1:11" x14ac:dyDescent="0.55000000000000004">
      <c r="A2998" t="s">
        <v>27</v>
      </c>
      <c r="B2998" t="s">
        <v>9</v>
      </c>
      <c r="C2998" t="s">
        <v>8</v>
      </c>
      <c r="D2998" t="s">
        <v>2</v>
      </c>
      <c r="E2998" t="s">
        <v>4</v>
      </c>
      <c r="F2998" t="b">
        <v>1</v>
      </c>
      <c r="G2998">
        <v>1106</v>
      </c>
      <c r="H2998">
        <v>5</v>
      </c>
      <c r="I2998">
        <v>2820</v>
      </c>
      <c r="K2998" t="str">
        <f t="shared" si="47"/>
        <v>SELECT 'uf50-0108.cnf','Roulette','Uniform','BitFlip','Weighted',1,1106,5,2820 UNION</v>
      </c>
    </row>
    <row r="2999" spans="1:11" x14ac:dyDescent="0.55000000000000004">
      <c r="A2999" t="s">
        <v>27</v>
      </c>
      <c r="B2999" t="s">
        <v>9</v>
      </c>
      <c r="C2999" t="s">
        <v>8</v>
      </c>
      <c r="D2999" t="s">
        <v>2</v>
      </c>
      <c r="E2999" t="s">
        <v>5</v>
      </c>
      <c r="F2999" t="b">
        <v>1</v>
      </c>
      <c r="G2999">
        <v>283</v>
      </c>
      <c r="H2999">
        <v>1</v>
      </c>
      <c r="I2999">
        <v>771</v>
      </c>
      <c r="K2999" t="str">
        <f t="shared" si="47"/>
        <v>SELECT 'uf50-0108.cnf','Roulette','Uniform','BitFlip','Amplified',1,283,1,771 UNION</v>
      </c>
    </row>
    <row r="3000" spans="1:11" x14ac:dyDescent="0.55000000000000004">
      <c r="A3000" t="s">
        <v>27</v>
      </c>
      <c r="B3000" t="s">
        <v>9</v>
      </c>
      <c r="C3000" t="s">
        <v>8</v>
      </c>
      <c r="D3000" t="s">
        <v>6</v>
      </c>
      <c r="E3000" t="s">
        <v>3</v>
      </c>
      <c r="F3000" t="b">
        <v>1</v>
      </c>
      <c r="G3000">
        <v>117</v>
      </c>
      <c r="H3000">
        <v>0</v>
      </c>
      <c r="I3000">
        <v>513</v>
      </c>
      <c r="K3000" t="str">
        <f t="shared" si="47"/>
        <v>SELECT 'uf50-0108.cnf','Roulette','Uniform','Guided','MaxSat',1,117,0,513 UNION</v>
      </c>
    </row>
    <row r="3001" spans="1:11" x14ac:dyDescent="0.55000000000000004">
      <c r="A3001" t="s">
        <v>27</v>
      </c>
      <c r="B3001" t="s">
        <v>9</v>
      </c>
      <c r="C3001" t="s">
        <v>8</v>
      </c>
      <c r="D3001" t="s">
        <v>6</v>
      </c>
      <c r="E3001" t="s">
        <v>4</v>
      </c>
      <c r="F3001" t="b">
        <v>1</v>
      </c>
      <c r="G3001">
        <v>65</v>
      </c>
      <c r="H3001">
        <v>0</v>
      </c>
      <c r="I3001">
        <v>277</v>
      </c>
      <c r="K3001" t="str">
        <f t="shared" si="47"/>
        <v>SELECT 'uf50-0108.cnf','Roulette','Uniform','Guided','Weighted',1,65,0,277 UNION</v>
      </c>
    </row>
    <row r="3002" spans="1:11" x14ac:dyDescent="0.55000000000000004">
      <c r="A3002" t="s">
        <v>27</v>
      </c>
      <c r="B3002" t="s">
        <v>9</v>
      </c>
      <c r="C3002" t="s">
        <v>8</v>
      </c>
      <c r="D3002" t="s">
        <v>6</v>
      </c>
      <c r="E3002" t="s">
        <v>5</v>
      </c>
      <c r="F3002" t="b">
        <v>1</v>
      </c>
      <c r="G3002">
        <v>194</v>
      </c>
      <c r="H3002">
        <v>1</v>
      </c>
      <c r="I3002">
        <v>860</v>
      </c>
      <c r="K3002" t="str">
        <f t="shared" si="47"/>
        <v>SELECT 'uf50-0108.cnf','Roulette','Uniform','Guided','Amplified',1,194,1,860 UNION</v>
      </c>
    </row>
    <row r="3003" spans="1:11" x14ac:dyDescent="0.55000000000000004">
      <c r="A3003" t="s">
        <v>27</v>
      </c>
      <c r="B3003" t="s">
        <v>9</v>
      </c>
      <c r="C3003" t="s">
        <v>8</v>
      </c>
      <c r="D3003" t="s">
        <v>131</v>
      </c>
      <c r="E3003" t="s">
        <v>3</v>
      </c>
      <c r="F3003" t="b">
        <v>1</v>
      </c>
      <c r="G3003">
        <v>120</v>
      </c>
      <c r="H3003">
        <v>0</v>
      </c>
      <c r="I3003">
        <v>317</v>
      </c>
      <c r="K3003" t="str">
        <f t="shared" si="47"/>
        <v>SELECT 'uf50-0108.cnf','Roulette','Uniform','1Bit','MaxSat',1,120,0,317 UNION</v>
      </c>
    </row>
    <row r="3004" spans="1:11" x14ac:dyDescent="0.55000000000000004">
      <c r="A3004" t="s">
        <v>27</v>
      </c>
      <c r="B3004" t="s">
        <v>9</v>
      </c>
      <c r="C3004" t="s">
        <v>8</v>
      </c>
      <c r="D3004" t="s">
        <v>131</v>
      </c>
      <c r="E3004" t="s">
        <v>4</v>
      </c>
      <c r="F3004" t="b">
        <v>1</v>
      </c>
      <c r="G3004">
        <v>476</v>
      </c>
      <c r="H3004">
        <v>1</v>
      </c>
      <c r="I3004">
        <v>1132</v>
      </c>
      <c r="K3004" t="str">
        <f t="shared" si="47"/>
        <v>SELECT 'uf50-0108.cnf','Roulette','Uniform','1Bit','Weighted',1,476,1,1132 UNION</v>
      </c>
    </row>
    <row r="3005" spans="1:11" x14ac:dyDescent="0.55000000000000004">
      <c r="A3005" t="s">
        <v>27</v>
      </c>
      <c r="B3005" t="s">
        <v>9</v>
      </c>
      <c r="C3005" t="s">
        <v>8</v>
      </c>
      <c r="D3005" t="s">
        <v>131</v>
      </c>
      <c r="E3005" t="s">
        <v>5</v>
      </c>
      <c r="F3005" t="b">
        <v>1</v>
      </c>
      <c r="G3005">
        <v>76</v>
      </c>
      <c r="H3005">
        <v>0</v>
      </c>
      <c r="I3005">
        <v>192</v>
      </c>
      <c r="K3005" t="str">
        <f t="shared" si="47"/>
        <v>SELECT 'uf50-0108.cnf','Roulette','Uniform','1Bit','Amplified',1,76,0,192 UNION</v>
      </c>
    </row>
    <row r="3006" spans="1:11" x14ac:dyDescent="0.55000000000000004">
      <c r="A3006" t="s">
        <v>27</v>
      </c>
      <c r="B3006" t="s">
        <v>9</v>
      </c>
      <c r="C3006" t="s">
        <v>8</v>
      </c>
      <c r="D3006" t="s">
        <v>132</v>
      </c>
      <c r="E3006" t="s">
        <v>3</v>
      </c>
      <c r="F3006" t="b">
        <v>1</v>
      </c>
      <c r="G3006">
        <v>899</v>
      </c>
      <c r="H3006">
        <v>3</v>
      </c>
      <c r="I3006">
        <v>2421</v>
      </c>
      <c r="K3006" t="str">
        <f t="shared" si="47"/>
        <v>SELECT 'uf50-0108.cnf','Roulette','Uniform','2Bit','MaxSat',1,899,3,2421 UNION</v>
      </c>
    </row>
    <row r="3007" spans="1:11" x14ac:dyDescent="0.55000000000000004">
      <c r="A3007" t="s">
        <v>27</v>
      </c>
      <c r="B3007" t="s">
        <v>9</v>
      </c>
      <c r="C3007" t="s">
        <v>8</v>
      </c>
      <c r="D3007" t="s">
        <v>132</v>
      </c>
      <c r="E3007" t="s">
        <v>4</v>
      </c>
      <c r="F3007" t="b">
        <v>1</v>
      </c>
      <c r="G3007">
        <v>426</v>
      </c>
      <c r="H3007">
        <v>1</v>
      </c>
      <c r="I3007">
        <v>1013</v>
      </c>
      <c r="K3007" t="str">
        <f t="shared" si="47"/>
        <v>SELECT 'uf50-0108.cnf','Roulette','Uniform','2Bit','Weighted',1,426,1,1013 UNION</v>
      </c>
    </row>
    <row r="3008" spans="1:11" x14ac:dyDescent="0.55000000000000004">
      <c r="A3008" t="s">
        <v>27</v>
      </c>
      <c r="B3008" t="s">
        <v>9</v>
      </c>
      <c r="C3008" t="s">
        <v>8</v>
      </c>
      <c r="D3008" t="s">
        <v>132</v>
      </c>
      <c r="E3008" t="s">
        <v>5</v>
      </c>
      <c r="F3008" t="b">
        <v>1</v>
      </c>
      <c r="G3008">
        <v>763</v>
      </c>
      <c r="H3008">
        <v>3</v>
      </c>
      <c r="I3008">
        <v>1942</v>
      </c>
      <c r="K3008" t="str">
        <f t="shared" si="47"/>
        <v>SELECT 'uf50-0108.cnf','Roulette','Uniform','2Bit','Amplified',1,763,3,1942 UNION</v>
      </c>
    </row>
    <row r="3009" spans="1:11" x14ac:dyDescent="0.55000000000000004">
      <c r="A3009" t="s">
        <v>27</v>
      </c>
      <c r="B3009" t="s">
        <v>9</v>
      </c>
      <c r="C3009" t="s">
        <v>133</v>
      </c>
      <c r="D3009" t="s">
        <v>2</v>
      </c>
      <c r="E3009" t="s">
        <v>3</v>
      </c>
      <c r="F3009" t="b">
        <v>1</v>
      </c>
      <c r="G3009">
        <v>74</v>
      </c>
      <c r="H3009">
        <v>0</v>
      </c>
      <c r="I3009">
        <v>185</v>
      </c>
      <c r="K3009" t="str">
        <f t="shared" si="47"/>
        <v>SELECT 'uf50-0108.cnf','Roulette','1Point','BitFlip','MaxSat',1,74,0,185 UNION</v>
      </c>
    </row>
    <row r="3010" spans="1:11" x14ac:dyDescent="0.55000000000000004">
      <c r="A3010" t="s">
        <v>27</v>
      </c>
      <c r="B3010" t="s">
        <v>9</v>
      </c>
      <c r="C3010" t="s">
        <v>133</v>
      </c>
      <c r="D3010" t="s">
        <v>2</v>
      </c>
      <c r="E3010" t="s">
        <v>4</v>
      </c>
      <c r="F3010" t="b">
        <v>1</v>
      </c>
      <c r="G3010">
        <v>334</v>
      </c>
      <c r="H3010">
        <v>0</v>
      </c>
      <c r="I3010">
        <v>785</v>
      </c>
      <c r="K3010" t="str">
        <f t="shared" si="47"/>
        <v>SELECT 'uf50-0108.cnf','Roulette','1Point','BitFlip','Weighted',1,334,0,785 UNION</v>
      </c>
    </row>
    <row r="3011" spans="1:11" x14ac:dyDescent="0.55000000000000004">
      <c r="A3011" t="s">
        <v>27</v>
      </c>
      <c r="B3011" t="s">
        <v>9</v>
      </c>
      <c r="C3011" t="s">
        <v>133</v>
      </c>
      <c r="D3011" t="s">
        <v>2</v>
      </c>
      <c r="E3011" t="s">
        <v>5</v>
      </c>
      <c r="F3011" t="b">
        <v>1</v>
      </c>
      <c r="G3011">
        <v>1251</v>
      </c>
      <c r="H3011">
        <v>7</v>
      </c>
      <c r="I3011">
        <v>3181</v>
      </c>
      <c r="K3011" t="str">
        <f t="shared" si="47"/>
        <v>SELECT 'uf50-0108.cnf','Roulette','1Point','BitFlip','Amplified',1,1251,7,3181 UNION</v>
      </c>
    </row>
    <row r="3012" spans="1:11" x14ac:dyDescent="0.55000000000000004">
      <c r="A3012" t="s">
        <v>27</v>
      </c>
      <c r="B3012" t="s">
        <v>9</v>
      </c>
      <c r="C3012" t="s">
        <v>133</v>
      </c>
      <c r="D3012" t="s">
        <v>6</v>
      </c>
      <c r="E3012" t="s">
        <v>3</v>
      </c>
      <c r="F3012" t="b">
        <v>1</v>
      </c>
      <c r="G3012">
        <v>467</v>
      </c>
      <c r="H3012">
        <v>3</v>
      </c>
      <c r="I3012">
        <v>1936</v>
      </c>
      <c r="K3012" t="str">
        <f t="shared" si="47"/>
        <v>SELECT 'uf50-0108.cnf','Roulette','1Point','Guided','MaxSat',1,467,3,1936 UNION</v>
      </c>
    </row>
    <row r="3013" spans="1:11" x14ac:dyDescent="0.55000000000000004">
      <c r="A3013" t="s">
        <v>27</v>
      </c>
      <c r="B3013" t="s">
        <v>9</v>
      </c>
      <c r="C3013" t="s">
        <v>133</v>
      </c>
      <c r="D3013" t="s">
        <v>6</v>
      </c>
      <c r="E3013" t="s">
        <v>4</v>
      </c>
      <c r="F3013" t="b">
        <v>1</v>
      </c>
      <c r="G3013">
        <v>80</v>
      </c>
      <c r="H3013">
        <v>0</v>
      </c>
      <c r="I3013">
        <v>316</v>
      </c>
      <c r="K3013" t="str">
        <f t="shared" si="47"/>
        <v>SELECT 'uf50-0108.cnf','Roulette','1Point','Guided','Weighted',1,80,0,316 UNION</v>
      </c>
    </row>
    <row r="3014" spans="1:11" x14ac:dyDescent="0.55000000000000004">
      <c r="A3014" t="s">
        <v>27</v>
      </c>
      <c r="B3014" t="s">
        <v>9</v>
      </c>
      <c r="C3014" t="s">
        <v>133</v>
      </c>
      <c r="D3014" t="s">
        <v>6</v>
      </c>
      <c r="E3014" t="s">
        <v>5</v>
      </c>
      <c r="F3014" t="b">
        <v>1</v>
      </c>
      <c r="G3014">
        <v>168</v>
      </c>
      <c r="H3014">
        <v>1</v>
      </c>
      <c r="I3014">
        <v>674</v>
      </c>
      <c r="K3014" t="str">
        <f t="shared" si="47"/>
        <v>SELECT 'uf50-0108.cnf','Roulette','1Point','Guided','Amplified',1,168,1,674 UNION</v>
      </c>
    </row>
    <row r="3015" spans="1:11" x14ac:dyDescent="0.55000000000000004">
      <c r="A3015" t="s">
        <v>27</v>
      </c>
      <c r="B3015" t="s">
        <v>9</v>
      </c>
      <c r="C3015" t="s">
        <v>133</v>
      </c>
      <c r="D3015" t="s">
        <v>131</v>
      </c>
      <c r="E3015" t="s">
        <v>3</v>
      </c>
      <c r="F3015" t="b">
        <v>1</v>
      </c>
      <c r="G3015">
        <v>1525</v>
      </c>
      <c r="H3015">
        <v>7</v>
      </c>
      <c r="I3015">
        <v>3845</v>
      </c>
      <c r="K3015" t="str">
        <f t="shared" si="47"/>
        <v>SELECT 'uf50-0108.cnf','Roulette','1Point','1Bit','MaxSat',1,1525,7,3845 UNION</v>
      </c>
    </row>
    <row r="3016" spans="1:11" x14ac:dyDescent="0.55000000000000004">
      <c r="A3016" t="s">
        <v>27</v>
      </c>
      <c r="B3016" t="s">
        <v>9</v>
      </c>
      <c r="C3016" t="s">
        <v>133</v>
      </c>
      <c r="D3016" t="s">
        <v>131</v>
      </c>
      <c r="E3016" t="s">
        <v>4</v>
      </c>
      <c r="F3016" t="b">
        <v>1</v>
      </c>
      <c r="G3016">
        <v>1849</v>
      </c>
      <c r="H3016">
        <v>8</v>
      </c>
      <c r="I3016">
        <v>4476</v>
      </c>
      <c r="K3016" t="str">
        <f t="shared" si="47"/>
        <v>SELECT 'uf50-0108.cnf','Roulette','1Point','1Bit','Weighted',1,1849,8,4476 UNION</v>
      </c>
    </row>
    <row r="3017" spans="1:11" x14ac:dyDescent="0.55000000000000004">
      <c r="A3017" t="s">
        <v>27</v>
      </c>
      <c r="B3017" t="s">
        <v>9</v>
      </c>
      <c r="C3017" t="s">
        <v>133</v>
      </c>
      <c r="D3017" t="s">
        <v>131</v>
      </c>
      <c r="E3017" t="s">
        <v>5</v>
      </c>
      <c r="F3017" t="b">
        <v>1</v>
      </c>
      <c r="G3017">
        <v>1866</v>
      </c>
      <c r="H3017">
        <v>10</v>
      </c>
      <c r="I3017">
        <v>4707</v>
      </c>
      <c r="K3017" t="str">
        <f t="shared" ref="K3017:K3080" si="48">CONCATENATE("SELECT '",A3017,"','",B3017,"','",C3017,"','",D3017,"','",E3017,"',",IF(F3017,1,0),",",G3017,",",H3017,",",I3017," UNION")</f>
        <v>SELECT 'uf50-0108.cnf','Roulette','1Point','1Bit','Amplified',1,1866,10,4707 UNION</v>
      </c>
    </row>
    <row r="3018" spans="1:11" x14ac:dyDescent="0.55000000000000004">
      <c r="A3018" t="s">
        <v>27</v>
      </c>
      <c r="B3018" t="s">
        <v>9</v>
      </c>
      <c r="C3018" t="s">
        <v>133</v>
      </c>
      <c r="D3018" t="s">
        <v>132</v>
      </c>
      <c r="E3018" t="s">
        <v>3</v>
      </c>
      <c r="F3018" t="b">
        <v>1</v>
      </c>
      <c r="G3018">
        <v>95</v>
      </c>
      <c r="H3018">
        <v>0</v>
      </c>
      <c r="I3018">
        <v>228</v>
      </c>
      <c r="K3018" t="str">
        <f t="shared" si="48"/>
        <v>SELECT 'uf50-0108.cnf','Roulette','1Point','2Bit','MaxSat',1,95,0,228 UNION</v>
      </c>
    </row>
    <row r="3019" spans="1:11" x14ac:dyDescent="0.55000000000000004">
      <c r="A3019" t="s">
        <v>27</v>
      </c>
      <c r="B3019" t="s">
        <v>9</v>
      </c>
      <c r="C3019" t="s">
        <v>133</v>
      </c>
      <c r="D3019" t="s">
        <v>132</v>
      </c>
      <c r="E3019" t="s">
        <v>4</v>
      </c>
      <c r="F3019" t="b">
        <v>1</v>
      </c>
      <c r="G3019">
        <v>2109</v>
      </c>
      <c r="H3019">
        <v>7</v>
      </c>
      <c r="I3019">
        <v>5123</v>
      </c>
      <c r="K3019" t="str">
        <f t="shared" si="48"/>
        <v>SELECT 'uf50-0108.cnf','Roulette','1Point','2Bit','Weighted',1,2109,7,5123 UNION</v>
      </c>
    </row>
    <row r="3020" spans="1:11" x14ac:dyDescent="0.55000000000000004">
      <c r="A3020" t="s">
        <v>27</v>
      </c>
      <c r="B3020" t="s">
        <v>9</v>
      </c>
      <c r="C3020" t="s">
        <v>133</v>
      </c>
      <c r="D3020" t="s">
        <v>132</v>
      </c>
      <c r="E3020" t="s">
        <v>5</v>
      </c>
      <c r="F3020" t="b">
        <v>1</v>
      </c>
      <c r="G3020">
        <v>412</v>
      </c>
      <c r="H3020">
        <v>2</v>
      </c>
      <c r="I3020">
        <v>1058</v>
      </c>
      <c r="K3020" t="str">
        <f t="shared" si="48"/>
        <v>SELECT 'uf50-0108.cnf','Roulette','1Point','2Bit','Amplified',1,412,2,1058 UNION</v>
      </c>
    </row>
    <row r="3021" spans="1:11" x14ac:dyDescent="0.55000000000000004">
      <c r="A3021" t="s">
        <v>27</v>
      </c>
      <c r="B3021" t="s">
        <v>9</v>
      </c>
      <c r="C3021" t="s">
        <v>134</v>
      </c>
      <c r="D3021" t="s">
        <v>2</v>
      </c>
      <c r="E3021" t="s">
        <v>3</v>
      </c>
      <c r="F3021" t="b">
        <v>1</v>
      </c>
      <c r="G3021">
        <v>566</v>
      </c>
      <c r="H3021">
        <v>2</v>
      </c>
      <c r="I3021">
        <v>1454</v>
      </c>
      <c r="K3021" t="str">
        <f t="shared" si="48"/>
        <v>SELECT 'uf50-0108.cnf','Roulette','2Point','BitFlip','MaxSat',1,566,2,1454 UNION</v>
      </c>
    </row>
    <row r="3022" spans="1:11" x14ac:dyDescent="0.55000000000000004">
      <c r="A3022" t="s">
        <v>27</v>
      </c>
      <c r="B3022" t="s">
        <v>9</v>
      </c>
      <c r="C3022" t="s">
        <v>134</v>
      </c>
      <c r="D3022" t="s">
        <v>2</v>
      </c>
      <c r="E3022" t="s">
        <v>4</v>
      </c>
      <c r="F3022" t="b">
        <v>1</v>
      </c>
      <c r="G3022">
        <v>1043</v>
      </c>
      <c r="H3022">
        <v>4</v>
      </c>
      <c r="I3022">
        <v>2509</v>
      </c>
      <c r="K3022" t="str">
        <f t="shared" si="48"/>
        <v>SELECT 'uf50-0108.cnf','Roulette','2Point','BitFlip','Weighted',1,1043,4,2509 UNION</v>
      </c>
    </row>
    <row r="3023" spans="1:11" x14ac:dyDescent="0.55000000000000004">
      <c r="A3023" t="s">
        <v>27</v>
      </c>
      <c r="B3023" t="s">
        <v>9</v>
      </c>
      <c r="C3023" t="s">
        <v>134</v>
      </c>
      <c r="D3023" t="s">
        <v>2</v>
      </c>
      <c r="E3023" t="s">
        <v>5</v>
      </c>
      <c r="F3023" t="b">
        <v>1</v>
      </c>
      <c r="G3023">
        <v>516</v>
      </c>
      <c r="H3023">
        <v>2</v>
      </c>
      <c r="I3023">
        <v>1354</v>
      </c>
      <c r="K3023" t="str">
        <f t="shared" si="48"/>
        <v>SELECT 'uf50-0108.cnf','Roulette','2Point','BitFlip','Amplified',1,516,2,1354 UNION</v>
      </c>
    </row>
    <row r="3024" spans="1:11" x14ac:dyDescent="0.55000000000000004">
      <c r="A3024" t="s">
        <v>27</v>
      </c>
      <c r="B3024" t="s">
        <v>9</v>
      </c>
      <c r="C3024" t="s">
        <v>134</v>
      </c>
      <c r="D3024" t="s">
        <v>6</v>
      </c>
      <c r="E3024" t="s">
        <v>3</v>
      </c>
      <c r="F3024" t="b">
        <v>1</v>
      </c>
      <c r="G3024">
        <v>341</v>
      </c>
      <c r="H3024">
        <v>2</v>
      </c>
      <c r="I3024">
        <v>1416</v>
      </c>
      <c r="K3024" t="str">
        <f t="shared" si="48"/>
        <v>SELECT 'uf50-0108.cnf','Roulette','2Point','Guided','MaxSat',1,341,2,1416 UNION</v>
      </c>
    </row>
    <row r="3025" spans="1:11" x14ac:dyDescent="0.55000000000000004">
      <c r="A3025" t="s">
        <v>27</v>
      </c>
      <c r="B3025" t="s">
        <v>9</v>
      </c>
      <c r="C3025" t="s">
        <v>134</v>
      </c>
      <c r="D3025" t="s">
        <v>6</v>
      </c>
      <c r="E3025" t="s">
        <v>4</v>
      </c>
      <c r="F3025" t="b">
        <v>1</v>
      </c>
      <c r="G3025">
        <v>57</v>
      </c>
      <c r="H3025">
        <v>0</v>
      </c>
      <c r="I3025">
        <v>260</v>
      </c>
      <c r="K3025" t="str">
        <f t="shared" si="48"/>
        <v>SELECT 'uf50-0108.cnf','Roulette','2Point','Guided','Weighted',1,57,0,260 UNION</v>
      </c>
    </row>
    <row r="3026" spans="1:11" x14ac:dyDescent="0.55000000000000004">
      <c r="A3026" t="s">
        <v>27</v>
      </c>
      <c r="B3026" t="s">
        <v>9</v>
      </c>
      <c r="C3026" t="s">
        <v>134</v>
      </c>
      <c r="D3026" t="s">
        <v>6</v>
      </c>
      <c r="E3026" t="s">
        <v>5</v>
      </c>
      <c r="F3026" t="b">
        <v>1</v>
      </c>
      <c r="G3026">
        <v>193</v>
      </c>
      <c r="H3026">
        <v>1</v>
      </c>
      <c r="I3026">
        <v>857</v>
      </c>
      <c r="K3026" t="str">
        <f t="shared" si="48"/>
        <v>SELECT 'uf50-0108.cnf','Roulette','2Point','Guided','Amplified',1,193,1,857 UNION</v>
      </c>
    </row>
    <row r="3027" spans="1:11" x14ac:dyDescent="0.55000000000000004">
      <c r="A3027" t="s">
        <v>27</v>
      </c>
      <c r="B3027" t="s">
        <v>9</v>
      </c>
      <c r="C3027" t="s">
        <v>134</v>
      </c>
      <c r="D3027" t="s">
        <v>131</v>
      </c>
      <c r="E3027" t="s">
        <v>3</v>
      </c>
      <c r="F3027" t="b">
        <v>1</v>
      </c>
      <c r="G3027">
        <v>2055</v>
      </c>
      <c r="H3027">
        <v>10</v>
      </c>
      <c r="I3027">
        <v>5344</v>
      </c>
      <c r="K3027" t="str">
        <f t="shared" si="48"/>
        <v>SELECT 'uf50-0108.cnf','Roulette','2Point','1Bit','MaxSat',1,2055,10,5344 UNION</v>
      </c>
    </row>
    <row r="3028" spans="1:11" x14ac:dyDescent="0.55000000000000004">
      <c r="A3028" t="s">
        <v>27</v>
      </c>
      <c r="B3028" t="s">
        <v>9</v>
      </c>
      <c r="C3028" t="s">
        <v>134</v>
      </c>
      <c r="D3028" t="s">
        <v>131</v>
      </c>
      <c r="E3028" t="s">
        <v>4</v>
      </c>
      <c r="F3028" t="b">
        <v>1</v>
      </c>
      <c r="G3028">
        <v>998</v>
      </c>
      <c r="H3028">
        <v>4</v>
      </c>
      <c r="I3028">
        <v>2373</v>
      </c>
      <c r="K3028" t="str">
        <f t="shared" si="48"/>
        <v>SELECT 'uf50-0108.cnf','Roulette','2Point','1Bit','Weighted',1,998,4,2373 UNION</v>
      </c>
    </row>
    <row r="3029" spans="1:11" x14ac:dyDescent="0.55000000000000004">
      <c r="A3029" t="s">
        <v>27</v>
      </c>
      <c r="B3029" t="s">
        <v>9</v>
      </c>
      <c r="C3029" t="s">
        <v>134</v>
      </c>
      <c r="D3029" t="s">
        <v>131</v>
      </c>
      <c r="E3029" t="s">
        <v>5</v>
      </c>
      <c r="F3029" t="b">
        <v>1</v>
      </c>
      <c r="G3029">
        <v>1037</v>
      </c>
      <c r="H3029">
        <v>5</v>
      </c>
      <c r="I3029">
        <v>2595</v>
      </c>
      <c r="K3029" t="str">
        <f t="shared" si="48"/>
        <v>SELECT 'uf50-0108.cnf','Roulette','2Point','1Bit','Amplified',1,1037,5,2595 UNION</v>
      </c>
    </row>
    <row r="3030" spans="1:11" x14ac:dyDescent="0.55000000000000004">
      <c r="A3030" t="s">
        <v>27</v>
      </c>
      <c r="B3030" t="s">
        <v>9</v>
      </c>
      <c r="C3030" t="s">
        <v>134</v>
      </c>
      <c r="D3030" t="s">
        <v>132</v>
      </c>
      <c r="E3030" t="s">
        <v>3</v>
      </c>
      <c r="F3030" t="b">
        <v>1</v>
      </c>
      <c r="G3030">
        <v>730</v>
      </c>
      <c r="H3030">
        <v>3</v>
      </c>
      <c r="I3030">
        <v>1775</v>
      </c>
      <c r="K3030" t="str">
        <f t="shared" si="48"/>
        <v>SELECT 'uf50-0108.cnf','Roulette','2Point','2Bit','MaxSat',1,730,3,1775 UNION</v>
      </c>
    </row>
    <row r="3031" spans="1:11" x14ac:dyDescent="0.55000000000000004">
      <c r="A3031" t="s">
        <v>27</v>
      </c>
      <c r="B3031" t="s">
        <v>9</v>
      </c>
      <c r="C3031" t="s">
        <v>134</v>
      </c>
      <c r="D3031" t="s">
        <v>132</v>
      </c>
      <c r="E3031" t="s">
        <v>4</v>
      </c>
      <c r="F3031" t="b">
        <v>1</v>
      </c>
      <c r="G3031">
        <v>312</v>
      </c>
      <c r="H3031">
        <v>1</v>
      </c>
      <c r="I3031">
        <v>721</v>
      </c>
      <c r="K3031" t="str">
        <f t="shared" si="48"/>
        <v>SELECT 'uf50-0108.cnf','Roulette','2Point','2Bit','Weighted',1,312,1,721 UNION</v>
      </c>
    </row>
    <row r="3032" spans="1:11" x14ac:dyDescent="0.55000000000000004">
      <c r="A3032" t="s">
        <v>27</v>
      </c>
      <c r="B3032" t="s">
        <v>9</v>
      </c>
      <c r="C3032" t="s">
        <v>134</v>
      </c>
      <c r="D3032" t="s">
        <v>132</v>
      </c>
      <c r="E3032" t="s">
        <v>5</v>
      </c>
      <c r="F3032" t="b">
        <v>1</v>
      </c>
      <c r="G3032">
        <v>560</v>
      </c>
      <c r="H3032">
        <v>2</v>
      </c>
      <c r="I3032">
        <v>1378</v>
      </c>
      <c r="K3032" t="str">
        <f t="shared" si="48"/>
        <v>SELECT 'uf50-0108.cnf','Roulette','2Point','2Bit','Amplified',1,560,2,1378 UNION</v>
      </c>
    </row>
    <row r="3033" spans="1:11" x14ac:dyDescent="0.55000000000000004">
      <c r="A3033" t="s">
        <v>27</v>
      </c>
      <c r="B3033" t="s">
        <v>10</v>
      </c>
      <c r="C3033" t="s">
        <v>1</v>
      </c>
      <c r="D3033" t="s">
        <v>2</v>
      </c>
      <c r="E3033" t="s">
        <v>3</v>
      </c>
      <c r="F3033" t="b">
        <v>1</v>
      </c>
      <c r="G3033">
        <v>204</v>
      </c>
      <c r="H3033">
        <v>1</v>
      </c>
      <c r="I3033">
        <v>1088</v>
      </c>
      <c r="K3033" t="str">
        <f t="shared" si="48"/>
        <v>SELECT 'uf50-0108.cnf','Rank','Clause','BitFlip','MaxSat',1,204,1,1088 UNION</v>
      </c>
    </row>
    <row r="3034" spans="1:11" x14ac:dyDescent="0.55000000000000004">
      <c r="A3034" t="s">
        <v>27</v>
      </c>
      <c r="B3034" t="s">
        <v>10</v>
      </c>
      <c r="C3034" t="s">
        <v>1</v>
      </c>
      <c r="D3034" t="s">
        <v>2</v>
      </c>
      <c r="E3034" t="s">
        <v>4</v>
      </c>
      <c r="F3034" t="b">
        <v>1</v>
      </c>
      <c r="G3034">
        <v>365</v>
      </c>
      <c r="H3034">
        <v>2</v>
      </c>
      <c r="I3034">
        <v>1897</v>
      </c>
      <c r="K3034" t="str">
        <f t="shared" si="48"/>
        <v>SELECT 'uf50-0108.cnf','Rank','Clause','BitFlip','Weighted',1,365,2,1897 UNION</v>
      </c>
    </row>
    <row r="3035" spans="1:11" x14ac:dyDescent="0.55000000000000004">
      <c r="A3035" t="s">
        <v>27</v>
      </c>
      <c r="B3035" t="s">
        <v>10</v>
      </c>
      <c r="C3035" t="s">
        <v>1</v>
      </c>
      <c r="D3035" t="s">
        <v>2</v>
      </c>
      <c r="E3035" t="s">
        <v>5</v>
      </c>
      <c r="F3035" t="b">
        <v>1</v>
      </c>
      <c r="G3035">
        <v>78</v>
      </c>
      <c r="H3035">
        <v>0</v>
      </c>
      <c r="I3035">
        <v>417</v>
      </c>
      <c r="K3035" t="str">
        <f t="shared" si="48"/>
        <v>SELECT 'uf50-0108.cnf','Rank','Clause','BitFlip','Amplified',1,78,0,417 UNION</v>
      </c>
    </row>
    <row r="3036" spans="1:11" x14ac:dyDescent="0.55000000000000004">
      <c r="A3036" t="s">
        <v>27</v>
      </c>
      <c r="B3036" t="s">
        <v>10</v>
      </c>
      <c r="C3036" t="s">
        <v>1</v>
      </c>
      <c r="D3036" t="s">
        <v>6</v>
      </c>
      <c r="E3036" t="s">
        <v>3</v>
      </c>
      <c r="F3036" t="b">
        <v>1</v>
      </c>
      <c r="G3036">
        <v>51</v>
      </c>
      <c r="H3036">
        <v>0</v>
      </c>
      <c r="I3036">
        <v>309</v>
      </c>
      <c r="K3036" t="str">
        <f t="shared" si="48"/>
        <v>SELECT 'uf50-0108.cnf','Rank','Clause','Guided','MaxSat',1,51,0,309 UNION</v>
      </c>
    </row>
    <row r="3037" spans="1:11" x14ac:dyDescent="0.55000000000000004">
      <c r="A3037" t="s">
        <v>27</v>
      </c>
      <c r="B3037" t="s">
        <v>10</v>
      </c>
      <c r="C3037" t="s">
        <v>1</v>
      </c>
      <c r="D3037" t="s">
        <v>6</v>
      </c>
      <c r="E3037" t="s">
        <v>4</v>
      </c>
      <c r="F3037" t="b">
        <v>1</v>
      </c>
      <c r="G3037">
        <v>20</v>
      </c>
      <c r="H3037">
        <v>0</v>
      </c>
      <c r="I3037">
        <v>140</v>
      </c>
      <c r="K3037" t="str">
        <f t="shared" si="48"/>
        <v>SELECT 'uf50-0108.cnf','Rank','Clause','Guided','Weighted',1,20,0,140 UNION</v>
      </c>
    </row>
    <row r="3038" spans="1:11" x14ac:dyDescent="0.55000000000000004">
      <c r="A3038" t="s">
        <v>27</v>
      </c>
      <c r="B3038" t="s">
        <v>10</v>
      </c>
      <c r="C3038" t="s">
        <v>1</v>
      </c>
      <c r="D3038" t="s">
        <v>6</v>
      </c>
      <c r="E3038" t="s">
        <v>5</v>
      </c>
      <c r="F3038" t="b">
        <v>1</v>
      </c>
      <c r="G3038">
        <v>347</v>
      </c>
      <c r="H3038">
        <v>2</v>
      </c>
      <c r="I3038">
        <v>2100</v>
      </c>
      <c r="K3038" t="str">
        <f t="shared" si="48"/>
        <v>SELECT 'uf50-0108.cnf','Rank','Clause','Guided','Amplified',1,347,2,2100 UNION</v>
      </c>
    </row>
    <row r="3039" spans="1:11" x14ac:dyDescent="0.55000000000000004">
      <c r="A3039" t="s">
        <v>27</v>
      </c>
      <c r="B3039" t="s">
        <v>10</v>
      </c>
      <c r="C3039" t="s">
        <v>1</v>
      </c>
      <c r="D3039" t="s">
        <v>131</v>
      </c>
      <c r="E3039" t="s">
        <v>3</v>
      </c>
      <c r="F3039" t="b">
        <v>1</v>
      </c>
      <c r="G3039">
        <v>663</v>
      </c>
      <c r="H3039">
        <v>4</v>
      </c>
      <c r="I3039">
        <v>3615</v>
      </c>
      <c r="K3039" t="str">
        <f t="shared" si="48"/>
        <v>SELECT 'uf50-0108.cnf','Rank','Clause','1Bit','MaxSat',1,663,4,3615 UNION</v>
      </c>
    </row>
    <row r="3040" spans="1:11" x14ac:dyDescent="0.55000000000000004">
      <c r="A3040" t="s">
        <v>27</v>
      </c>
      <c r="B3040" t="s">
        <v>10</v>
      </c>
      <c r="C3040" t="s">
        <v>1</v>
      </c>
      <c r="D3040" t="s">
        <v>131</v>
      </c>
      <c r="E3040" t="s">
        <v>4</v>
      </c>
      <c r="F3040" t="b">
        <v>1</v>
      </c>
      <c r="G3040">
        <v>30</v>
      </c>
      <c r="H3040">
        <v>0</v>
      </c>
      <c r="I3040">
        <v>156</v>
      </c>
      <c r="K3040" t="str">
        <f t="shared" si="48"/>
        <v>SELECT 'uf50-0108.cnf','Rank','Clause','1Bit','Weighted',1,30,0,156 UNION</v>
      </c>
    </row>
    <row r="3041" spans="1:11" x14ac:dyDescent="0.55000000000000004">
      <c r="A3041" t="s">
        <v>27</v>
      </c>
      <c r="B3041" t="s">
        <v>10</v>
      </c>
      <c r="C3041" t="s">
        <v>1</v>
      </c>
      <c r="D3041" t="s">
        <v>131</v>
      </c>
      <c r="E3041" t="s">
        <v>5</v>
      </c>
      <c r="F3041" t="b">
        <v>1</v>
      </c>
      <c r="G3041">
        <v>158</v>
      </c>
      <c r="H3041">
        <v>1</v>
      </c>
      <c r="I3041">
        <v>858</v>
      </c>
      <c r="K3041" t="str">
        <f t="shared" si="48"/>
        <v>SELECT 'uf50-0108.cnf','Rank','Clause','1Bit','Amplified',1,158,1,858 UNION</v>
      </c>
    </row>
    <row r="3042" spans="1:11" x14ac:dyDescent="0.55000000000000004">
      <c r="A3042" t="s">
        <v>27</v>
      </c>
      <c r="B3042" t="s">
        <v>10</v>
      </c>
      <c r="C3042" t="s">
        <v>1</v>
      </c>
      <c r="D3042" t="s">
        <v>132</v>
      </c>
      <c r="E3042" t="s">
        <v>3</v>
      </c>
      <c r="F3042" t="b">
        <v>1</v>
      </c>
      <c r="G3042">
        <v>300</v>
      </c>
      <c r="H3042">
        <v>2</v>
      </c>
      <c r="I3042">
        <v>1641</v>
      </c>
      <c r="K3042" t="str">
        <f t="shared" si="48"/>
        <v>SELECT 'uf50-0108.cnf','Rank','Clause','2Bit','MaxSat',1,300,2,1641 UNION</v>
      </c>
    </row>
    <row r="3043" spans="1:11" x14ac:dyDescent="0.55000000000000004">
      <c r="A3043" t="s">
        <v>27</v>
      </c>
      <c r="B3043" t="s">
        <v>10</v>
      </c>
      <c r="C3043" t="s">
        <v>1</v>
      </c>
      <c r="D3043" t="s">
        <v>132</v>
      </c>
      <c r="E3043" t="s">
        <v>4</v>
      </c>
      <c r="F3043" t="b">
        <v>1</v>
      </c>
      <c r="G3043">
        <v>215</v>
      </c>
      <c r="H3043">
        <v>1</v>
      </c>
      <c r="I3043">
        <v>1146</v>
      </c>
      <c r="K3043" t="str">
        <f t="shared" si="48"/>
        <v>SELECT 'uf50-0108.cnf','Rank','Clause','2Bit','Weighted',1,215,1,1146 UNION</v>
      </c>
    </row>
    <row r="3044" spans="1:11" x14ac:dyDescent="0.55000000000000004">
      <c r="A3044" t="s">
        <v>27</v>
      </c>
      <c r="B3044" t="s">
        <v>10</v>
      </c>
      <c r="C3044" t="s">
        <v>1</v>
      </c>
      <c r="D3044" t="s">
        <v>132</v>
      </c>
      <c r="E3044" t="s">
        <v>5</v>
      </c>
      <c r="F3044" t="b">
        <v>1</v>
      </c>
      <c r="G3044">
        <v>1156</v>
      </c>
      <c r="H3044">
        <v>6</v>
      </c>
      <c r="I3044">
        <v>6300</v>
      </c>
      <c r="K3044" t="str">
        <f t="shared" si="48"/>
        <v>SELECT 'uf50-0108.cnf','Rank','Clause','2Bit','Amplified',1,1156,6,6300 UNION</v>
      </c>
    </row>
    <row r="3045" spans="1:11" x14ac:dyDescent="0.55000000000000004">
      <c r="A3045" t="s">
        <v>27</v>
      </c>
      <c r="B3045" t="s">
        <v>10</v>
      </c>
      <c r="C3045" t="s">
        <v>8</v>
      </c>
      <c r="D3045" t="s">
        <v>2</v>
      </c>
      <c r="E3045" t="s">
        <v>3</v>
      </c>
      <c r="F3045" t="b">
        <v>1</v>
      </c>
      <c r="G3045">
        <v>189</v>
      </c>
      <c r="H3045">
        <v>1</v>
      </c>
      <c r="I3045">
        <v>473</v>
      </c>
      <c r="K3045" t="str">
        <f t="shared" si="48"/>
        <v>SELECT 'uf50-0108.cnf','Rank','Uniform','BitFlip','MaxSat',1,189,1,473 UNION</v>
      </c>
    </row>
    <row r="3046" spans="1:11" x14ac:dyDescent="0.55000000000000004">
      <c r="A3046" t="s">
        <v>27</v>
      </c>
      <c r="B3046" t="s">
        <v>10</v>
      </c>
      <c r="C3046" t="s">
        <v>8</v>
      </c>
      <c r="D3046" t="s">
        <v>2</v>
      </c>
      <c r="E3046" t="s">
        <v>4</v>
      </c>
      <c r="F3046" t="b">
        <v>1</v>
      </c>
      <c r="G3046">
        <v>104</v>
      </c>
      <c r="H3046">
        <v>0</v>
      </c>
      <c r="I3046">
        <v>245</v>
      </c>
      <c r="K3046" t="str">
        <f t="shared" si="48"/>
        <v>SELECT 'uf50-0108.cnf','Rank','Uniform','BitFlip','Weighted',1,104,0,245 UNION</v>
      </c>
    </row>
    <row r="3047" spans="1:11" x14ac:dyDescent="0.55000000000000004">
      <c r="A3047" t="s">
        <v>27</v>
      </c>
      <c r="B3047" t="s">
        <v>10</v>
      </c>
      <c r="C3047" t="s">
        <v>8</v>
      </c>
      <c r="D3047" t="s">
        <v>2</v>
      </c>
      <c r="E3047" t="s">
        <v>5</v>
      </c>
      <c r="F3047" t="b">
        <v>1</v>
      </c>
      <c r="G3047">
        <v>23</v>
      </c>
      <c r="H3047">
        <v>0</v>
      </c>
      <c r="I3047">
        <v>61</v>
      </c>
      <c r="K3047" t="str">
        <f t="shared" si="48"/>
        <v>SELECT 'uf50-0108.cnf','Rank','Uniform','BitFlip','Amplified',1,23,0,61 UNION</v>
      </c>
    </row>
    <row r="3048" spans="1:11" x14ac:dyDescent="0.55000000000000004">
      <c r="A3048" t="s">
        <v>27</v>
      </c>
      <c r="B3048" t="s">
        <v>10</v>
      </c>
      <c r="C3048" t="s">
        <v>8</v>
      </c>
      <c r="D3048" t="s">
        <v>6</v>
      </c>
      <c r="E3048" t="s">
        <v>3</v>
      </c>
      <c r="F3048" t="b">
        <v>1</v>
      </c>
      <c r="G3048">
        <v>19</v>
      </c>
      <c r="H3048">
        <v>0</v>
      </c>
      <c r="I3048">
        <v>80</v>
      </c>
      <c r="K3048" t="str">
        <f t="shared" si="48"/>
        <v>SELECT 'uf50-0108.cnf','Rank','Uniform','Guided','MaxSat',1,19,0,80 UNION</v>
      </c>
    </row>
    <row r="3049" spans="1:11" x14ac:dyDescent="0.55000000000000004">
      <c r="A3049" t="s">
        <v>27</v>
      </c>
      <c r="B3049" t="s">
        <v>10</v>
      </c>
      <c r="C3049" t="s">
        <v>8</v>
      </c>
      <c r="D3049" t="s">
        <v>6</v>
      </c>
      <c r="E3049" t="s">
        <v>4</v>
      </c>
      <c r="F3049" t="b">
        <v>1</v>
      </c>
      <c r="G3049">
        <v>528</v>
      </c>
      <c r="H3049">
        <v>2</v>
      </c>
      <c r="I3049">
        <v>2010</v>
      </c>
      <c r="K3049" t="str">
        <f t="shared" si="48"/>
        <v>SELECT 'uf50-0108.cnf','Rank','Uniform','Guided','Weighted',1,528,2,2010 UNION</v>
      </c>
    </row>
    <row r="3050" spans="1:11" x14ac:dyDescent="0.55000000000000004">
      <c r="A3050" t="s">
        <v>27</v>
      </c>
      <c r="B3050" t="s">
        <v>10</v>
      </c>
      <c r="C3050" t="s">
        <v>8</v>
      </c>
      <c r="D3050" t="s">
        <v>6</v>
      </c>
      <c r="E3050" t="s">
        <v>5</v>
      </c>
      <c r="F3050" t="b">
        <v>1</v>
      </c>
      <c r="G3050">
        <v>25</v>
      </c>
      <c r="H3050">
        <v>0</v>
      </c>
      <c r="I3050">
        <v>100</v>
      </c>
      <c r="K3050" t="str">
        <f t="shared" si="48"/>
        <v>SELECT 'uf50-0108.cnf','Rank','Uniform','Guided','Amplified',1,25,0,100 UNION</v>
      </c>
    </row>
    <row r="3051" spans="1:11" x14ac:dyDescent="0.55000000000000004">
      <c r="A3051" t="s">
        <v>27</v>
      </c>
      <c r="B3051" t="s">
        <v>10</v>
      </c>
      <c r="C3051" t="s">
        <v>8</v>
      </c>
      <c r="D3051" t="s">
        <v>131</v>
      </c>
      <c r="E3051" t="s">
        <v>3</v>
      </c>
      <c r="F3051" t="b">
        <v>1</v>
      </c>
      <c r="G3051">
        <v>638</v>
      </c>
      <c r="H3051">
        <v>4</v>
      </c>
      <c r="I3051">
        <v>1538</v>
      </c>
      <c r="K3051" t="str">
        <f t="shared" si="48"/>
        <v>SELECT 'uf50-0108.cnf','Rank','Uniform','1Bit','MaxSat',1,638,4,1538 UNION</v>
      </c>
    </row>
    <row r="3052" spans="1:11" x14ac:dyDescent="0.55000000000000004">
      <c r="A3052" t="s">
        <v>27</v>
      </c>
      <c r="B3052" t="s">
        <v>10</v>
      </c>
      <c r="C3052" t="s">
        <v>8</v>
      </c>
      <c r="D3052" t="s">
        <v>131</v>
      </c>
      <c r="E3052" t="s">
        <v>4</v>
      </c>
      <c r="F3052" t="b">
        <v>1</v>
      </c>
      <c r="G3052">
        <v>187</v>
      </c>
      <c r="H3052">
        <v>1</v>
      </c>
      <c r="I3052">
        <v>423</v>
      </c>
      <c r="K3052" t="str">
        <f t="shared" si="48"/>
        <v>SELECT 'uf50-0108.cnf','Rank','Uniform','1Bit','Weighted',1,187,1,423 UNION</v>
      </c>
    </row>
    <row r="3053" spans="1:11" x14ac:dyDescent="0.55000000000000004">
      <c r="A3053" t="s">
        <v>27</v>
      </c>
      <c r="B3053" t="s">
        <v>10</v>
      </c>
      <c r="C3053" t="s">
        <v>8</v>
      </c>
      <c r="D3053" t="s">
        <v>131</v>
      </c>
      <c r="E3053" t="s">
        <v>5</v>
      </c>
      <c r="F3053" t="b">
        <v>1</v>
      </c>
      <c r="G3053">
        <v>188</v>
      </c>
      <c r="H3053">
        <v>1</v>
      </c>
      <c r="I3053">
        <v>475</v>
      </c>
      <c r="K3053" t="str">
        <f t="shared" si="48"/>
        <v>SELECT 'uf50-0108.cnf','Rank','Uniform','1Bit','Amplified',1,188,1,475 UNION</v>
      </c>
    </row>
    <row r="3054" spans="1:11" x14ac:dyDescent="0.55000000000000004">
      <c r="A3054" t="s">
        <v>27</v>
      </c>
      <c r="B3054" t="s">
        <v>10</v>
      </c>
      <c r="C3054" t="s">
        <v>8</v>
      </c>
      <c r="D3054" t="s">
        <v>132</v>
      </c>
      <c r="E3054" t="s">
        <v>3</v>
      </c>
      <c r="F3054" t="b">
        <v>1</v>
      </c>
      <c r="G3054">
        <v>55</v>
      </c>
      <c r="H3054">
        <v>0</v>
      </c>
      <c r="I3054">
        <v>138</v>
      </c>
      <c r="K3054" t="str">
        <f t="shared" si="48"/>
        <v>SELECT 'uf50-0108.cnf','Rank','Uniform','2Bit','MaxSat',1,55,0,138 UNION</v>
      </c>
    </row>
    <row r="3055" spans="1:11" x14ac:dyDescent="0.55000000000000004">
      <c r="A3055" t="s">
        <v>27</v>
      </c>
      <c r="B3055" t="s">
        <v>10</v>
      </c>
      <c r="C3055" t="s">
        <v>8</v>
      </c>
      <c r="D3055" t="s">
        <v>132</v>
      </c>
      <c r="E3055" t="s">
        <v>4</v>
      </c>
      <c r="F3055" t="b">
        <v>1</v>
      </c>
      <c r="G3055">
        <v>25</v>
      </c>
      <c r="H3055">
        <v>0</v>
      </c>
      <c r="I3055">
        <v>59</v>
      </c>
      <c r="K3055" t="str">
        <f t="shared" si="48"/>
        <v>SELECT 'uf50-0108.cnf','Rank','Uniform','2Bit','Weighted',1,25,0,59 UNION</v>
      </c>
    </row>
    <row r="3056" spans="1:11" x14ac:dyDescent="0.55000000000000004">
      <c r="A3056" t="s">
        <v>27</v>
      </c>
      <c r="B3056" t="s">
        <v>10</v>
      </c>
      <c r="C3056" t="s">
        <v>8</v>
      </c>
      <c r="D3056" t="s">
        <v>132</v>
      </c>
      <c r="E3056" t="s">
        <v>5</v>
      </c>
      <c r="F3056" t="b">
        <v>1</v>
      </c>
      <c r="G3056">
        <v>347</v>
      </c>
      <c r="H3056">
        <v>2</v>
      </c>
      <c r="I3056">
        <v>854</v>
      </c>
      <c r="K3056" t="str">
        <f t="shared" si="48"/>
        <v>SELECT 'uf50-0108.cnf','Rank','Uniform','2Bit','Amplified',1,347,2,854 UNION</v>
      </c>
    </row>
    <row r="3057" spans="1:11" x14ac:dyDescent="0.55000000000000004">
      <c r="A3057" t="s">
        <v>27</v>
      </c>
      <c r="B3057" t="s">
        <v>10</v>
      </c>
      <c r="C3057" t="s">
        <v>133</v>
      </c>
      <c r="D3057" t="s">
        <v>2</v>
      </c>
      <c r="E3057" t="s">
        <v>3</v>
      </c>
      <c r="F3057" t="b">
        <v>1</v>
      </c>
      <c r="G3057">
        <v>205</v>
      </c>
      <c r="H3057">
        <v>1</v>
      </c>
      <c r="I3057">
        <v>486</v>
      </c>
      <c r="K3057" t="str">
        <f t="shared" si="48"/>
        <v>SELECT 'uf50-0108.cnf','Rank','1Point','BitFlip','MaxSat',1,205,1,486 UNION</v>
      </c>
    </row>
    <row r="3058" spans="1:11" x14ac:dyDescent="0.55000000000000004">
      <c r="A3058" t="s">
        <v>27</v>
      </c>
      <c r="B3058" t="s">
        <v>10</v>
      </c>
      <c r="C3058" t="s">
        <v>133</v>
      </c>
      <c r="D3058" t="s">
        <v>2</v>
      </c>
      <c r="E3058" t="s">
        <v>4</v>
      </c>
      <c r="F3058" t="b">
        <v>1</v>
      </c>
      <c r="G3058">
        <v>53</v>
      </c>
      <c r="H3058">
        <v>0</v>
      </c>
      <c r="I3058">
        <v>116</v>
      </c>
      <c r="K3058" t="str">
        <f t="shared" si="48"/>
        <v>SELECT 'uf50-0108.cnf','Rank','1Point','BitFlip','Weighted',1,53,0,116 UNION</v>
      </c>
    </row>
    <row r="3059" spans="1:11" x14ac:dyDescent="0.55000000000000004">
      <c r="A3059" t="s">
        <v>27</v>
      </c>
      <c r="B3059" t="s">
        <v>10</v>
      </c>
      <c r="C3059" t="s">
        <v>133</v>
      </c>
      <c r="D3059" t="s">
        <v>2</v>
      </c>
      <c r="E3059" t="s">
        <v>5</v>
      </c>
      <c r="F3059" t="b">
        <v>1</v>
      </c>
      <c r="G3059">
        <v>884</v>
      </c>
      <c r="H3059">
        <v>5</v>
      </c>
      <c r="I3059">
        <v>2140</v>
      </c>
      <c r="K3059" t="str">
        <f t="shared" si="48"/>
        <v>SELECT 'uf50-0108.cnf','Rank','1Point','BitFlip','Amplified',1,884,5,2140 UNION</v>
      </c>
    </row>
    <row r="3060" spans="1:11" x14ac:dyDescent="0.55000000000000004">
      <c r="A3060" t="s">
        <v>27</v>
      </c>
      <c r="B3060" t="s">
        <v>10</v>
      </c>
      <c r="C3060" t="s">
        <v>133</v>
      </c>
      <c r="D3060" t="s">
        <v>6</v>
      </c>
      <c r="E3060" t="s">
        <v>3</v>
      </c>
      <c r="F3060" t="b">
        <v>1</v>
      </c>
      <c r="G3060">
        <v>201</v>
      </c>
      <c r="H3060">
        <v>1</v>
      </c>
      <c r="I3060">
        <v>788</v>
      </c>
      <c r="K3060" t="str">
        <f t="shared" si="48"/>
        <v>SELECT 'uf50-0108.cnf','Rank','1Point','Guided','MaxSat',1,201,1,788 UNION</v>
      </c>
    </row>
    <row r="3061" spans="1:11" x14ac:dyDescent="0.55000000000000004">
      <c r="A3061" t="s">
        <v>27</v>
      </c>
      <c r="B3061" t="s">
        <v>10</v>
      </c>
      <c r="C3061" t="s">
        <v>133</v>
      </c>
      <c r="D3061" t="s">
        <v>6</v>
      </c>
      <c r="E3061" t="s">
        <v>4</v>
      </c>
      <c r="F3061" t="b">
        <v>1</v>
      </c>
      <c r="G3061">
        <v>32</v>
      </c>
      <c r="H3061">
        <v>0</v>
      </c>
      <c r="I3061">
        <v>124</v>
      </c>
      <c r="K3061" t="str">
        <f t="shared" si="48"/>
        <v>SELECT 'uf50-0108.cnf','Rank','1Point','Guided','Weighted',1,32,0,124 UNION</v>
      </c>
    </row>
    <row r="3062" spans="1:11" x14ac:dyDescent="0.55000000000000004">
      <c r="A3062" t="s">
        <v>27</v>
      </c>
      <c r="B3062" t="s">
        <v>10</v>
      </c>
      <c r="C3062" t="s">
        <v>133</v>
      </c>
      <c r="D3062" t="s">
        <v>6</v>
      </c>
      <c r="E3062" t="s">
        <v>5</v>
      </c>
      <c r="F3062" t="b">
        <v>1</v>
      </c>
      <c r="G3062">
        <v>18</v>
      </c>
      <c r="H3062">
        <v>0</v>
      </c>
      <c r="I3062">
        <v>83</v>
      </c>
      <c r="K3062" t="str">
        <f t="shared" si="48"/>
        <v>SELECT 'uf50-0108.cnf','Rank','1Point','Guided','Amplified',1,18,0,83 UNION</v>
      </c>
    </row>
    <row r="3063" spans="1:11" x14ac:dyDescent="0.55000000000000004">
      <c r="A3063" t="s">
        <v>27</v>
      </c>
      <c r="B3063" t="s">
        <v>10</v>
      </c>
      <c r="C3063" t="s">
        <v>133</v>
      </c>
      <c r="D3063" t="s">
        <v>131</v>
      </c>
      <c r="E3063" t="s">
        <v>3</v>
      </c>
      <c r="F3063" t="b">
        <v>1</v>
      </c>
      <c r="G3063">
        <v>722</v>
      </c>
      <c r="H3063">
        <v>4</v>
      </c>
      <c r="I3063">
        <v>1710</v>
      </c>
      <c r="K3063" t="str">
        <f t="shared" si="48"/>
        <v>SELECT 'uf50-0108.cnf','Rank','1Point','1Bit','MaxSat',1,722,4,1710 UNION</v>
      </c>
    </row>
    <row r="3064" spans="1:11" x14ac:dyDescent="0.55000000000000004">
      <c r="A3064" t="s">
        <v>27</v>
      </c>
      <c r="B3064" t="s">
        <v>10</v>
      </c>
      <c r="C3064" t="s">
        <v>133</v>
      </c>
      <c r="D3064" t="s">
        <v>131</v>
      </c>
      <c r="E3064" t="s">
        <v>4</v>
      </c>
      <c r="F3064" t="b">
        <v>1</v>
      </c>
      <c r="G3064">
        <v>488</v>
      </c>
      <c r="H3064">
        <v>3</v>
      </c>
      <c r="I3064">
        <v>1022</v>
      </c>
      <c r="K3064" t="str">
        <f t="shared" si="48"/>
        <v>SELECT 'uf50-0108.cnf','Rank','1Point','1Bit','Weighted',1,488,3,1022 UNION</v>
      </c>
    </row>
    <row r="3065" spans="1:11" x14ac:dyDescent="0.55000000000000004">
      <c r="A3065" t="s">
        <v>27</v>
      </c>
      <c r="B3065" t="s">
        <v>10</v>
      </c>
      <c r="C3065" t="s">
        <v>133</v>
      </c>
      <c r="D3065" t="s">
        <v>131</v>
      </c>
      <c r="E3065" t="s">
        <v>5</v>
      </c>
      <c r="F3065" t="b">
        <v>1</v>
      </c>
      <c r="G3065">
        <v>106</v>
      </c>
      <c r="H3065">
        <v>0</v>
      </c>
      <c r="I3065">
        <v>255</v>
      </c>
      <c r="K3065" t="str">
        <f t="shared" si="48"/>
        <v>SELECT 'uf50-0108.cnf','Rank','1Point','1Bit','Amplified',1,106,0,255 UNION</v>
      </c>
    </row>
    <row r="3066" spans="1:11" x14ac:dyDescent="0.55000000000000004">
      <c r="A3066" t="s">
        <v>27</v>
      </c>
      <c r="B3066" t="s">
        <v>10</v>
      </c>
      <c r="C3066" t="s">
        <v>133</v>
      </c>
      <c r="D3066" t="s">
        <v>132</v>
      </c>
      <c r="E3066" t="s">
        <v>3</v>
      </c>
      <c r="F3066" t="b">
        <v>1</v>
      </c>
      <c r="G3066">
        <v>223</v>
      </c>
      <c r="H3066">
        <v>1</v>
      </c>
      <c r="I3066">
        <v>529</v>
      </c>
      <c r="K3066" t="str">
        <f t="shared" si="48"/>
        <v>SELECT 'uf50-0108.cnf','Rank','1Point','2Bit','MaxSat',1,223,1,529 UNION</v>
      </c>
    </row>
    <row r="3067" spans="1:11" x14ac:dyDescent="0.55000000000000004">
      <c r="A3067" t="s">
        <v>27</v>
      </c>
      <c r="B3067" t="s">
        <v>10</v>
      </c>
      <c r="C3067" t="s">
        <v>133</v>
      </c>
      <c r="D3067" t="s">
        <v>132</v>
      </c>
      <c r="E3067" t="s">
        <v>4</v>
      </c>
      <c r="F3067" t="b">
        <v>1</v>
      </c>
      <c r="G3067">
        <v>44</v>
      </c>
      <c r="H3067">
        <v>0</v>
      </c>
      <c r="I3067">
        <v>129</v>
      </c>
      <c r="K3067" t="str">
        <f t="shared" si="48"/>
        <v>SELECT 'uf50-0108.cnf','Rank','1Point','2Bit','Weighted',1,44,0,129 UNION</v>
      </c>
    </row>
    <row r="3068" spans="1:11" x14ac:dyDescent="0.55000000000000004">
      <c r="A3068" t="s">
        <v>27</v>
      </c>
      <c r="B3068" t="s">
        <v>10</v>
      </c>
      <c r="C3068" t="s">
        <v>133</v>
      </c>
      <c r="D3068" t="s">
        <v>132</v>
      </c>
      <c r="E3068" t="s">
        <v>5</v>
      </c>
      <c r="F3068" t="b">
        <v>1</v>
      </c>
      <c r="G3068">
        <v>356</v>
      </c>
      <c r="H3068">
        <v>2</v>
      </c>
      <c r="I3068">
        <v>877</v>
      </c>
      <c r="K3068" t="str">
        <f t="shared" si="48"/>
        <v>SELECT 'uf50-0108.cnf','Rank','1Point','2Bit','Amplified',1,356,2,877 UNION</v>
      </c>
    </row>
    <row r="3069" spans="1:11" x14ac:dyDescent="0.55000000000000004">
      <c r="A3069" t="s">
        <v>27</v>
      </c>
      <c r="B3069" t="s">
        <v>10</v>
      </c>
      <c r="C3069" t="s">
        <v>134</v>
      </c>
      <c r="D3069" t="s">
        <v>2</v>
      </c>
      <c r="E3069" t="s">
        <v>3</v>
      </c>
      <c r="F3069" t="b">
        <v>1</v>
      </c>
      <c r="G3069">
        <v>331</v>
      </c>
      <c r="H3069">
        <v>2</v>
      </c>
      <c r="I3069">
        <v>871</v>
      </c>
      <c r="K3069" t="str">
        <f t="shared" si="48"/>
        <v>SELECT 'uf50-0108.cnf','Rank','2Point','BitFlip','MaxSat',1,331,2,871 UNION</v>
      </c>
    </row>
    <row r="3070" spans="1:11" x14ac:dyDescent="0.55000000000000004">
      <c r="A3070" t="s">
        <v>27</v>
      </c>
      <c r="B3070" t="s">
        <v>10</v>
      </c>
      <c r="C3070" t="s">
        <v>134</v>
      </c>
      <c r="D3070" t="s">
        <v>2</v>
      </c>
      <c r="E3070" t="s">
        <v>4</v>
      </c>
      <c r="F3070" t="b">
        <v>1</v>
      </c>
      <c r="G3070">
        <v>172</v>
      </c>
      <c r="H3070">
        <v>1</v>
      </c>
      <c r="I3070">
        <v>419</v>
      </c>
      <c r="K3070" t="str">
        <f t="shared" si="48"/>
        <v>SELECT 'uf50-0108.cnf','Rank','2Point','BitFlip','Weighted',1,172,1,419 UNION</v>
      </c>
    </row>
    <row r="3071" spans="1:11" x14ac:dyDescent="0.55000000000000004">
      <c r="A3071" t="s">
        <v>27</v>
      </c>
      <c r="B3071" t="s">
        <v>10</v>
      </c>
      <c r="C3071" t="s">
        <v>134</v>
      </c>
      <c r="D3071" t="s">
        <v>2</v>
      </c>
      <c r="E3071" t="s">
        <v>5</v>
      </c>
      <c r="F3071" t="b">
        <v>1</v>
      </c>
      <c r="G3071">
        <v>1508</v>
      </c>
      <c r="H3071">
        <v>9</v>
      </c>
      <c r="I3071">
        <v>3860</v>
      </c>
      <c r="K3071" t="str">
        <f t="shared" si="48"/>
        <v>SELECT 'uf50-0108.cnf','Rank','2Point','BitFlip','Amplified',1,1508,9,3860 UNION</v>
      </c>
    </row>
    <row r="3072" spans="1:11" x14ac:dyDescent="0.55000000000000004">
      <c r="A3072" t="s">
        <v>27</v>
      </c>
      <c r="B3072" t="s">
        <v>10</v>
      </c>
      <c r="C3072" t="s">
        <v>134</v>
      </c>
      <c r="D3072" t="s">
        <v>6</v>
      </c>
      <c r="E3072" t="s">
        <v>3</v>
      </c>
      <c r="F3072" t="b">
        <v>1</v>
      </c>
      <c r="G3072">
        <v>39</v>
      </c>
      <c r="H3072">
        <v>0</v>
      </c>
      <c r="I3072">
        <v>170</v>
      </c>
      <c r="K3072" t="str">
        <f t="shared" si="48"/>
        <v>SELECT 'uf50-0108.cnf','Rank','2Point','Guided','MaxSat',1,39,0,170 UNION</v>
      </c>
    </row>
    <row r="3073" spans="1:11" x14ac:dyDescent="0.55000000000000004">
      <c r="A3073" t="s">
        <v>27</v>
      </c>
      <c r="B3073" t="s">
        <v>10</v>
      </c>
      <c r="C3073" t="s">
        <v>134</v>
      </c>
      <c r="D3073" t="s">
        <v>6</v>
      </c>
      <c r="E3073" t="s">
        <v>4</v>
      </c>
      <c r="F3073" t="b">
        <v>1</v>
      </c>
      <c r="G3073">
        <v>12</v>
      </c>
      <c r="H3073">
        <v>0</v>
      </c>
      <c r="I3073">
        <v>64</v>
      </c>
      <c r="K3073" t="str">
        <f t="shared" si="48"/>
        <v>SELECT 'uf50-0108.cnf','Rank','2Point','Guided','Weighted',1,12,0,64 UNION</v>
      </c>
    </row>
    <row r="3074" spans="1:11" x14ac:dyDescent="0.55000000000000004">
      <c r="A3074" t="s">
        <v>27</v>
      </c>
      <c r="B3074" t="s">
        <v>10</v>
      </c>
      <c r="C3074" t="s">
        <v>134</v>
      </c>
      <c r="D3074" t="s">
        <v>6</v>
      </c>
      <c r="E3074" t="s">
        <v>5</v>
      </c>
      <c r="F3074" t="b">
        <v>1</v>
      </c>
      <c r="G3074">
        <v>217</v>
      </c>
      <c r="H3074">
        <v>1</v>
      </c>
      <c r="I3074">
        <v>955</v>
      </c>
      <c r="K3074" t="str">
        <f t="shared" si="48"/>
        <v>SELECT 'uf50-0108.cnf','Rank','2Point','Guided','Amplified',1,217,1,955 UNION</v>
      </c>
    </row>
    <row r="3075" spans="1:11" x14ac:dyDescent="0.55000000000000004">
      <c r="A3075" t="s">
        <v>27</v>
      </c>
      <c r="B3075" t="s">
        <v>10</v>
      </c>
      <c r="C3075" t="s">
        <v>134</v>
      </c>
      <c r="D3075" t="s">
        <v>131</v>
      </c>
      <c r="E3075" t="s">
        <v>3</v>
      </c>
      <c r="F3075" t="b">
        <v>1</v>
      </c>
      <c r="G3075">
        <v>752</v>
      </c>
      <c r="H3075">
        <v>4</v>
      </c>
      <c r="I3075">
        <v>1844</v>
      </c>
      <c r="K3075" t="str">
        <f t="shared" si="48"/>
        <v>SELECT 'uf50-0108.cnf','Rank','2Point','1Bit','MaxSat',1,752,4,1844 UNION</v>
      </c>
    </row>
    <row r="3076" spans="1:11" x14ac:dyDescent="0.55000000000000004">
      <c r="A3076" t="s">
        <v>27</v>
      </c>
      <c r="B3076" t="s">
        <v>10</v>
      </c>
      <c r="C3076" t="s">
        <v>134</v>
      </c>
      <c r="D3076" t="s">
        <v>131</v>
      </c>
      <c r="E3076" t="s">
        <v>4</v>
      </c>
      <c r="F3076" t="b">
        <v>1</v>
      </c>
      <c r="G3076">
        <v>626</v>
      </c>
      <c r="H3076">
        <v>4</v>
      </c>
      <c r="I3076">
        <v>1406</v>
      </c>
      <c r="K3076" t="str">
        <f t="shared" si="48"/>
        <v>SELECT 'uf50-0108.cnf','Rank','2Point','1Bit','Weighted',1,626,4,1406 UNION</v>
      </c>
    </row>
    <row r="3077" spans="1:11" x14ac:dyDescent="0.55000000000000004">
      <c r="A3077" t="s">
        <v>27</v>
      </c>
      <c r="B3077" t="s">
        <v>10</v>
      </c>
      <c r="C3077" t="s">
        <v>134</v>
      </c>
      <c r="D3077" t="s">
        <v>131</v>
      </c>
      <c r="E3077" t="s">
        <v>5</v>
      </c>
      <c r="F3077" t="b">
        <v>1</v>
      </c>
      <c r="G3077">
        <v>425</v>
      </c>
      <c r="H3077">
        <v>2</v>
      </c>
      <c r="I3077">
        <v>1018</v>
      </c>
      <c r="K3077" t="str">
        <f t="shared" si="48"/>
        <v>SELECT 'uf50-0108.cnf','Rank','2Point','1Bit','Amplified',1,425,2,1018 UNION</v>
      </c>
    </row>
    <row r="3078" spans="1:11" x14ac:dyDescent="0.55000000000000004">
      <c r="A3078" t="s">
        <v>27</v>
      </c>
      <c r="B3078" t="s">
        <v>10</v>
      </c>
      <c r="C3078" t="s">
        <v>134</v>
      </c>
      <c r="D3078" t="s">
        <v>132</v>
      </c>
      <c r="E3078" t="s">
        <v>3</v>
      </c>
      <c r="F3078" t="b">
        <v>1</v>
      </c>
      <c r="G3078">
        <v>36</v>
      </c>
      <c r="H3078">
        <v>0</v>
      </c>
      <c r="I3078">
        <v>94</v>
      </c>
      <c r="K3078" t="str">
        <f t="shared" si="48"/>
        <v>SELECT 'uf50-0108.cnf','Rank','2Point','2Bit','MaxSat',1,36,0,94 UNION</v>
      </c>
    </row>
    <row r="3079" spans="1:11" x14ac:dyDescent="0.55000000000000004">
      <c r="A3079" t="s">
        <v>27</v>
      </c>
      <c r="B3079" t="s">
        <v>10</v>
      </c>
      <c r="C3079" t="s">
        <v>134</v>
      </c>
      <c r="D3079" t="s">
        <v>132</v>
      </c>
      <c r="E3079" t="s">
        <v>4</v>
      </c>
      <c r="F3079" t="b">
        <v>1</v>
      </c>
      <c r="G3079">
        <v>785</v>
      </c>
      <c r="H3079">
        <v>4</v>
      </c>
      <c r="I3079">
        <v>1690</v>
      </c>
      <c r="K3079" t="str">
        <f t="shared" si="48"/>
        <v>SELECT 'uf50-0108.cnf','Rank','2Point','2Bit','Weighted',1,785,4,1690 UNION</v>
      </c>
    </row>
    <row r="3080" spans="1:11" x14ac:dyDescent="0.55000000000000004">
      <c r="A3080" t="s">
        <v>27</v>
      </c>
      <c r="B3080" t="s">
        <v>10</v>
      </c>
      <c r="C3080" t="s">
        <v>134</v>
      </c>
      <c r="D3080" t="s">
        <v>132</v>
      </c>
      <c r="E3080" t="s">
        <v>5</v>
      </c>
      <c r="F3080" t="b">
        <v>1</v>
      </c>
      <c r="G3080">
        <v>637</v>
      </c>
      <c r="H3080">
        <v>4</v>
      </c>
      <c r="I3080">
        <v>1501</v>
      </c>
      <c r="K3080" t="str">
        <f t="shared" si="48"/>
        <v>SELECT 'uf50-0108.cnf','Rank','2Point','2Bit','Amplified',1,637,4,1501 UNION</v>
      </c>
    </row>
    <row r="3081" spans="1:11" x14ac:dyDescent="0.55000000000000004">
      <c r="A3081" t="s">
        <v>28</v>
      </c>
      <c r="B3081" t="s">
        <v>0</v>
      </c>
      <c r="C3081" t="s">
        <v>1</v>
      </c>
      <c r="D3081" t="s">
        <v>2</v>
      </c>
      <c r="E3081" t="s">
        <v>3</v>
      </c>
      <c r="F3081" t="b">
        <v>1</v>
      </c>
      <c r="G3081">
        <v>150</v>
      </c>
      <c r="H3081">
        <v>1</v>
      </c>
      <c r="I3081">
        <v>773</v>
      </c>
      <c r="K3081" t="str">
        <f t="shared" ref="K3081:K3144" si="49">CONCATENATE("SELECT '",A3081,"','",B3081,"','",C3081,"','",D3081,"','",E3081,"',",IF(F3081,1,0),",",G3081,",",H3081,",",I3081," UNION")</f>
        <v>SELECT 'uf50-0109.cnf','Tournament','Clause','BitFlip','MaxSat',1,150,1,773 UNION</v>
      </c>
    </row>
    <row r="3082" spans="1:11" x14ac:dyDescent="0.55000000000000004">
      <c r="A3082" t="s">
        <v>28</v>
      </c>
      <c r="B3082" t="s">
        <v>0</v>
      </c>
      <c r="C3082" t="s">
        <v>1</v>
      </c>
      <c r="D3082" t="s">
        <v>2</v>
      </c>
      <c r="E3082" t="s">
        <v>4</v>
      </c>
      <c r="F3082" t="b">
        <v>1</v>
      </c>
      <c r="G3082">
        <v>311</v>
      </c>
      <c r="H3082">
        <v>2</v>
      </c>
      <c r="I3082">
        <v>1547</v>
      </c>
      <c r="K3082" t="str">
        <f t="shared" si="49"/>
        <v>SELECT 'uf50-0109.cnf','Tournament','Clause','BitFlip','Weighted',1,311,2,1547 UNION</v>
      </c>
    </row>
    <row r="3083" spans="1:11" x14ac:dyDescent="0.55000000000000004">
      <c r="A3083" t="s">
        <v>28</v>
      </c>
      <c r="B3083" t="s">
        <v>0</v>
      </c>
      <c r="C3083" t="s">
        <v>1</v>
      </c>
      <c r="D3083" t="s">
        <v>2</v>
      </c>
      <c r="E3083" t="s">
        <v>5</v>
      </c>
      <c r="F3083" t="b">
        <v>1</v>
      </c>
      <c r="G3083">
        <v>150</v>
      </c>
      <c r="H3083">
        <v>1</v>
      </c>
      <c r="I3083">
        <v>763</v>
      </c>
      <c r="K3083" t="str">
        <f t="shared" si="49"/>
        <v>SELECT 'uf50-0109.cnf','Tournament','Clause','BitFlip','Amplified',1,150,1,763 UNION</v>
      </c>
    </row>
    <row r="3084" spans="1:11" x14ac:dyDescent="0.55000000000000004">
      <c r="A3084" t="s">
        <v>28</v>
      </c>
      <c r="B3084" t="s">
        <v>0</v>
      </c>
      <c r="C3084" t="s">
        <v>1</v>
      </c>
      <c r="D3084" t="s">
        <v>6</v>
      </c>
      <c r="E3084" t="s">
        <v>3</v>
      </c>
      <c r="F3084" t="b">
        <v>1</v>
      </c>
      <c r="G3084">
        <v>124</v>
      </c>
      <c r="H3084">
        <v>1</v>
      </c>
      <c r="I3084">
        <v>718</v>
      </c>
      <c r="K3084" t="str">
        <f t="shared" si="49"/>
        <v>SELECT 'uf50-0109.cnf','Tournament','Clause','Guided','MaxSat',1,124,1,718 UNION</v>
      </c>
    </row>
    <row r="3085" spans="1:11" x14ac:dyDescent="0.55000000000000004">
      <c r="A3085" t="s">
        <v>28</v>
      </c>
      <c r="B3085" t="s">
        <v>0</v>
      </c>
      <c r="C3085" t="s">
        <v>1</v>
      </c>
      <c r="D3085" t="s">
        <v>6</v>
      </c>
      <c r="E3085" t="s">
        <v>4</v>
      </c>
      <c r="F3085" t="b">
        <v>1</v>
      </c>
      <c r="G3085">
        <v>246</v>
      </c>
      <c r="H3085">
        <v>2</v>
      </c>
      <c r="I3085">
        <v>1414</v>
      </c>
      <c r="K3085" t="str">
        <f t="shared" si="49"/>
        <v>SELECT 'uf50-0109.cnf','Tournament','Clause','Guided','Weighted',1,246,2,1414 UNION</v>
      </c>
    </row>
    <row r="3086" spans="1:11" x14ac:dyDescent="0.55000000000000004">
      <c r="A3086" t="s">
        <v>28</v>
      </c>
      <c r="B3086" t="s">
        <v>0</v>
      </c>
      <c r="C3086" t="s">
        <v>1</v>
      </c>
      <c r="D3086" t="s">
        <v>6</v>
      </c>
      <c r="E3086" t="s">
        <v>5</v>
      </c>
      <c r="F3086" t="b">
        <v>1</v>
      </c>
      <c r="G3086">
        <v>124</v>
      </c>
      <c r="H3086">
        <v>1</v>
      </c>
      <c r="I3086">
        <v>707</v>
      </c>
      <c r="K3086" t="str">
        <f t="shared" si="49"/>
        <v>SELECT 'uf50-0109.cnf','Tournament','Clause','Guided','Amplified',1,124,1,707 UNION</v>
      </c>
    </row>
    <row r="3087" spans="1:11" x14ac:dyDescent="0.55000000000000004">
      <c r="A3087" t="s">
        <v>28</v>
      </c>
      <c r="B3087" t="s">
        <v>0</v>
      </c>
      <c r="C3087" t="s">
        <v>1</v>
      </c>
      <c r="D3087" t="s">
        <v>131</v>
      </c>
      <c r="E3087" t="s">
        <v>3</v>
      </c>
      <c r="F3087" t="b">
        <v>1</v>
      </c>
      <c r="G3087">
        <v>674</v>
      </c>
      <c r="H3087">
        <v>5</v>
      </c>
      <c r="I3087">
        <v>3434</v>
      </c>
      <c r="K3087" t="str">
        <f t="shared" si="49"/>
        <v>SELECT 'uf50-0109.cnf','Tournament','Clause','1Bit','MaxSat',1,674,5,3434 UNION</v>
      </c>
    </row>
    <row r="3088" spans="1:11" x14ac:dyDescent="0.55000000000000004">
      <c r="A3088" t="s">
        <v>28</v>
      </c>
      <c r="B3088" t="s">
        <v>0</v>
      </c>
      <c r="C3088" t="s">
        <v>1</v>
      </c>
      <c r="D3088" t="s">
        <v>131</v>
      </c>
      <c r="E3088" t="s">
        <v>4</v>
      </c>
      <c r="F3088" t="b">
        <v>1</v>
      </c>
      <c r="G3088">
        <v>407</v>
      </c>
      <c r="H3088">
        <v>3</v>
      </c>
      <c r="I3088">
        <v>2125</v>
      </c>
      <c r="K3088" t="str">
        <f t="shared" si="49"/>
        <v>SELECT 'uf50-0109.cnf','Tournament','Clause','1Bit','Weighted',1,407,3,2125 UNION</v>
      </c>
    </row>
    <row r="3089" spans="1:11" x14ac:dyDescent="0.55000000000000004">
      <c r="A3089" t="s">
        <v>28</v>
      </c>
      <c r="B3089" t="s">
        <v>0</v>
      </c>
      <c r="C3089" t="s">
        <v>1</v>
      </c>
      <c r="D3089" t="s">
        <v>131</v>
      </c>
      <c r="E3089" t="s">
        <v>5</v>
      </c>
      <c r="F3089" t="b">
        <v>1</v>
      </c>
      <c r="G3089">
        <v>674</v>
      </c>
      <c r="H3089">
        <v>5</v>
      </c>
      <c r="I3089">
        <v>3625</v>
      </c>
      <c r="K3089" t="str">
        <f t="shared" si="49"/>
        <v>SELECT 'uf50-0109.cnf','Tournament','Clause','1Bit','Amplified',1,674,5,3625 UNION</v>
      </c>
    </row>
    <row r="3090" spans="1:11" x14ac:dyDescent="0.55000000000000004">
      <c r="A3090" t="s">
        <v>28</v>
      </c>
      <c r="B3090" t="s">
        <v>0</v>
      </c>
      <c r="C3090" t="s">
        <v>1</v>
      </c>
      <c r="D3090" t="s">
        <v>132</v>
      </c>
      <c r="E3090" t="s">
        <v>3</v>
      </c>
      <c r="F3090" t="b">
        <v>1</v>
      </c>
      <c r="G3090">
        <v>1068</v>
      </c>
      <c r="H3090">
        <v>8</v>
      </c>
      <c r="I3090">
        <v>5615</v>
      </c>
      <c r="K3090" t="str">
        <f t="shared" si="49"/>
        <v>SELECT 'uf50-0109.cnf','Tournament','Clause','2Bit','MaxSat',1,1068,8,5615 UNION</v>
      </c>
    </row>
    <row r="3091" spans="1:11" x14ac:dyDescent="0.55000000000000004">
      <c r="A3091" t="s">
        <v>28</v>
      </c>
      <c r="B3091" t="s">
        <v>0</v>
      </c>
      <c r="C3091" t="s">
        <v>1</v>
      </c>
      <c r="D3091" t="s">
        <v>132</v>
      </c>
      <c r="E3091" t="s">
        <v>4</v>
      </c>
      <c r="F3091" t="b">
        <v>1</v>
      </c>
      <c r="G3091">
        <v>815</v>
      </c>
      <c r="H3091">
        <v>6</v>
      </c>
      <c r="I3091">
        <v>4071</v>
      </c>
      <c r="K3091" t="str">
        <f t="shared" si="49"/>
        <v>SELECT 'uf50-0109.cnf','Tournament','Clause','2Bit','Weighted',1,815,6,4071 UNION</v>
      </c>
    </row>
    <row r="3092" spans="1:11" x14ac:dyDescent="0.55000000000000004">
      <c r="A3092" t="s">
        <v>28</v>
      </c>
      <c r="B3092" t="s">
        <v>0</v>
      </c>
      <c r="C3092" t="s">
        <v>1</v>
      </c>
      <c r="D3092" t="s">
        <v>132</v>
      </c>
      <c r="E3092" t="s">
        <v>5</v>
      </c>
      <c r="F3092" t="b">
        <v>1</v>
      </c>
      <c r="G3092">
        <v>1068</v>
      </c>
      <c r="H3092">
        <v>8</v>
      </c>
      <c r="I3092">
        <v>5359</v>
      </c>
      <c r="K3092" t="str">
        <f t="shared" si="49"/>
        <v>SELECT 'uf50-0109.cnf','Tournament','Clause','2Bit','Amplified',1,1068,8,5359 UNION</v>
      </c>
    </row>
    <row r="3093" spans="1:11" x14ac:dyDescent="0.55000000000000004">
      <c r="A3093" t="s">
        <v>28</v>
      </c>
      <c r="B3093" t="s">
        <v>0</v>
      </c>
      <c r="C3093" t="s">
        <v>8</v>
      </c>
      <c r="D3093" t="s">
        <v>2</v>
      </c>
      <c r="E3093" t="s">
        <v>3</v>
      </c>
      <c r="F3093" t="b">
        <v>1</v>
      </c>
      <c r="G3093">
        <v>934</v>
      </c>
      <c r="H3093">
        <v>7</v>
      </c>
      <c r="I3093">
        <v>2298</v>
      </c>
      <c r="K3093" t="str">
        <f t="shared" si="49"/>
        <v>SELECT 'uf50-0109.cnf','Tournament','Uniform','BitFlip','MaxSat',1,934,7,2298 UNION</v>
      </c>
    </row>
    <row r="3094" spans="1:11" x14ac:dyDescent="0.55000000000000004">
      <c r="A3094" t="s">
        <v>28</v>
      </c>
      <c r="B3094" t="s">
        <v>0</v>
      </c>
      <c r="C3094" t="s">
        <v>8</v>
      </c>
      <c r="D3094" t="s">
        <v>2</v>
      </c>
      <c r="E3094" t="s">
        <v>4</v>
      </c>
      <c r="F3094" t="b">
        <v>1</v>
      </c>
      <c r="G3094">
        <v>266</v>
      </c>
      <c r="H3094">
        <v>2</v>
      </c>
      <c r="I3094">
        <v>619</v>
      </c>
      <c r="K3094" t="str">
        <f t="shared" si="49"/>
        <v>SELECT 'uf50-0109.cnf','Tournament','Uniform','BitFlip','Weighted',1,266,2,619 UNION</v>
      </c>
    </row>
    <row r="3095" spans="1:11" x14ac:dyDescent="0.55000000000000004">
      <c r="A3095" t="s">
        <v>28</v>
      </c>
      <c r="B3095" t="s">
        <v>0</v>
      </c>
      <c r="C3095" t="s">
        <v>8</v>
      </c>
      <c r="D3095" t="s">
        <v>2</v>
      </c>
      <c r="E3095" t="s">
        <v>5</v>
      </c>
      <c r="F3095" t="b">
        <v>1</v>
      </c>
      <c r="G3095">
        <v>934</v>
      </c>
      <c r="H3095">
        <v>7</v>
      </c>
      <c r="I3095">
        <v>2386</v>
      </c>
      <c r="K3095" t="str">
        <f t="shared" si="49"/>
        <v>SELECT 'uf50-0109.cnf','Tournament','Uniform','BitFlip','Amplified',1,934,7,2386 UNION</v>
      </c>
    </row>
    <row r="3096" spans="1:11" x14ac:dyDescent="0.55000000000000004">
      <c r="A3096" t="s">
        <v>28</v>
      </c>
      <c r="B3096" t="s">
        <v>0</v>
      </c>
      <c r="C3096" t="s">
        <v>8</v>
      </c>
      <c r="D3096" t="s">
        <v>6</v>
      </c>
      <c r="E3096" t="s">
        <v>3</v>
      </c>
      <c r="F3096" t="b">
        <v>1</v>
      </c>
      <c r="G3096">
        <v>140</v>
      </c>
      <c r="H3096">
        <v>1</v>
      </c>
      <c r="I3096">
        <v>585</v>
      </c>
      <c r="K3096" t="str">
        <f t="shared" si="49"/>
        <v>SELECT 'uf50-0109.cnf','Tournament','Uniform','Guided','MaxSat',1,140,1,585 UNION</v>
      </c>
    </row>
    <row r="3097" spans="1:11" x14ac:dyDescent="0.55000000000000004">
      <c r="A3097" t="s">
        <v>28</v>
      </c>
      <c r="B3097" t="s">
        <v>0</v>
      </c>
      <c r="C3097" t="s">
        <v>8</v>
      </c>
      <c r="D3097" t="s">
        <v>6</v>
      </c>
      <c r="E3097" t="s">
        <v>4</v>
      </c>
      <c r="F3097" t="b">
        <v>1</v>
      </c>
      <c r="G3097">
        <v>515</v>
      </c>
      <c r="H3097">
        <v>4</v>
      </c>
      <c r="I3097">
        <v>2072</v>
      </c>
      <c r="K3097" t="str">
        <f t="shared" si="49"/>
        <v>SELECT 'uf50-0109.cnf','Tournament','Uniform','Guided','Weighted',1,515,4,2072 UNION</v>
      </c>
    </row>
    <row r="3098" spans="1:11" x14ac:dyDescent="0.55000000000000004">
      <c r="A3098" t="s">
        <v>28</v>
      </c>
      <c r="B3098" t="s">
        <v>0</v>
      </c>
      <c r="C3098" t="s">
        <v>8</v>
      </c>
      <c r="D3098" t="s">
        <v>6</v>
      </c>
      <c r="E3098" t="s">
        <v>5</v>
      </c>
      <c r="F3098" t="b">
        <v>1</v>
      </c>
      <c r="G3098">
        <v>140</v>
      </c>
      <c r="H3098">
        <v>1</v>
      </c>
      <c r="I3098">
        <v>575</v>
      </c>
      <c r="K3098" t="str">
        <f t="shared" si="49"/>
        <v>SELECT 'uf50-0109.cnf','Tournament','Uniform','Guided','Amplified',1,140,1,575 UNION</v>
      </c>
    </row>
    <row r="3099" spans="1:11" x14ac:dyDescent="0.55000000000000004">
      <c r="A3099" t="s">
        <v>28</v>
      </c>
      <c r="B3099" t="s">
        <v>0</v>
      </c>
      <c r="C3099" t="s">
        <v>8</v>
      </c>
      <c r="D3099" t="s">
        <v>131</v>
      </c>
      <c r="E3099" t="s">
        <v>3</v>
      </c>
      <c r="F3099" t="b">
        <v>1</v>
      </c>
      <c r="G3099">
        <v>1252</v>
      </c>
      <c r="H3099">
        <v>10</v>
      </c>
      <c r="I3099">
        <v>3153</v>
      </c>
      <c r="K3099" t="str">
        <f t="shared" si="49"/>
        <v>SELECT 'uf50-0109.cnf','Tournament','Uniform','1Bit','MaxSat',1,1252,10,3153 UNION</v>
      </c>
    </row>
    <row r="3100" spans="1:11" x14ac:dyDescent="0.55000000000000004">
      <c r="A3100" t="s">
        <v>28</v>
      </c>
      <c r="B3100" t="s">
        <v>0</v>
      </c>
      <c r="C3100" t="s">
        <v>8</v>
      </c>
      <c r="D3100" t="s">
        <v>131</v>
      </c>
      <c r="E3100" t="s">
        <v>4</v>
      </c>
      <c r="F3100" t="b">
        <v>1</v>
      </c>
      <c r="G3100">
        <v>1466</v>
      </c>
      <c r="H3100">
        <v>12</v>
      </c>
      <c r="I3100">
        <v>3263</v>
      </c>
      <c r="K3100" t="str">
        <f t="shared" si="49"/>
        <v>SELECT 'uf50-0109.cnf','Tournament','Uniform','1Bit','Weighted',1,1466,12,3263 UNION</v>
      </c>
    </row>
    <row r="3101" spans="1:11" x14ac:dyDescent="0.55000000000000004">
      <c r="A3101" t="s">
        <v>28</v>
      </c>
      <c r="B3101" t="s">
        <v>0</v>
      </c>
      <c r="C3101" t="s">
        <v>8</v>
      </c>
      <c r="D3101" t="s">
        <v>131</v>
      </c>
      <c r="E3101" t="s">
        <v>5</v>
      </c>
      <c r="F3101" t="b">
        <v>1</v>
      </c>
      <c r="G3101">
        <v>1252</v>
      </c>
      <c r="H3101">
        <v>10</v>
      </c>
      <c r="I3101">
        <v>3010</v>
      </c>
      <c r="K3101" t="str">
        <f t="shared" si="49"/>
        <v>SELECT 'uf50-0109.cnf','Tournament','Uniform','1Bit','Amplified',1,1252,10,3010 UNION</v>
      </c>
    </row>
    <row r="3102" spans="1:11" x14ac:dyDescent="0.55000000000000004">
      <c r="A3102" t="s">
        <v>28</v>
      </c>
      <c r="B3102" t="s">
        <v>0</v>
      </c>
      <c r="C3102" t="s">
        <v>8</v>
      </c>
      <c r="D3102" t="s">
        <v>132</v>
      </c>
      <c r="E3102" t="s">
        <v>3</v>
      </c>
      <c r="F3102" t="b">
        <v>1</v>
      </c>
      <c r="G3102">
        <v>1011</v>
      </c>
      <c r="H3102">
        <v>8</v>
      </c>
      <c r="I3102">
        <v>2411</v>
      </c>
      <c r="K3102" t="str">
        <f t="shared" si="49"/>
        <v>SELECT 'uf50-0109.cnf','Tournament','Uniform','2Bit','MaxSat',1,1011,8,2411 UNION</v>
      </c>
    </row>
    <row r="3103" spans="1:11" x14ac:dyDescent="0.55000000000000004">
      <c r="A3103" t="s">
        <v>28</v>
      </c>
      <c r="B3103" t="s">
        <v>0</v>
      </c>
      <c r="C3103" t="s">
        <v>8</v>
      </c>
      <c r="D3103" t="s">
        <v>132</v>
      </c>
      <c r="E3103" t="s">
        <v>4</v>
      </c>
      <c r="F3103" t="b">
        <v>1</v>
      </c>
      <c r="G3103">
        <v>319</v>
      </c>
      <c r="H3103">
        <v>2</v>
      </c>
      <c r="I3103">
        <v>715</v>
      </c>
      <c r="K3103" t="str">
        <f t="shared" si="49"/>
        <v>SELECT 'uf50-0109.cnf','Tournament','Uniform','2Bit','Weighted',1,319,2,715 UNION</v>
      </c>
    </row>
    <row r="3104" spans="1:11" x14ac:dyDescent="0.55000000000000004">
      <c r="A3104" t="s">
        <v>28</v>
      </c>
      <c r="B3104" t="s">
        <v>0</v>
      </c>
      <c r="C3104" t="s">
        <v>8</v>
      </c>
      <c r="D3104" t="s">
        <v>132</v>
      </c>
      <c r="E3104" t="s">
        <v>5</v>
      </c>
      <c r="F3104" t="b">
        <v>1</v>
      </c>
      <c r="G3104">
        <v>1011</v>
      </c>
      <c r="H3104">
        <v>8</v>
      </c>
      <c r="I3104">
        <v>2447</v>
      </c>
      <c r="K3104" t="str">
        <f t="shared" si="49"/>
        <v>SELECT 'uf50-0109.cnf','Tournament','Uniform','2Bit','Amplified',1,1011,8,2447 UNION</v>
      </c>
    </row>
    <row r="3105" spans="1:11" x14ac:dyDescent="0.55000000000000004">
      <c r="A3105" t="s">
        <v>28</v>
      </c>
      <c r="B3105" t="s">
        <v>0</v>
      </c>
      <c r="C3105" t="s">
        <v>133</v>
      </c>
      <c r="D3105" t="s">
        <v>2</v>
      </c>
      <c r="E3105" t="s">
        <v>3</v>
      </c>
      <c r="F3105" t="b">
        <v>1</v>
      </c>
      <c r="G3105">
        <v>479</v>
      </c>
      <c r="H3105">
        <v>2</v>
      </c>
      <c r="I3105">
        <v>1117</v>
      </c>
      <c r="K3105" t="str">
        <f t="shared" si="49"/>
        <v>SELECT 'uf50-0109.cnf','Tournament','1Point','BitFlip','MaxSat',1,479,2,1117 UNION</v>
      </c>
    </row>
    <row r="3106" spans="1:11" x14ac:dyDescent="0.55000000000000004">
      <c r="A3106" t="s">
        <v>28</v>
      </c>
      <c r="B3106" t="s">
        <v>0</v>
      </c>
      <c r="C3106" t="s">
        <v>133</v>
      </c>
      <c r="D3106" t="s">
        <v>2</v>
      </c>
      <c r="E3106" t="s">
        <v>4</v>
      </c>
      <c r="F3106" t="b">
        <v>1</v>
      </c>
      <c r="G3106">
        <v>92</v>
      </c>
      <c r="H3106">
        <v>0</v>
      </c>
      <c r="I3106">
        <v>211</v>
      </c>
      <c r="K3106" t="str">
        <f t="shared" si="49"/>
        <v>SELECT 'uf50-0109.cnf','Tournament','1Point','BitFlip','Weighted',1,92,0,211 UNION</v>
      </c>
    </row>
    <row r="3107" spans="1:11" x14ac:dyDescent="0.55000000000000004">
      <c r="A3107" t="s">
        <v>28</v>
      </c>
      <c r="B3107" t="s">
        <v>0</v>
      </c>
      <c r="C3107" t="s">
        <v>133</v>
      </c>
      <c r="D3107" t="s">
        <v>2</v>
      </c>
      <c r="E3107" t="s">
        <v>5</v>
      </c>
      <c r="F3107" t="b">
        <v>1</v>
      </c>
      <c r="G3107">
        <v>479</v>
      </c>
      <c r="H3107">
        <v>2</v>
      </c>
      <c r="I3107">
        <v>1130</v>
      </c>
      <c r="K3107" t="str">
        <f t="shared" si="49"/>
        <v>SELECT 'uf50-0109.cnf','Tournament','1Point','BitFlip','Amplified',1,479,2,1130 UNION</v>
      </c>
    </row>
    <row r="3108" spans="1:11" x14ac:dyDescent="0.55000000000000004">
      <c r="A3108" t="s">
        <v>28</v>
      </c>
      <c r="B3108" t="s">
        <v>0</v>
      </c>
      <c r="C3108" t="s">
        <v>133</v>
      </c>
      <c r="D3108" t="s">
        <v>6</v>
      </c>
      <c r="E3108" t="s">
        <v>3</v>
      </c>
      <c r="F3108" t="b">
        <v>1</v>
      </c>
      <c r="G3108">
        <v>94</v>
      </c>
      <c r="H3108">
        <v>0</v>
      </c>
      <c r="I3108">
        <v>364</v>
      </c>
      <c r="K3108" t="str">
        <f t="shared" si="49"/>
        <v>SELECT 'uf50-0109.cnf','Tournament','1Point','Guided','MaxSat',1,94,0,364 UNION</v>
      </c>
    </row>
    <row r="3109" spans="1:11" x14ac:dyDescent="0.55000000000000004">
      <c r="A3109" t="s">
        <v>28</v>
      </c>
      <c r="B3109" t="s">
        <v>0</v>
      </c>
      <c r="C3109" t="s">
        <v>133</v>
      </c>
      <c r="D3109" t="s">
        <v>6</v>
      </c>
      <c r="E3109" t="s">
        <v>4</v>
      </c>
      <c r="F3109" t="b">
        <v>1</v>
      </c>
      <c r="G3109">
        <v>143</v>
      </c>
      <c r="H3109">
        <v>1</v>
      </c>
      <c r="I3109">
        <v>547</v>
      </c>
      <c r="K3109" t="str">
        <f t="shared" si="49"/>
        <v>SELECT 'uf50-0109.cnf','Tournament','1Point','Guided','Weighted',1,143,1,547 UNION</v>
      </c>
    </row>
    <row r="3110" spans="1:11" x14ac:dyDescent="0.55000000000000004">
      <c r="A3110" t="s">
        <v>28</v>
      </c>
      <c r="B3110" t="s">
        <v>0</v>
      </c>
      <c r="C3110" t="s">
        <v>133</v>
      </c>
      <c r="D3110" t="s">
        <v>6</v>
      </c>
      <c r="E3110" t="s">
        <v>5</v>
      </c>
      <c r="F3110" t="b">
        <v>1</v>
      </c>
      <c r="G3110">
        <v>94</v>
      </c>
      <c r="H3110">
        <v>0</v>
      </c>
      <c r="I3110">
        <v>380</v>
      </c>
      <c r="K3110" t="str">
        <f t="shared" si="49"/>
        <v>SELECT 'uf50-0109.cnf','Tournament','1Point','Guided','Amplified',1,94,0,380 UNION</v>
      </c>
    </row>
    <row r="3111" spans="1:11" x14ac:dyDescent="0.55000000000000004">
      <c r="A3111" t="s">
        <v>28</v>
      </c>
      <c r="B3111" t="s">
        <v>0</v>
      </c>
      <c r="C3111" t="s">
        <v>133</v>
      </c>
      <c r="D3111" t="s">
        <v>131</v>
      </c>
      <c r="E3111" t="s">
        <v>3</v>
      </c>
      <c r="F3111" t="b">
        <v>1</v>
      </c>
      <c r="G3111">
        <v>558</v>
      </c>
      <c r="H3111">
        <v>4</v>
      </c>
      <c r="I3111">
        <v>1370</v>
      </c>
      <c r="K3111" t="str">
        <f t="shared" si="49"/>
        <v>SELECT 'uf50-0109.cnf','Tournament','1Point','1Bit','MaxSat',1,558,4,1370 UNION</v>
      </c>
    </row>
    <row r="3112" spans="1:11" x14ac:dyDescent="0.55000000000000004">
      <c r="A3112" t="s">
        <v>28</v>
      </c>
      <c r="B3112" t="s">
        <v>0</v>
      </c>
      <c r="C3112" t="s">
        <v>133</v>
      </c>
      <c r="D3112" t="s">
        <v>131</v>
      </c>
      <c r="E3112" t="s">
        <v>4</v>
      </c>
      <c r="F3112" t="b">
        <v>1</v>
      </c>
      <c r="G3112">
        <v>650</v>
      </c>
      <c r="H3112">
        <v>3</v>
      </c>
      <c r="I3112">
        <v>1516</v>
      </c>
      <c r="K3112" t="str">
        <f t="shared" si="49"/>
        <v>SELECT 'uf50-0109.cnf','Tournament','1Point','1Bit','Weighted',1,650,3,1516 UNION</v>
      </c>
    </row>
    <row r="3113" spans="1:11" x14ac:dyDescent="0.55000000000000004">
      <c r="A3113" t="s">
        <v>28</v>
      </c>
      <c r="B3113" t="s">
        <v>0</v>
      </c>
      <c r="C3113" t="s">
        <v>133</v>
      </c>
      <c r="D3113" t="s">
        <v>131</v>
      </c>
      <c r="E3113" t="s">
        <v>5</v>
      </c>
      <c r="F3113" t="b">
        <v>1</v>
      </c>
      <c r="G3113">
        <v>558</v>
      </c>
      <c r="H3113">
        <v>4</v>
      </c>
      <c r="I3113">
        <v>1408</v>
      </c>
      <c r="K3113" t="str">
        <f t="shared" si="49"/>
        <v>SELECT 'uf50-0109.cnf','Tournament','1Point','1Bit','Amplified',1,558,4,1408 UNION</v>
      </c>
    </row>
    <row r="3114" spans="1:11" x14ac:dyDescent="0.55000000000000004">
      <c r="A3114" t="s">
        <v>28</v>
      </c>
      <c r="B3114" t="s">
        <v>0</v>
      </c>
      <c r="C3114" t="s">
        <v>133</v>
      </c>
      <c r="D3114" t="s">
        <v>132</v>
      </c>
      <c r="E3114" t="s">
        <v>3</v>
      </c>
      <c r="F3114" t="b">
        <v>1</v>
      </c>
      <c r="G3114">
        <v>5370</v>
      </c>
      <c r="H3114">
        <v>39</v>
      </c>
      <c r="I3114">
        <v>12579</v>
      </c>
      <c r="K3114" t="str">
        <f t="shared" si="49"/>
        <v>SELECT 'uf50-0109.cnf','Tournament','1Point','2Bit','MaxSat',1,5370,39,12579 UNION</v>
      </c>
    </row>
    <row r="3115" spans="1:11" x14ac:dyDescent="0.55000000000000004">
      <c r="A3115" t="s">
        <v>28</v>
      </c>
      <c r="B3115" t="s">
        <v>0</v>
      </c>
      <c r="C3115" t="s">
        <v>133</v>
      </c>
      <c r="D3115" t="s">
        <v>132</v>
      </c>
      <c r="E3115" t="s">
        <v>4</v>
      </c>
      <c r="F3115" t="b">
        <v>1</v>
      </c>
      <c r="G3115">
        <v>2329</v>
      </c>
      <c r="H3115">
        <v>15</v>
      </c>
      <c r="I3115">
        <v>4892</v>
      </c>
      <c r="K3115" t="str">
        <f t="shared" si="49"/>
        <v>SELECT 'uf50-0109.cnf','Tournament','1Point','2Bit','Weighted',1,2329,15,4892 UNION</v>
      </c>
    </row>
    <row r="3116" spans="1:11" x14ac:dyDescent="0.55000000000000004">
      <c r="A3116" t="s">
        <v>28</v>
      </c>
      <c r="B3116" t="s">
        <v>0</v>
      </c>
      <c r="C3116" t="s">
        <v>133</v>
      </c>
      <c r="D3116" t="s">
        <v>132</v>
      </c>
      <c r="E3116" t="s">
        <v>5</v>
      </c>
      <c r="F3116" t="b">
        <v>1</v>
      </c>
      <c r="G3116">
        <v>5370</v>
      </c>
      <c r="H3116">
        <v>39</v>
      </c>
      <c r="I3116">
        <v>12737</v>
      </c>
      <c r="K3116" t="str">
        <f t="shared" si="49"/>
        <v>SELECT 'uf50-0109.cnf','Tournament','1Point','2Bit','Amplified',1,5370,39,12737 UNION</v>
      </c>
    </row>
    <row r="3117" spans="1:11" x14ac:dyDescent="0.55000000000000004">
      <c r="A3117" t="s">
        <v>28</v>
      </c>
      <c r="B3117" t="s">
        <v>0</v>
      </c>
      <c r="C3117" t="s">
        <v>134</v>
      </c>
      <c r="D3117" t="s">
        <v>2</v>
      </c>
      <c r="E3117" t="s">
        <v>3</v>
      </c>
      <c r="F3117" t="b">
        <v>1</v>
      </c>
      <c r="G3117">
        <v>428</v>
      </c>
      <c r="H3117">
        <v>3</v>
      </c>
      <c r="I3117">
        <v>983</v>
      </c>
      <c r="K3117" t="str">
        <f t="shared" si="49"/>
        <v>SELECT 'uf50-0109.cnf','Tournament','2Point','BitFlip','MaxSat',1,428,3,983 UNION</v>
      </c>
    </row>
    <row r="3118" spans="1:11" x14ac:dyDescent="0.55000000000000004">
      <c r="A3118" t="s">
        <v>28</v>
      </c>
      <c r="B3118" t="s">
        <v>0</v>
      </c>
      <c r="C3118" t="s">
        <v>134</v>
      </c>
      <c r="D3118" t="s">
        <v>2</v>
      </c>
      <c r="E3118" t="s">
        <v>4</v>
      </c>
      <c r="F3118" t="b">
        <v>1</v>
      </c>
      <c r="G3118">
        <v>207</v>
      </c>
      <c r="H3118">
        <v>1</v>
      </c>
      <c r="I3118">
        <v>456</v>
      </c>
      <c r="K3118" t="str">
        <f t="shared" si="49"/>
        <v>SELECT 'uf50-0109.cnf','Tournament','2Point','BitFlip','Weighted',1,207,1,456 UNION</v>
      </c>
    </row>
    <row r="3119" spans="1:11" x14ac:dyDescent="0.55000000000000004">
      <c r="A3119" t="s">
        <v>28</v>
      </c>
      <c r="B3119" t="s">
        <v>0</v>
      </c>
      <c r="C3119" t="s">
        <v>134</v>
      </c>
      <c r="D3119" t="s">
        <v>2</v>
      </c>
      <c r="E3119" t="s">
        <v>5</v>
      </c>
      <c r="F3119" t="b">
        <v>1</v>
      </c>
      <c r="G3119">
        <v>428</v>
      </c>
      <c r="H3119">
        <v>3</v>
      </c>
      <c r="I3119">
        <v>984</v>
      </c>
      <c r="K3119" t="str">
        <f t="shared" si="49"/>
        <v>SELECT 'uf50-0109.cnf','Tournament','2Point','BitFlip','Amplified',1,428,3,984 UNION</v>
      </c>
    </row>
    <row r="3120" spans="1:11" x14ac:dyDescent="0.55000000000000004">
      <c r="A3120" t="s">
        <v>28</v>
      </c>
      <c r="B3120" t="s">
        <v>0</v>
      </c>
      <c r="C3120" t="s">
        <v>134</v>
      </c>
      <c r="D3120" t="s">
        <v>6</v>
      </c>
      <c r="E3120" t="s">
        <v>3</v>
      </c>
      <c r="F3120" t="b">
        <v>1</v>
      </c>
      <c r="G3120">
        <v>191</v>
      </c>
      <c r="H3120">
        <v>1</v>
      </c>
      <c r="I3120">
        <v>717</v>
      </c>
      <c r="K3120" t="str">
        <f t="shared" si="49"/>
        <v>SELECT 'uf50-0109.cnf','Tournament','2Point','Guided','MaxSat',1,191,1,717 UNION</v>
      </c>
    </row>
    <row r="3121" spans="1:11" x14ac:dyDescent="0.55000000000000004">
      <c r="A3121" t="s">
        <v>28</v>
      </c>
      <c r="B3121" t="s">
        <v>0</v>
      </c>
      <c r="C3121" t="s">
        <v>134</v>
      </c>
      <c r="D3121" t="s">
        <v>6</v>
      </c>
      <c r="E3121" t="s">
        <v>4</v>
      </c>
      <c r="F3121" t="b">
        <v>1</v>
      </c>
      <c r="G3121">
        <v>159</v>
      </c>
      <c r="H3121">
        <v>1</v>
      </c>
      <c r="I3121">
        <v>557</v>
      </c>
      <c r="K3121" t="str">
        <f t="shared" si="49"/>
        <v>SELECT 'uf50-0109.cnf','Tournament','2Point','Guided','Weighted',1,159,1,557 UNION</v>
      </c>
    </row>
    <row r="3122" spans="1:11" x14ac:dyDescent="0.55000000000000004">
      <c r="A3122" t="s">
        <v>28</v>
      </c>
      <c r="B3122" t="s">
        <v>0</v>
      </c>
      <c r="C3122" t="s">
        <v>134</v>
      </c>
      <c r="D3122" t="s">
        <v>6</v>
      </c>
      <c r="E3122" t="s">
        <v>5</v>
      </c>
      <c r="F3122" t="b">
        <v>1</v>
      </c>
      <c r="G3122">
        <v>191</v>
      </c>
      <c r="H3122">
        <v>1</v>
      </c>
      <c r="I3122">
        <v>710</v>
      </c>
      <c r="K3122" t="str">
        <f t="shared" si="49"/>
        <v>SELECT 'uf50-0109.cnf','Tournament','2Point','Guided','Amplified',1,191,1,710 UNION</v>
      </c>
    </row>
    <row r="3123" spans="1:11" x14ac:dyDescent="0.55000000000000004">
      <c r="A3123" t="s">
        <v>28</v>
      </c>
      <c r="B3123" t="s">
        <v>0</v>
      </c>
      <c r="C3123" t="s">
        <v>134</v>
      </c>
      <c r="D3123" t="s">
        <v>131</v>
      </c>
      <c r="E3123" t="s">
        <v>3</v>
      </c>
      <c r="F3123" t="b">
        <v>1</v>
      </c>
      <c r="G3123">
        <v>672</v>
      </c>
      <c r="H3123">
        <v>3</v>
      </c>
      <c r="I3123">
        <v>1512</v>
      </c>
      <c r="K3123" t="str">
        <f t="shared" si="49"/>
        <v>SELECT 'uf50-0109.cnf','Tournament','2Point','1Bit','MaxSat',1,672,3,1512 UNION</v>
      </c>
    </row>
    <row r="3124" spans="1:11" x14ac:dyDescent="0.55000000000000004">
      <c r="A3124" t="s">
        <v>28</v>
      </c>
      <c r="B3124" t="s">
        <v>0</v>
      </c>
      <c r="C3124" t="s">
        <v>134</v>
      </c>
      <c r="D3124" t="s">
        <v>131</v>
      </c>
      <c r="E3124" t="s">
        <v>4</v>
      </c>
      <c r="F3124" t="b">
        <v>1</v>
      </c>
      <c r="G3124">
        <v>185</v>
      </c>
      <c r="H3124">
        <v>1</v>
      </c>
      <c r="I3124">
        <v>388</v>
      </c>
      <c r="K3124" t="str">
        <f t="shared" si="49"/>
        <v>SELECT 'uf50-0109.cnf','Tournament','2Point','1Bit','Weighted',1,185,1,388 UNION</v>
      </c>
    </row>
    <row r="3125" spans="1:11" x14ac:dyDescent="0.55000000000000004">
      <c r="A3125" t="s">
        <v>28</v>
      </c>
      <c r="B3125" t="s">
        <v>0</v>
      </c>
      <c r="C3125" t="s">
        <v>134</v>
      </c>
      <c r="D3125" t="s">
        <v>131</v>
      </c>
      <c r="E3125" t="s">
        <v>5</v>
      </c>
      <c r="F3125" t="b">
        <v>1</v>
      </c>
      <c r="G3125">
        <v>672</v>
      </c>
      <c r="H3125">
        <v>3</v>
      </c>
      <c r="I3125">
        <v>1536</v>
      </c>
      <c r="K3125" t="str">
        <f t="shared" si="49"/>
        <v>SELECT 'uf50-0109.cnf','Tournament','2Point','1Bit','Amplified',1,672,3,1536 UNION</v>
      </c>
    </row>
    <row r="3126" spans="1:11" x14ac:dyDescent="0.55000000000000004">
      <c r="A3126" t="s">
        <v>28</v>
      </c>
      <c r="B3126" t="s">
        <v>0</v>
      </c>
      <c r="C3126" t="s">
        <v>134</v>
      </c>
      <c r="D3126" t="s">
        <v>132</v>
      </c>
      <c r="E3126" t="s">
        <v>3</v>
      </c>
      <c r="F3126" t="b">
        <v>1</v>
      </c>
      <c r="G3126">
        <v>6907</v>
      </c>
      <c r="H3126">
        <v>51</v>
      </c>
      <c r="I3126">
        <v>16300</v>
      </c>
      <c r="K3126" t="str">
        <f t="shared" si="49"/>
        <v>SELECT 'uf50-0109.cnf','Tournament','2Point','2Bit','MaxSat',1,6907,51,16300 UNION</v>
      </c>
    </row>
    <row r="3127" spans="1:11" x14ac:dyDescent="0.55000000000000004">
      <c r="A3127" t="s">
        <v>28</v>
      </c>
      <c r="B3127" t="s">
        <v>0</v>
      </c>
      <c r="C3127" t="s">
        <v>134</v>
      </c>
      <c r="D3127" t="s">
        <v>132</v>
      </c>
      <c r="E3127" t="s">
        <v>4</v>
      </c>
      <c r="F3127" t="b">
        <v>1</v>
      </c>
      <c r="G3127">
        <v>3169</v>
      </c>
      <c r="H3127">
        <v>22</v>
      </c>
      <c r="I3127">
        <v>6897</v>
      </c>
      <c r="K3127" t="str">
        <f t="shared" si="49"/>
        <v>SELECT 'uf50-0109.cnf','Tournament','2Point','2Bit','Weighted',1,3169,22,6897 UNION</v>
      </c>
    </row>
    <row r="3128" spans="1:11" x14ac:dyDescent="0.55000000000000004">
      <c r="A3128" t="s">
        <v>28</v>
      </c>
      <c r="B3128" t="s">
        <v>0</v>
      </c>
      <c r="C3128" t="s">
        <v>134</v>
      </c>
      <c r="D3128" t="s">
        <v>132</v>
      </c>
      <c r="E3128" t="s">
        <v>5</v>
      </c>
      <c r="F3128" t="b">
        <v>1</v>
      </c>
      <c r="G3128">
        <v>6907</v>
      </c>
      <c r="H3128">
        <v>51</v>
      </c>
      <c r="I3128">
        <v>16304</v>
      </c>
      <c r="K3128" t="str">
        <f t="shared" si="49"/>
        <v>SELECT 'uf50-0109.cnf','Tournament','2Point','2Bit','Amplified',1,6907,51,16304 UNION</v>
      </c>
    </row>
    <row r="3129" spans="1:11" x14ac:dyDescent="0.55000000000000004">
      <c r="A3129" t="s">
        <v>28</v>
      </c>
      <c r="B3129" t="s">
        <v>9</v>
      </c>
      <c r="C3129" t="s">
        <v>1</v>
      </c>
      <c r="D3129" t="s">
        <v>2</v>
      </c>
      <c r="E3129" t="s">
        <v>3</v>
      </c>
      <c r="F3129" t="b">
        <v>1</v>
      </c>
      <c r="G3129">
        <v>1640</v>
      </c>
      <c r="H3129">
        <v>10</v>
      </c>
      <c r="I3129">
        <v>9557</v>
      </c>
      <c r="K3129" t="str">
        <f t="shared" si="49"/>
        <v>SELECT 'uf50-0109.cnf','Roulette','Clause','BitFlip','MaxSat',1,1640,10,9557 UNION</v>
      </c>
    </row>
    <row r="3130" spans="1:11" x14ac:dyDescent="0.55000000000000004">
      <c r="A3130" t="s">
        <v>28</v>
      </c>
      <c r="B3130" t="s">
        <v>9</v>
      </c>
      <c r="C3130" t="s">
        <v>1</v>
      </c>
      <c r="D3130" t="s">
        <v>2</v>
      </c>
      <c r="E3130" t="s">
        <v>4</v>
      </c>
      <c r="F3130" t="b">
        <v>1</v>
      </c>
      <c r="G3130">
        <v>83</v>
      </c>
      <c r="H3130">
        <v>0</v>
      </c>
      <c r="I3130">
        <v>449</v>
      </c>
      <c r="K3130" t="str">
        <f t="shared" si="49"/>
        <v>SELECT 'uf50-0109.cnf','Roulette','Clause','BitFlip','Weighted',1,83,0,449 UNION</v>
      </c>
    </row>
    <row r="3131" spans="1:11" x14ac:dyDescent="0.55000000000000004">
      <c r="A3131" t="s">
        <v>28</v>
      </c>
      <c r="B3131" t="s">
        <v>9</v>
      </c>
      <c r="C3131" t="s">
        <v>1</v>
      </c>
      <c r="D3131" t="s">
        <v>2</v>
      </c>
      <c r="E3131" t="s">
        <v>5</v>
      </c>
      <c r="F3131" t="b">
        <v>1</v>
      </c>
      <c r="G3131">
        <v>45</v>
      </c>
      <c r="H3131">
        <v>0</v>
      </c>
      <c r="I3131">
        <v>253</v>
      </c>
      <c r="K3131" t="str">
        <f t="shared" si="49"/>
        <v>SELECT 'uf50-0109.cnf','Roulette','Clause','BitFlip','Amplified',1,45,0,253 UNION</v>
      </c>
    </row>
    <row r="3132" spans="1:11" x14ac:dyDescent="0.55000000000000004">
      <c r="A3132" t="s">
        <v>28</v>
      </c>
      <c r="B3132" t="s">
        <v>9</v>
      </c>
      <c r="C3132" t="s">
        <v>1</v>
      </c>
      <c r="D3132" t="s">
        <v>6</v>
      </c>
      <c r="E3132" t="s">
        <v>3</v>
      </c>
      <c r="F3132" t="b">
        <v>1</v>
      </c>
      <c r="G3132">
        <v>54</v>
      </c>
      <c r="H3132">
        <v>0</v>
      </c>
      <c r="I3132">
        <v>348</v>
      </c>
      <c r="K3132" t="str">
        <f t="shared" si="49"/>
        <v>SELECT 'uf50-0109.cnf','Roulette','Clause','Guided','MaxSat',1,54,0,348 UNION</v>
      </c>
    </row>
    <row r="3133" spans="1:11" x14ac:dyDescent="0.55000000000000004">
      <c r="A3133" t="s">
        <v>28</v>
      </c>
      <c r="B3133" t="s">
        <v>9</v>
      </c>
      <c r="C3133" t="s">
        <v>1</v>
      </c>
      <c r="D3133" t="s">
        <v>6</v>
      </c>
      <c r="E3133" t="s">
        <v>4</v>
      </c>
      <c r="F3133" t="b">
        <v>1</v>
      </c>
      <c r="G3133">
        <v>54</v>
      </c>
      <c r="H3133">
        <v>0</v>
      </c>
      <c r="I3133">
        <v>362</v>
      </c>
      <c r="K3133" t="str">
        <f t="shared" si="49"/>
        <v>SELECT 'uf50-0109.cnf','Roulette','Clause','Guided','Weighted',1,54,0,362 UNION</v>
      </c>
    </row>
    <row r="3134" spans="1:11" x14ac:dyDescent="0.55000000000000004">
      <c r="A3134" t="s">
        <v>28</v>
      </c>
      <c r="B3134" t="s">
        <v>9</v>
      </c>
      <c r="C3134" t="s">
        <v>1</v>
      </c>
      <c r="D3134" t="s">
        <v>6</v>
      </c>
      <c r="E3134" t="s">
        <v>5</v>
      </c>
      <c r="F3134" t="b">
        <v>1</v>
      </c>
      <c r="G3134">
        <v>42</v>
      </c>
      <c r="H3134">
        <v>0</v>
      </c>
      <c r="I3134">
        <v>277</v>
      </c>
      <c r="K3134" t="str">
        <f t="shared" si="49"/>
        <v>SELECT 'uf50-0109.cnf','Roulette','Clause','Guided','Amplified',1,42,0,277 UNION</v>
      </c>
    </row>
    <row r="3135" spans="1:11" x14ac:dyDescent="0.55000000000000004">
      <c r="A3135" t="s">
        <v>28</v>
      </c>
      <c r="B3135" t="s">
        <v>9</v>
      </c>
      <c r="C3135" t="s">
        <v>1</v>
      </c>
      <c r="D3135" t="s">
        <v>131</v>
      </c>
      <c r="E3135" t="s">
        <v>3</v>
      </c>
      <c r="F3135" t="b">
        <v>1</v>
      </c>
      <c r="G3135">
        <v>2413</v>
      </c>
      <c r="H3135">
        <v>12</v>
      </c>
      <c r="I3135">
        <v>13526</v>
      </c>
      <c r="K3135" t="str">
        <f t="shared" si="49"/>
        <v>SELECT 'uf50-0109.cnf','Roulette','Clause','1Bit','MaxSat',1,2413,12,13526 UNION</v>
      </c>
    </row>
    <row r="3136" spans="1:11" x14ac:dyDescent="0.55000000000000004">
      <c r="A3136" t="s">
        <v>28</v>
      </c>
      <c r="B3136" t="s">
        <v>9</v>
      </c>
      <c r="C3136" t="s">
        <v>1</v>
      </c>
      <c r="D3136" t="s">
        <v>131</v>
      </c>
      <c r="E3136" t="s">
        <v>4</v>
      </c>
      <c r="F3136" t="b">
        <v>1</v>
      </c>
      <c r="G3136">
        <v>3481</v>
      </c>
      <c r="H3136">
        <v>15</v>
      </c>
      <c r="I3136">
        <v>19200</v>
      </c>
      <c r="K3136" t="str">
        <f t="shared" si="49"/>
        <v>SELECT 'uf50-0109.cnf','Roulette','Clause','1Bit','Weighted',1,3481,15,19200 UNION</v>
      </c>
    </row>
    <row r="3137" spans="1:11" x14ac:dyDescent="0.55000000000000004">
      <c r="A3137" t="s">
        <v>28</v>
      </c>
      <c r="B3137" t="s">
        <v>9</v>
      </c>
      <c r="C3137" t="s">
        <v>1</v>
      </c>
      <c r="D3137" t="s">
        <v>131</v>
      </c>
      <c r="E3137" t="s">
        <v>5</v>
      </c>
      <c r="F3137" t="b">
        <v>1</v>
      </c>
      <c r="G3137">
        <v>1698</v>
      </c>
      <c r="H3137">
        <v>8</v>
      </c>
      <c r="I3137">
        <v>10125</v>
      </c>
      <c r="K3137" t="str">
        <f t="shared" si="49"/>
        <v>SELECT 'uf50-0109.cnf','Roulette','Clause','1Bit','Amplified',1,1698,8,10125 UNION</v>
      </c>
    </row>
    <row r="3138" spans="1:11" x14ac:dyDescent="0.55000000000000004">
      <c r="A3138" t="s">
        <v>28</v>
      </c>
      <c r="B3138" t="s">
        <v>9</v>
      </c>
      <c r="C3138" t="s">
        <v>1</v>
      </c>
      <c r="D3138" t="s">
        <v>132</v>
      </c>
      <c r="E3138" t="s">
        <v>3</v>
      </c>
      <c r="F3138" t="b">
        <v>0</v>
      </c>
      <c r="G3138">
        <v>10000</v>
      </c>
      <c r="H3138">
        <v>48</v>
      </c>
      <c r="I3138">
        <v>56719</v>
      </c>
      <c r="K3138" t="str">
        <f t="shared" si="49"/>
        <v>SELECT 'uf50-0109.cnf','Roulette','Clause','2Bit','MaxSat',0,10000,48,56719 UNION</v>
      </c>
    </row>
    <row r="3139" spans="1:11" x14ac:dyDescent="0.55000000000000004">
      <c r="A3139" t="s">
        <v>28</v>
      </c>
      <c r="B3139" t="s">
        <v>9</v>
      </c>
      <c r="C3139" t="s">
        <v>1</v>
      </c>
      <c r="D3139" t="s">
        <v>132</v>
      </c>
      <c r="E3139" t="s">
        <v>4</v>
      </c>
      <c r="F3139" t="b">
        <v>0</v>
      </c>
      <c r="G3139">
        <v>10000</v>
      </c>
      <c r="H3139">
        <v>41</v>
      </c>
      <c r="I3139">
        <v>55961</v>
      </c>
      <c r="K3139" t="str">
        <f t="shared" si="49"/>
        <v>SELECT 'uf50-0109.cnf','Roulette','Clause','2Bit','Weighted',0,10000,41,55961 UNION</v>
      </c>
    </row>
    <row r="3140" spans="1:11" x14ac:dyDescent="0.55000000000000004">
      <c r="A3140" t="s">
        <v>28</v>
      </c>
      <c r="B3140" t="s">
        <v>9</v>
      </c>
      <c r="C3140" t="s">
        <v>1</v>
      </c>
      <c r="D3140" t="s">
        <v>132</v>
      </c>
      <c r="E3140" t="s">
        <v>5</v>
      </c>
      <c r="F3140" t="b">
        <v>1</v>
      </c>
      <c r="G3140">
        <v>1604</v>
      </c>
      <c r="H3140">
        <v>7</v>
      </c>
      <c r="I3140">
        <v>8957</v>
      </c>
      <c r="K3140" t="str">
        <f t="shared" si="49"/>
        <v>SELECT 'uf50-0109.cnf','Roulette','Clause','2Bit','Amplified',1,1604,7,8957 UNION</v>
      </c>
    </row>
    <row r="3141" spans="1:11" x14ac:dyDescent="0.55000000000000004">
      <c r="A3141" t="s">
        <v>28</v>
      </c>
      <c r="B3141" t="s">
        <v>9</v>
      </c>
      <c r="C3141" t="s">
        <v>8</v>
      </c>
      <c r="D3141" t="s">
        <v>2</v>
      </c>
      <c r="E3141" t="s">
        <v>3</v>
      </c>
      <c r="F3141" t="b">
        <v>1</v>
      </c>
      <c r="G3141">
        <v>912</v>
      </c>
      <c r="H3141">
        <v>5</v>
      </c>
      <c r="I3141">
        <v>2434</v>
      </c>
      <c r="K3141" t="str">
        <f t="shared" si="49"/>
        <v>SELECT 'uf50-0109.cnf','Roulette','Uniform','BitFlip','MaxSat',1,912,5,2434 UNION</v>
      </c>
    </row>
    <row r="3142" spans="1:11" x14ac:dyDescent="0.55000000000000004">
      <c r="A3142" t="s">
        <v>28</v>
      </c>
      <c r="B3142" t="s">
        <v>9</v>
      </c>
      <c r="C3142" t="s">
        <v>8</v>
      </c>
      <c r="D3142" t="s">
        <v>2</v>
      </c>
      <c r="E3142" t="s">
        <v>4</v>
      </c>
      <c r="F3142" t="b">
        <v>1</v>
      </c>
      <c r="G3142">
        <v>257</v>
      </c>
      <c r="H3142">
        <v>1</v>
      </c>
      <c r="I3142">
        <v>666</v>
      </c>
      <c r="K3142" t="str">
        <f t="shared" si="49"/>
        <v>SELECT 'uf50-0109.cnf','Roulette','Uniform','BitFlip','Weighted',1,257,1,666 UNION</v>
      </c>
    </row>
    <row r="3143" spans="1:11" x14ac:dyDescent="0.55000000000000004">
      <c r="A3143" t="s">
        <v>28</v>
      </c>
      <c r="B3143" t="s">
        <v>9</v>
      </c>
      <c r="C3143" t="s">
        <v>8</v>
      </c>
      <c r="D3143" t="s">
        <v>2</v>
      </c>
      <c r="E3143" t="s">
        <v>5</v>
      </c>
      <c r="F3143" t="b">
        <v>1</v>
      </c>
      <c r="G3143">
        <v>205</v>
      </c>
      <c r="H3143">
        <v>1</v>
      </c>
      <c r="I3143">
        <v>565</v>
      </c>
      <c r="K3143" t="str">
        <f t="shared" si="49"/>
        <v>SELECT 'uf50-0109.cnf','Roulette','Uniform','BitFlip','Amplified',1,205,1,565 UNION</v>
      </c>
    </row>
    <row r="3144" spans="1:11" x14ac:dyDescent="0.55000000000000004">
      <c r="A3144" t="s">
        <v>28</v>
      </c>
      <c r="B3144" t="s">
        <v>9</v>
      </c>
      <c r="C3144" t="s">
        <v>8</v>
      </c>
      <c r="D3144" t="s">
        <v>6</v>
      </c>
      <c r="E3144" t="s">
        <v>3</v>
      </c>
      <c r="F3144" t="b">
        <v>1</v>
      </c>
      <c r="G3144">
        <v>203</v>
      </c>
      <c r="H3144">
        <v>1</v>
      </c>
      <c r="I3144">
        <v>925</v>
      </c>
      <c r="K3144" t="str">
        <f t="shared" si="49"/>
        <v>SELECT 'uf50-0109.cnf','Roulette','Uniform','Guided','MaxSat',1,203,1,925 UNION</v>
      </c>
    </row>
    <row r="3145" spans="1:11" x14ac:dyDescent="0.55000000000000004">
      <c r="A3145" t="s">
        <v>28</v>
      </c>
      <c r="B3145" t="s">
        <v>9</v>
      </c>
      <c r="C3145" t="s">
        <v>8</v>
      </c>
      <c r="D3145" t="s">
        <v>6</v>
      </c>
      <c r="E3145" t="s">
        <v>4</v>
      </c>
      <c r="F3145" t="b">
        <v>1</v>
      </c>
      <c r="G3145">
        <v>123</v>
      </c>
      <c r="H3145">
        <v>0</v>
      </c>
      <c r="I3145">
        <v>525</v>
      </c>
      <c r="K3145" t="str">
        <f t="shared" ref="K3145:K3208" si="50">CONCATENATE("SELECT '",A3145,"','",B3145,"','",C3145,"','",D3145,"','",E3145,"',",IF(F3145,1,0),",",G3145,",",H3145,",",I3145," UNION")</f>
        <v>SELECT 'uf50-0109.cnf','Roulette','Uniform','Guided','Weighted',1,123,0,525 UNION</v>
      </c>
    </row>
    <row r="3146" spans="1:11" x14ac:dyDescent="0.55000000000000004">
      <c r="A3146" t="s">
        <v>28</v>
      </c>
      <c r="B3146" t="s">
        <v>9</v>
      </c>
      <c r="C3146" t="s">
        <v>8</v>
      </c>
      <c r="D3146" t="s">
        <v>6</v>
      </c>
      <c r="E3146" t="s">
        <v>5</v>
      </c>
      <c r="F3146" t="b">
        <v>1</v>
      </c>
      <c r="G3146">
        <v>169</v>
      </c>
      <c r="H3146">
        <v>1</v>
      </c>
      <c r="I3146">
        <v>777</v>
      </c>
      <c r="K3146" t="str">
        <f t="shared" si="50"/>
        <v>SELECT 'uf50-0109.cnf','Roulette','Uniform','Guided','Amplified',1,169,1,777 UNION</v>
      </c>
    </row>
    <row r="3147" spans="1:11" x14ac:dyDescent="0.55000000000000004">
      <c r="A3147" t="s">
        <v>28</v>
      </c>
      <c r="B3147" t="s">
        <v>9</v>
      </c>
      <c r="C3147" t="s">
        <v>8</v>
      </c>
      <c r="D3147" t="s">
        <v>131</v>
      </c>
      <c r="E3147" t="s">
        <v>3</v>
      </c>
      <c r="F3147" t="b">
        <v>1</v>
      </c>
      <c r="G3147">
        <v>255</v>
      </c>
      <c r="H3147">
        <v>1</v>
      </c>
      <c r="I3147">
        <v>706</v>
      </c>
      <c r="K3147" t="str">
        <f t="shared" si="50"/>
        <v>SELECT 'uf50-0109.cnf','Roulette','Uniform','1Bit','MaxSat',1,255,1,706 UNION</v>
      </c>
    </row>
    <row r="3148" spans="1:11" x14ac:dyDescent="0.55000000000000004">
      <c r="A3148" t="s">
        <v>28</v>
      </c>
      <c r="B3148" t="s">
        <v>9</v>
      </c>
      <c r="C3148" t="s">
        <v>8</v>
      </c>
      <c r="D3148" t="s">
        <v>131</v>
      </c>
      <c r="E3148" t="s">
        <v>4</v>
      </c>
      <c r="F3148" t="b">
        <v>1</v>
      </c>
      <c r="G3148">
        <v>2083</v>
      </c>
      <c r="H3148">
        <v>12</v>
      </c>
      <c r="I3148">
        <v>5140</v>
      </c>
      <c r="K3148" t="str">
        <f t="shared" si="50"/>
        <v>SELECT 'uf50-0109.cnf','Roulette','Uniform','1Bit','Weighted',1,2083,12,5140 UNION</v>
      </c>
    </row>
    <row r="3149" spans="1:11" x14ac:dyDescent="0.55000000000000004">
      <c r="A3149" t="s">
        <v>28</v>
      </c>
      <c r="B3149" t="s">
        <v>9</v>
      </c>
      <c r="C3149" t="s">
        <v>8</v>
      </c>
      <c r="D3149" t="s">
        <v>131</v>
      </c>
      <c r="E3149" t="s">
        <v>5</v>
      </c>
      <c r="F3149" t="b">
        <v>1</v>
      </c>
      <c r="G3149">
        <v>264</v>
      </c>
      <c r="H3149">
        <v>1</v>
      </c>
      <c r="I3149">
        <v>661</v>
      </c>
      <c r="K3149" t="str">
        <f t="shared" si="50"/>
        <v>SELECT 'uf50-0109.cnf','Roulette','Uniform','1Bit','Amplified',1,264,1,661 UNION</v>
      </c>
    </row>
    <row r="3150" spans="1:11" x14ac:dyDescent="0.55000000000000004">
      <c r="A3150" t="s">
        <v>28</v>
      </c>
      <c r="B3150" t="s">
        <v>9</v>
      </c>
      <c r="C3150" t="s">
        <v>8</v>
      </c>
      <c r="D3150" t="s">
        <v>132</v>
      </c>
      <c r="E3150" t="s">
        <v>3</v>
      </c>
      <c r="F3150" t="b">
        <v>1</v>
      </c>
      <c r="G3150">
        <v>1878</v>
      </c>
      <c r="H3150">
        <v>9</v>
      </c>
      <c r="I3150">
        <v>4836</v>
      </c>
      <c r="K3150" t="str">
        <f t="shared" si="50"/>
        <v>SELECT 'uf50-0109.cnf','Roulette','Uniform','2Bit','MaxSat',1,1878,9,4836 UNION</v>
      </c>
    </row>
    <row r="3151" spans="1:11" x14ac:dyDescent="0.55000000000000004">
      <c r="A3151" t="s">
        <v>28</v>
      </c>
      <c r="B3151" t="s">
        <v>9</v>
      </c>
      <c r="C3151" t="s">
        <v>8</v>
      </c>
      <c r="D3151" t="s">
        <v>132</v>
      </c>
      <c r="E3151" t="s">
        <v>4</v>
      </c>
      <c r="F3151" t="b">
        <v>1</v>
      </c>
      <c r="G3151">
        <v>804</v>
      </c>
      <c r="H3151">
        <v>3</v>
      </c>
      <c r="I3151">
        <v>1907</v>
      </c>
      <c r="K3151" t="str">
        <f t="shared" si="50"/>
        <v>SELECT 'uf50-0109.cnf','Roulette','Uniform','2Bit','Weighted',1,804,3,1907 UNION</v>
      </c>
    </row>
    <row r="3152" spans="1:11" x14ac:dyDescent="0.55000000000000004">
      <c r="A3152" t="s">
        <v>28</v>
      </c>
      <c r="B3152" t="s">
        <v>9</v>
      </c>
      <c r="C3152" t="s">
        <v>8</v>
      </c>
      <c r="D3152" t="s">
        <v>132</v>
      </c>
      <c r="E3152" t="s">
        <v>5</v>
      </c>
      <c r="F3152" t="b">
        <v>1</v>
      </c>
      <c r="G3152">
        <v>8533</v>
      </c>
      <c r="H3152">
        <v>43</v>
      </c>
      <c r="I3152">
        <v>22133</v>
      </c>
      <c r="K3152" t="str">
        <f t="shared" si="50"/>
        <v>SELECT 'uf50-0109.cnf','Roulette','Uniform','2Bit','Amplified',1,8533,43,22133 UNION</v>
      </c>
    </row>
    <row r="3153" spans="1:11" x14ac:dyDescent="0.55000000000000004">
      <c r="A3153" t="s">
        <v>28</v>
      </c>
      <c r="B3153" t="s">
        <v>9</v>
      </c>
      <c r="C3153" t="s">
        <v>133</v>
      </c>
      <c r="D3153" t="s">
        <v>2</v>
      </c>
      <c r="E3153" t="s">
        <v>3</v>
      </c>
      <c r="F3153" t="b">
        <v>1</v>
      </c>
      <c r="G3153">
        <v>316</v>
      </c>
      <c r="H3153">
        <v>1</v>
      </c>
      <c r="I3153">
        <v>785</v>
      </c>
      <c r="K3153" t="str">
        <f t="shared" si="50"/>
        <v>SELECT 'uf50-0109.cnf','Roulette','1Point','BitFlip','MaxSat',1,316,1,785 UNION</v>
      </c>
    </row>
    <row r="3154" spans="1:11" x14ac:dyDescent="0.55000000000000004">
      <c r="A3154" t="s">
        <v>28</v>
      </c>
      <c r="B3154" t="s">
        <v>9</v>
      </c>
      <c r="C3154" t="s">
        <v>133</v>
      </c>
      <c r="D3154" t="s">
        <v>2</v>
      </c>
      <c r="E3154" t="s">
        <v>4</v>
      </c>
      <c r="F3154" t="b">
        <v>1</v>
      </c>
      <c r="G3154">
        <v>3756</v>
      </c>
      <c r="H3154">
        <v>17</v>
      </c>
      <c r="I3154">
        <v>9035</v>
      </c>
      <c r="K3154" t="str">
        <f t="shared" si="50"/>
        <v>SELECT 'uf50-0109.cnf','Roulette','1Point','BitFlip','Weighted',1,3756,17,9035 UNION</v>
      </c>
    </row>
    <row r="3155" spans="1:11" x14ac:dyDescent="0.55000000000000004">
      <c r="A3155" t="s">
        <v>28</v>
      </c>
      <c r="B3155" t="s">
        <v>9</v>
      </c>
      <c r="C3155" t="s">
        <v>133</v>
      </c>
      <c r="D3155" t="s">
        <v>2</v>
      </c>
      <c r="E3155" t="s">
        <v>5</v>
      </c>
      <c r="F3155" t="b">
        <v>1</v>
      </c>
      <c r="G3155">
        <v>1920</v>
      </c>
      <c r="H3155">
        <v>10</v>
      </c>
      <c r="I3155">
        <v>5139</v>
      </c>
      <c r="K3155" t="str">
        <f t="shared" si="50"/>
        <v>SELECT 'uf50-0109.cnf','Roulette','1Point','BitFlip','Amplified',1,1920,10,5139 UNION</v>
      </c>
    </row>
    <row r="3156" spans="1:11" x14ac:dyDescent="0.55000000000000004">
      <c r="A3156" t="s">
        <v>28</v>
      </c>
      <c r="B3156" t="s">
        <v>9</v>
      </c>
      <c r="C3156" t="s">
        <v>133</v>
      </c>
      <c r="D3156" t="s">
        <v>6</v>
      </c>
      <c r="E3156" t="s">
        <v>3</v>
      </c>
      <c r="F3156" t="b">
        <v>1</v>
      </c>
      <c r="G3156">
        <v>54</v>
      </c>
      <c r="H3156">
        <v>0</v>
      </c>
      <c r="I3156">
        <v>238</v>
      </c>
      <c r="K3156" t="str">
        <f t="shared" si="50"/>
        <v>SELECT 'uf50-0109.cnf','Roulette','1Point','Guided','MaxSat',1,54,0,238 UNION</v>
      </c>
    </row>
    <row r="3157" spans="1:11" x14ac:dyDescent="0.55000000000000004">
      <c r="A3157" t="s">
        <v>28</v>
      </c>
      <c r="B3157" t="s">
        <v>9</v>
      </c>
      <c r="C3157" t="s">
        <v>133</v>
      </c>
      <c r="D3157" t="s">
        <v>6</v>
      </c>
      <c r="E3157" t="s">
        <v>4</v>
      </c>
      <c r="F3157" t="b">
        <v>1</v>
      </c>
      <c r="G3157">
        <v>264</v>
      </c>
      <c r="H3157">
        <v>1</v>
      </c>
      <c r="I3157">
        <v>1107</v>
      </c>
      <c r="K3157" t="str">
        <f t="shared" si="50"/>
        <v>SELECT 'uf50-0109.cnf','Roulette','1Point','Guided','Weighted',1,264,1,1107 UNION</v>
      </c>
    </row>
    <row r="3158" spans="1:11" x14ac:dyDescent="0.55000000000000004">
      <c r="A3158" t="s">
        <v>28</v>
      </c>
      <c r="B3158" t="s">
        <v>9</v>
      </c>
      <c r="C3158" t="s">
        <v>133</v>
      </c>
      <c r="D3158" t="s">
        <v>6</v>
      </c>
      <c r="E3158" t="s">
        <v>5</v>
      </c>
      <c r="F3158" t="b">
        <v>1</v>
      </c>
      <c r="G3158">
        <v>45</v>
      </c>
      <c r="H3158">
        <v>0</v>
      </c>
      <c r="I3158">
        <v>192</v>
      </c>
      <c r="K3158" t="str">
        <f t="shared" si="50"/>
        <v>SELECT 'uf50-0109.cnf','Roulette','1Point','Guided','Amplified',1,45,0,192 UNION</v>
      </c>
    </row>
    <row r="3159" spans="1:11" x14ac:dyDescent="0.55000000000000004">
      <c r="A3159" t="s">
        <v>28</v>
      </c>
      <c r="B3159" t="s">
        <v>9</v>
      </c>
      <c r="C3159" t="s">
        <v>133</v>
      </c>
      <c r="D3159" t="s">
        <v>131</v>
      </c>
      <c r="E3159" t="s">
        <v>3</v>
      </c>
      <c r="F3159" t="b">
        <v>1</v>
      </c>
      <c r="G3159">
        <v>1052</v>
      </c>
      <c r="H3159">
        <v>5</v>
      </c>
      <c r="I3159">
        <v>2588</v>
      </c>
      <c r="K3159" t="str">
        <f t="shared" si="50"/>
        <v>SELECT 'uf50-0109.cnf','Roulette','1Point','1Bit','MaxSat',1,1052,5,2588 UNION</v>
      </c>
    </row>
    <row r="3160" spans="1:11" x14ac:dyDescent="0.55000000000000004">
      <c r="A3160" t="s">
        <v>28</v>
      </c>
      <c r="B3160" t="s">
        <v>9</v>
      </c>
      <c r="C3160" t="s">
        <v>133</v>
      </c>
      <c r="D3160" t="s">
        <v>131</v>
      </c>
      <c r="E3160" t="s">
        <v>4</v>
      </c>
      <c r="F3160" t="b">
        <v>1</v>
      </c>
      <c r="G3160">
        <v>5259</v>
      </c>
      <c r="H3160">
        <v>24</v>
      </c>
      <c r="I3160">
        <v>12134</v>
      </c>
      <c r="K3160" t="str">
        <f t="shared" si="50"/>
        <v>SELECT 'uf50-0109.cnf','Roulette','1Point','1Bit','Weighted',1,5259,24,12134 UNION</v>
      </c>
    </row>
    <row r="3161" spans="1:11" x14ac:dyDescent="0.55000000000000004">
      <c r="A3161" t="s">
        <v>28</v>
      </c>
      <c r="B3161" t="s">
        <v>9</v>
      </c>
      <c r="C3161" t="s">
        <v>133</v>
      </c>
      <c r="D3161" t="s">
        <v>131</v>
      </c>
      <c r="E3161" t="s">
        <v>5</v>
      </c>
      <c r="F3161" t="b">
        <v>1</v>
      </c>
      <c r="G3161">
        <v>55</v>
      </c>
      <c r="H3161">
        <v>0</v>
      </c>
      <c r="I3161">
        <v>127</v>
      </c>
      <c r="K3161" t="str">
        <f t="shared" si="50"/>
        <v>SELECT 'uf50-0109.cnf','Roulette','1Point','1Bit','Amplified',1,55,0,127 UNION</v>
      </c>
    </row>
    <row r="3162" spans="1:11" x14ac:dyDescent="0.55000000000000004">
      <c r="A3162" t="s">
        <v>28</v>
      </c>
      <c r="B3162" t="s">
        <v>9</v>
      </c>
      <c r="C3162" t="s">
        <v>133</v>
      </c>
      <c r="D3162" t="s">
        <v>132</v>
      </c>
      <c r="E3162" t="s">
        <v>3</v>
      </c>
      <c r="F3162" t="b">
        <v>1</v>
      </c>
      <c r="G3162">
        <v>6403</v>
      </c>
      <c r="H3162">
        <v>34</v>
      </c>
      <c r="I3162">
        <v>16159</v>
      </c>
      <c r="K3162" t="str">
        <f t="shared" si="50"/>
        <v>SELECT 'uf50-0109.cnf','Roulette','1Point','2Bit','MaxSat',1,6403,34,16159 UNION</v>
      </c>
    </row>
    <row r="3163" spans="1:11" x14ac:dyDescent="0.55000000000000004">
      <c r="A3163" t="s">
        <v>28</v>
      </c>
      <c r="B3163" t="s">
        <v>9</v>
      </c>
      <c r="C3163" t="s">
        <v>133</v>
      </c>
      <c r="D3163" t="s">
        <v>132</v>
      </c>
      <c r="E3163" t="s">
        <v>4</v>
      </c>
      <c r="F3163" t="b">
        <v>1</v>
      </c>
      <c r="G3163">
        <v>9676</v>
      </c>
      <c r="H3163">
        <v>41</v>
      </c>
      <c r="I3163">
        <v>22603</v>
      </c>
      <c r="K3163" t="str">
        <f t="shared" si="50"/>
        <v>SELECT 'uf50-0109.cnf','Roulette','1Point','2Bit','Weighted',1,9676,41,22603 UNION</v>
      </c>
    </row>
    <row r="3164" spans="1:11" x14ac:dyDescent="0.55000000000000004">
      <c r="A3164" t="s">
        <v>28</v>
      </c>
      <c r="B3164" t="s">
        <v>9</v>
      </c>
      <c r="C3164" t="s">
        <v>133</v>
      </c>
      <c r="D3164" t="s">
        <v>132</v>
      </c>
      <c r="E3164" t="s">
        <v>5</v>
      </c>
      <c r="F3164" t="b">
        <v>1</v>
      </c>
      <c r="G3164">
        <v>8177</v>
      </c>
      <c r="H3164">
        <v>41</v>
      </c>
      <c r="I3164">
        <v>20507</v>
      </c>
      <c r="K3164" t="str">
        <f t="shared" si="50"/>
        <v>SELECT 'uf50-0109.cnf','Roulette','1Point','2Bit','Amplified',1,8177,41,20507 UNION</v>
      </c>
    </row>
    <row r="3165" spans="1:11" x14ac:dyDescent="0.55000000000000004">
      <c r="A3165" t="s">
        <v>28</v>
      </c>
      <c r="B3165" t="s">
        <v>9</v>
      </c>
      <c r="C3165" t="s">
        <v>134</v>
      </c>
      <c r="D3165" t="s">
        <v>2</v>
      </c>
      <c r="E3165" t="s">
        <v>3</v>
      </c>
      <c r="F3165" t="b">
        <v>1</v>
      </c>
      <c r="G3165">
        <v>579</v>
      </c>
      <c r="H3165">
        <v>3</v>
      </c>
      <c r="I3165">
        <v>1553</v>
      </c>
      <c r="K3165" t="str">
        <f t="shared" si="50"/>
        <v>SELECT 'uf50-0109.cnf','Roulette','2Point','BitFlip','MaxSat',1,579,3,1553 UNION</v>
      </c>
    </row>
    <row r="3166" spans="1:11" x14ac:dyDescent="0.55000000000000004">
      <c r="A3166" t="s">
        <v>28</v>
      </c>
      <c r="B3166" t="s">
        <v>9</v>
      </c>
      <c r="C3166" t="s">
        <v>134</v>
      </c>
      <c r="D3166" t="s">
        <v>2</v>
      </c>
      <c r="E3166" t="s">
        <v>4</v>
      </c>
      <c r="F3166" t="b">
        <v>1</v>
      </c>
      <c r="G3166">
        <v>1917</v>
      </c>
      <c r="H3166">
        <v>8</v>
      </c>
      <c r="I3166">
        <v>4747</v>
      </c>
      <c r="K3166" t="str">
        <f t="shared" si="50"/>
        <v>SELECT 'uf50-0109.cnf','Roulette','2Point','BitFlip','Weighted',1,1917,8,4747 UNION</v>
      </c>
    </row>
    <row r="3167" spans="1:11" x14ac:dyDescent="0.55000000000000004">
      <c r="A3167" t="s">
        <v>28</v>
      </c>
      <c r="B3167" t="s">
        <v>9</v>
      </c>
      <c r="C3167" t="s">
        <v>134</v>
      </c>
      <c r="D3167" t="s">
        <v>2</v>
      </c>
      <c r="E3167" t="s">
        <v>5</v>
      </c>
      <c r="F3167" t="b">
        <v>1</v>
      </c>
      <c r="G3167">
        <v>824</v>
      </c>
      <c r="H3167">
        <v>4</v>
      </c>
      <c r="I3167">
        <v>2178</v>
      </c>
      <c r="K3167" t="str">
        <f t="shared" si="50"/>
        <v>SELECT 'uf50-0109.cnf','Roulette','2Point','BitFlip','Amplified',1,824,4,2178 UNION</v>
      </c>
    </row>
    <row r="3168" spans="1:11" x14ac:dyDescent="0.55000000000000004">
      <c r="A3168" t="s">
        <v>28</v>
      </c>
      <c r="B3168" t="s">
        <v>9</v>
      </c>
      <c r="C3168" t="s">
        <v>134</v>
      </c>
      <c r="D3168" t="s">
        <v>6</v>
      </c>
      <c r="E3168" t="s">
        <v>3</v>
      </c>
      <c r="F3168" t="b">
        <v>1</v>
      </c>
      <c r="G3168">
        <v>586</v>
      </c>
      <c r="H3168">
        <v>4</v>
      </c>
      <c r="I3168">
        <v>2405</v>
      </c>
      <c r="K3168" t="str">
        <f t="shared" si="50"/>
        <v>SELECT 'uf50-0109.cnf','Roulette','2Point','Guided','MaxSat',1,586,4,2405 UNION</v>
      </c>
    </row>
    <row r="3169" spans="1:11" x14ac:dyDescent="0.55000000000000004">
      <c r="A3169" t="s">
        <v>28</v>
      </c>
      <c r="B3169" t="s">
        <v>9</v>
      </c>
      <c r="C3169" t="s">
        <v>134</v>
      </c>
      <c r="D3169" t="s">
        <v>6</v>
      </c>
      <c r="E3169" t="s">
        <v>4</v>
      </c>
      <c r="F3169" t="b">
        <v>1</v>
      </c>
      <c r="G3169">
        <v>77</v>
      </c>
      <c r="H3169">
        <v>0</v>
      </c>
      <c r="I3169">
        <v>317</v>
      </c>
      <c r="K3169" t="str">
        <f t="shared" si="50"/>
        <v>SELECT 'uf50-0109.cnf','Roulette','2Point','Guided','Weighted',1,77,0,317 UNION</v>
      </c>
    </row>
    <row r="3170" spans="1:11" x14ac:dyDescent="0.55000000000000004">
      <c r="A3170" t="s">
        <v>28</v>
      </c>
      <c r="B3170" t="s">
        <v>9</v>
      </c>
      <c r="C3170" t="s">
        <v>134</v>
      </c>
      <c r="D3170" t="s">
        <v>6</v>
      </c>
      <c r="E3170" t="s">
        <v>5</v>
      </c>
      <c r="F3170" t="b">
        <v>1</v>
      </c>
      <c r="G3170">
        <v>207</v>
      </c>
      <c r="H3170">
        <v>1</v>
      </c>
      <c r="I3170">
        <v>847</v>
      </c>
      <c r="K3170" t="str">
        <f t="shared" si="50"/>
        <v>SELECT 'uf50-0109.cnf','Roulette','2Point','Guided','Amplified',1,207,1,847 UNION</v>
      </c>
    </row>
    <row r="3171" spans="1:11" x14ac:dyDescent="0.55000000000000004">
      <c r="A3171" t="s">
        <v>28</v>
      </c>
      <c r="B3171" t="s">
        <v>9</v>
      </c>
      <c r="C3171" t="s">
        <v>134</v>
      </c>
      <c r="D3171" t="s">
        <v>131</v>
      </c>
      <c r="E3171" t="s">
        <v>3</v>
      </c>
      <c r="F3171" t="b">
        <v>1</v>
      </c>
      <c r="G3171">
        <v>5417</v>
      </c>
      <c r="H3171">
        <v>25</v>
      </c>
      <c r="I3171">
        <v>13525</v>
      </c>
      <c r="K3171" t="str">
        <f t="shared" si="50"/>
        <v>SELECT 'uf50-0109.cnf','Roulette','2Point','1Bit','MaxSat',1,5417,25,13525 UNION</v>
      </c>
    </row>
    <row r="3172" spans="1:11" x14ac:dyDescent="0.55000000000000004">
      <c r="A3172" t="s">
        <v>28</v>
      </c>
      <c r="B3172" t="s">
        <v>9</v>
      </c>
      <c r="C3172" t="s">
        <v>134</v>
      </c>
      <c r="D3172" t="s">
        <v>131</v>
      </c>
      <c r="E3172" t="s">
        <v>4</v>
      </c>
      <c r="F3172" t="b">
        <v>1</v>
      </c>
      <c r="G3172">
        <v>1760</v>
      </c>
      <c r="H3172">
        <v>8</v>
      </c>
      <c r="I3172">
        <v>4194</v>
      </c>
      <c r="K3172" t="str">
        <f t="shared" si="50"/>
        <v>SELECT 'uf50-0109.cnf','Roulette','2Point','1Bit','Weighted',1,1760,8,4194 UNION</v>
      </c>
    </row>
    <row r="3173" spans="1:11" x14ac:dyDescent="0.55000000000000004">
      <c r="A3173" t="s">
        <v>28</v>
      </c>
      <c r="B3173" t="s">
        <v>9</v>
      </c>
      <c r="C3173" t="s">
        <v>134</v>
      </c>
      <c r="D3173" t="s">
        <v>131</v>
      </c>
      <c r="E3173" t="s">
        <v>5</v>
      </c>
      <c r="F3173" t="b">
        <v>1</v>
      </c>
      <c r="G3173">
        <v>1721</v>
      </c>
      <c r="H3173">
        <v>9</v>
      </c>
      <c r="I3173">
        <v>4281</v>
      </c>
      <c r="K3173" t="str">
        <f t="shared" si="50"/>
        <v>SELECT 'uf50-0109.cnf','Roulette','2Point','1Bit','Amplified',1,1721,9,4281 UNION</v>
      </c>
    </row>
    <row r="3174" spans="1:11" x14ac:dyDescent="0.55000000000000004">
      <c r="A3174" t="s">
        <v>28</v>
      </c>
      <c r="B3174" t="s">
        <v>9</v>
      </c>
      <c r="C3174" t="s">
        <v>134</v>
      </c>
      <c r="D3174" t="s">
        <v>132</v>
      </c>
      <c r="E3174" t="s">
        <v>3</v>
      </c>
      <c r="F3174" t="b">
        <v>1</v>
      </c>
      <c r="G3174">
        <v>5564</v>
      </c>
      <c r="H3174">
        <v>26</v>
      </c>
      <c r="I3174">
        <v>13911</v>
      </c>
      <c r="K3174" t="str">
        <f t="shared" si="50"/>
        <v>SELECT 'uf50-0109.cnf','Roulette','2Point','2Bit','MaxSat',1,5564,26,13911 UNION</v>
      </c>
    </row>
    <row r="3175" spans="1:11" x14ac:dyDescent="0.55000000000000004">
      <c r="A3175" t="s">
        <v>28</v>
      </c>
      <c r="B3175" t="s">
        <v>9</v>
      </c>
      <c r="C3175" t="s">
        <v>134</v>
      </c>
      <c r="D3175" t="s">
        <v>132</v>
      </c>
      <c r="E3175" t="s">
        <v>4</v>
      </c>
      <c r="F3175" t="b">
        <v>1</v>
      </c>
      <c r="G3175">
        <v>4399</v>
      </c>
      <c r="H3175">
        <v>21</v>
      </c>
      <c r="I3175">
        <v>10555</v>
      </c>
      <c r="K3175" t="str">
        <f t="shared" si="50"/>
        <v>SELECT 'uf50-0109.cnf','Roulette','2Point','2Bit','Weighted',1,4399,21,10555 UNION</v>
      </c>
    </row>
    <row r="3176" spans="1:11" x14ac:dyDescent="0.55000000000000004">
      <c r="A3176" t="s">
        <v>28</v>
      </c>
      <c r="B3176" t="s">
        <v>9</v>
      </c>
      <c r="C3176" t="s">
        <v>134</v>
      </c>
      <c r="D3176" t="s">
        <v>132</v>
      </c>
      <c r="E3176" t="s">
        <v>5</v>
      </c>
      <c r="F3176" t="b">
        <v>1</v>
      </c>
      <c r="G3176">
        <v>4190</v>
      </c>
      <c r="H3176">
        <v>21</v>
      </c>
      <c r="I3176">
        <v>10433</v>
      </c>
      <c r="K3176" t="str">
        <f t="shared" si="50"/>
        <v>SELECT 'uf50-0109.cnf','Roulette','2Point','2Bit','Amplified',1,4190,21,10433 UNION</v>
      </c>
    </row>
    <row r="3177" spans="1:11" x14ac:dyDescent="0.55000000000000004">
      <c r="A3177" t="s">
        <v>28</v>
      </c>
      <c r="B3177" t="s">
        <v>10</v>
      </c>
      <c r="C3177" t="s">
        <v>1</v>
      </c>
      <c r="D3177" t="s">
        <v>2</v>
      </c>
      <c r="E3177" t="s">
        <v>3</v>
      </c>
      <c r="F3177" t="b">
        <v>1</v>
      </c>
      <c r="G3177">
        <v>317</v>
      </c>
      <c r="H3177">
        <v>2</v>
      </c>
      <c r="I3177">
        <v>1783</v>
      </c>
      <c r="K3177" t="str">
        <f t="shared" si="50"/>
        <v>SELECT 'uf50-0109.cnf','Rank','Clause','BitFlip','MaxSat',1,317,2,1783 UNION</v>
      </c>
    </row>
    <row r="3178" spans="1:11" x14ac:dyDescent="0.55000000000000004">
      <c r="A3178" t="s">
        <v>28</v>
      </c>
      <c r="B3178" t="s">
        <v>10</v>
      </c>
      <c r="C3178" t="s">
        <v>1</v>
      </c>
      <c r="D3178" t="s">
        <v>2</v>
      </c>
      <c r="E3178" t="s">
        <v>4</v>
      </c>
      <c r="F3178" t="b">
        <v>1</v>
      </c>
      <c r="G3178">
        <v>44</v>
      </c>
      <c r="H3178">
        <v>0</v>
      </c>
      <c r="I3178">
        <v>230</v>
      </c>
      <c r="K3178" t="str">
        <f t="shared" si="50"/>
        <v>SELECT 'uf50-0109.cnf','Rank','Clause','BitFlip','Weighted',1,44,0,230 UNION</v>
      </c>
    </row>
    <row r="3179" spans="1:11" x14ac:dyDescent="0.55000000000000004">
      <c r="A3179" t="s">
        <v>28</v>
      </c>
      <c r="B3179" t="s">
        <v>10</v>
      </c>
      <c r="C3179" t="s">
        <v>1</v>
      </c>
      <c r="D3179" t="s">
        <v>2</v>
      </c>
      <c r="E3179" t="s">
        <v>5</v>
      </c>
      <c r="F3179" t="b">
        <v>1</v>
      </c>
      <c r="G3179">
        <v>1737</v>
      </c>
      <c r="H3179">
        <v>14</v>
      </c>
      <c r="I3179">
        <v>9765</v>
      </c>
      <c r="K3179" t="str">
        <f t="shared" si="50"/>
        <v>SELECT 'uf50-0109.cnf','Rank','Clause','BitFlip','Amplified',1,1737,14,9765 UNION</v>
      </c>
    </row>
    <row r="3180" spans="1:11" x14ac:dyDescent="0.55000000000000004">
      <c r="A3180" t="s">
        <v>28</v>
      </c>
      <c r="B3180" t="s">
        <v>10</v>
      </c>
      <c r="C3180" t="s">
        <v>1</v>
      </c>
      <c r="D3180" t="s">
        <v>6</v>
      </c>
      <c r="E3180" t="s">
        <v>3</v>
      </c>
      <c r="F3180" t="b">
        <v>1</v>
      </c>
      <c r="G3180">
        <v>35</v>
      </c>
      <c r="H3180">
        <v>0</v>
      </c>
      <c r="I3180">
        <v>228</v>
      </c>
      <c r="K3180" t="str">
        <f t="shared" si="50"/>
        <v>SELECT 'uf50-0109.cnf','Rank','Clause','Guided','MaxSat',1,35,0,228 UNION</v>
      </c>
    </row>
    <row r="3181" spans="1:11" x14ac:dyDescent="0.55000000000000004">
      <c r="A3181" t="s">
        <v>28</v>
      </c>
      <c r="B3181" t="s">
        <v>10</v>
      </c>
      <c r="C3181" t="s">
        <v>1</v>
      </c>
      <c r="D3181" t="s">
        <v>6</v>
      </c>
      <c r="E3181" t="s">
        <v>4</v>
      </c>
      <c r="F3181" t="b">
        <v>1</v>
      </c>
      <c r="G3181">
        <v>24</v>
      </c>
      <c r="H3181">
        <v>0</v>
      </c>
      <c r="I3181">
        <v>146</v>
      </c>
      <c r="K3181" t="str">
        <f t="shared" si="50"/>
        <v>SELECT 'uf50-0109.cnf','Rank','Clause','Guided','Weighted',1,24,0,146 UNION</v>
      </c>
    </row>
    <row r="3182" spans="1:11" x14ac:dyDescent="0.55000000000000004">
      <c r="A3182" t="s">
        <v>28</v>
      </c>
      <c r="B3182" t="s">
        <v>10</v>
      </c>
      <c r="C3182" t="s">
        <v>1</v>
      </c>
      <c r="D3182" t="s">
        <v>6</v>
      </c>
      <c r="E3182" t="s">
        <v>5</v>
      </c>
      <c r="F3182" t="b">
        <v>1</v>
      </c>
      <c r="G3182">
        <v>34</v>
      </c>
      <c r="H3182">
        <v>0</v>
      </c>
      <c r="I3182">
        <v>199</v>
      </c>
      <c r="K3182" t="str">
        <f t="shared" si="50"/>
        <v>SELECT 'uf50-0109.cnf','Rank','Clause','Guided','Amplified',1,34,0,199 UNION</v>
      </c>
    </row>
    <row r="3183" spans="1:11" x14ac:dyDescent="0.55000000000000004">
      <c r="A3183" t="s">
        <v>28</v>
      </c>
      <c r="B3183" t="s">
        <v>10</v>
      </c>
      <c r="C3183" t="s">
        <v>1</v>
      </c>
      <c r="D3183" t="s">
        <v>131</v>
      </c>
      <c r="E3183" t="s">
        <v>3</v>
      </c>
      <c r="F3183" t="b">
        <v>1</v>
      </c>
      <c r="G3183">
        <v>267</v>
      </c>
      <c r="H3183">
        <v>2</v>
      </c>
      <c r="I3183">
        <v>1411</v>
      </c>
      <c r="K3183" t="str">
        <f t="shared" si="50"/>
        <v>SELECT 'uf50-0109.cnf','Rank','Clause','1Bit','MaxSat',1,267,2,1411 UNION</v>
      </c>
    </row>
    <row r="3184" spans="1:11" x14ac:dyDescent="0.55000000000000004">
      <c r="A3184" t="s">
        <v>28</v>
      </c>
      <c r="B3184" t="s">
        <v>10</v>
      </c>
      <c r="C3184" t="s">
        <v>1</v>
      </c>
      <c r="D3184" t="s">
        <v>131</v>
      </c>
      <c r="E3184" t="s">
        <v>4</v>
      </c>
      <c r="F3184" t="b">
        <v>1</v>
      </c>
      <c r="G3184">
        <v>1113</v>
      </c>
      <c r="H3184">
        <v>8</v>
      </c>
      <c r="I3184">
        <v>5788</v>
      </c>
      <c r="K3184" t="str">
        <f t="shared" si="50"/>
        <v>SELECT 'uf50-0109.cnf','Rank','Clause','1Bit','Weighted',1,1113,8,5788 UNION</v>
      </c>
    </row>
    <row r="3185" spans="1:11" x14ac:dyDescent="0.55000000000000004">
      <c r="A3185" t="s">
        <v>28</v>
      </c>
      <c r="B3185" t="s">
        <v>10</v>
      </c>
      <c r="C3185" t="s">
        <v>1</v>
      </c>
      <c r="D3185" t="s">
        <v>131</v>
      </c>
      <c r="E3185" t="s">
        <v>5</v>
      </c>
      <c r="F3185" t="b">
        <v>1</v>
      </c>
      <c r="G3185">
        <v>60</v>
      </c>
      <c r="H3185">
        <v>0</v>
      </c>
      <c r="I3185">
        <v>305</v>
      </c>
      <c r="K3185" t="str">
        <f t="shared" si="50"/>
        <v>SELECT 'uf50-0109.cnf','Rank','Clause','1Bit','Amplified',1,60,0,305 UNION</v>
      </c>
    </row>
    <row r="3186" spans="1:11" x14ac:dyDescent="0.55000000000000004">
      <c r="A3186" t="s">
        <v>28</v>
      </c>
      <c r="B3186" t="s">
        <v>10</v>
      </c>
      <c r="C3186" t="s">
        <v>1</v>
      </c>
      <c r="D3186" t="s">
        <v>132</v>
      </c>
      <c r="E3186" t="s">
        <v>3</v>
      </c>
      <c r="F3186" t="b">
        <v>1</v>
      </c>
      <c r="G3186">
        <v>2768</v>
      </c>
      <c r="H3186">
        <v>20</v>
      </c>
      <c r="I3186">
        <v>14828</v>
      </c>
      <c r="K3186" t="str">
        <f t="shared" si="50"/>
        <v>SELECT 'uf50-0109.cnf','Rank','Clause','2Bit','MaxSat',1,2768,20,14828 UNION</v>
      </c>
    </row>
    <row r="3187" spans="1:11" x14ac:dyDescent="0.55000000000000004">
      <c r="A3187" t="s">
        <v>28</v>
      </c>
      <c r="B3187" t="s">
        <v>10</v>
      </c>
      <c r="C3187" t="s">
        <v>1</v>
      </c>
      <c r="D3187" t="s">
        <v>132</v>
      </c>
      <c r="E3187" t="s">
        <v>4</v>
      </c>
      <c r="F3187" t="b">
        <v>1</v>
      </c>
      <c r="G3187">
        <v>1537</v>
      </c>
      <c r="H3187">
        <v>10</v>
      </c>
      <c r="I3187">
        <v>8003</v>
      </c>
      <c r="K3187" t="str">
        <f t="shared" si="50"/>
        <v>SELECT 'uf50-0109.cnf','Rank','Clause','2Bit','Weighted',1,1537,10,8003 UNION</v>
      </c>
    </row>
    <row r="3188" spans="1:11" x14ac:dyDescent="0.55000000000000004">
      <c r="A3188" t="s">
        <v>28</v>
      </c>
      <c r="B3188" t="s">
        <v>10</v>
      </c>
      <c r="C3188" t="s">
        <v>1</v>
      </c>
      <c r="D3188" t="s">
        <v>132</v>
      </c>
      <c r="E3188" t="s">
        <v>5</v>
      </c>
      <c r="F3188" t="b">
        <v>1</v>
      </c>
      <c r="G3188">
        <v>634</v>
      </c>
      <c r="H3188">
        <v>4</v>
      </c>
      <c r="I3188">
        <v>3264</v>
      </c>
      <c r="K3188" t="str">
        <f t="shared" si="50"/>
        <v>SELECT 'uf50-0109.cnf','Rank','Clause','2Bit','Amplified',1,634,4,3264 UNION</v>
      </c>
    </row>
    <row r="3189" spans="1:11" x14ac:dyDescent="0.55000000000000004">
      <c r="A3189" t="s">
        <v>28</v>
      </c>
      <c r="B3189" t="s">
        <v>10</v>
      </c>
      <c r="C3189" t="s">
        <v>8</v>
      </c>
      <c r="D3189" t="s">
        <v>2</v>
      </c>
      <c r="E3189" t="s">
        <v>3</v>
      </c>
      <c r="F3189" t="b">
        <v>1</v>
      </c>
      <c r="G3189">
        <v>172</v>
      </c>
      <c r="H3189">
        <v>1</v>
      </c>
      <c r="I3189">
        <v>437</v>
      </c>
      <c r="K3189" t="str">
        <f t="shared" si="50"/>
        <v>SELECT 'uf50-0109.cnf','Rank','Uniform','BitFlip','MaxSat',1,172,1,437 UNION</v>
      </c>
    </row>
    <row r="3190" spans="1:11" x14ac:dyDescent="0.55000000000000004">
      <c r="A3190" t="s">
        <v>28</v>
      </c>
      <c r="B3190" t="s">
        <v>10</v>
      </c>
      <c r="C3190" t="s">
        <v>8</v>
      </c>
      <c r="D3190" t="s">
        <v>2</v>
      </c>
      <c r="E3190" t="s">
        <v>4</v>
      </c>
      <c r="F3190" t="b">
        <v>1</v>
      </c>
      <c r="G3190">
        <v>1602</v>
      </c>
      <c r="H3190">
        <v>11</v>
      </c>
      <c r="I3190">
        <v>3776</v>
      </c>
      <c r="K3190" t="str">
        <f t="shared" si="50"/>
        <v>SELECT 'uf50-0109.cnf','Rank','Uniform','BitFlip','Weighted',1,1602,11,3776 UNION</v>
      </c>
    </row>
    <row r="3191" spans="1:11" x14ac:dyDescent="0.55000000000000004">
      <c r="A3191" t="s">
        <v>28</v>
      </c>
      <c r="B3191" t="s">
        <v>10</v>
      </c>
      <c r="C3191" t="s">
        <v>8</v>
      </c>
      <c r="D3191" t="s">
        <v>2</v>
      </c>
      <c r="E3191" t="s">
        <v>5</v>
      </c>
      <c r="F3191" t="b">
        <v>1</v>
      </c>
      <c r="G3191">
        <v>287</v>
      </c>
      <c r="H3191">
        <v>2</v>
      </c>
      <c r="I3191">
        <v>714</v>
      </c>
      <c r="K3191" t="str">
        <f t="shared" si="50"/>
        <v>SELECT 'uf50-0109.cnf','Rank','Uniform','BitFlip','Amplified',1,287,2,714 UNION</v>
      </c>
    </row>
    <row r="3192" spans="1:11" x14ac:dyDescent="0.55000000000000004">
      <c r="A3192" t="s">
        <v>28</v>
      </c>
      <c r="B3192" t="s">
        <v>10</v>
      </c>
      <c r="C3192" t="s">
        <v>8</v>
      </c>
      <c r="D3192" t="s">
        <v>6</v>
      </c>
      <c r="E3192" t="s">
        <v>3</v>
      </c>
      <c r="F3192" t="b">
        <v>1</v>
      </c>
      <c r="G3192">
        <v>362</v>
      </c>
      <c r="H3192">
        <v>3</v>
      </c>
      <c r="I3192">
        <v>1472</v>
      </c>
      <c r="K3192" t="str">
        <f t="shared" si="50"/>
        <v>SELECT 'uf50-0109.cnf','Rank','Uniform','Guided','MaxSat',1,362,3,1472 UNION</v>
      </c>
    </row>
    <row r="3193" spans="1:11" x14ac:dyDescent="0.55000000000000004">
      <c r="A3193" t="s">
        <v>28</v>
      </c>
      <c r="B3193" t="s">
        <v>10</v>
      </c>
      <c r="C3193" t="s">
        <v>8</v>
      </c>
      <c r="D3193" t="s">
        <v>6</v>
      </c>
      <c r="E3193" t="s">
        <v>4</v>
      </c>
      <c r="F3193" t="b">
        <v>1</v>
      </c>
      <c r="G3193">
        <v>366</v>
      </c>
      <c r="H3193">
        <v>3</v>
      </c>
      <c r="I3193">
        <v>1410</v>
      </c>
      <c r="K3193" t="str">
        <f t="shared" si="50"/>
        <v>SELECT 'uf50-0109.cnf','Rank','Uniform','Guided','Weighted',1,366,3,1410 UNION</v>
      </c>
    </row>
    <row r="3194" spans="1:11" x14ac:dyDescent="0.55000000000000004">
      <c r="A3194" t="s">
        <v>28</v>
      </c>
      <c r="B3194" t="s">
        <v>10</v>
      </c>
      <c r="C3194" t="s">
        <v>8</v>
      </c>
      <c r="D3194" t="s">
        <v>6</v>
      </c>
      <c r="E3194" t="s">
        <v>5</v>
      </c>
      <c r="F3194" t="b">
        <v>1</v>
      </c>
      <c r="G3194">
        <v>20</v>
      </c>
      <c r="H3194">
        <v>0</v>
      </c>
      <c r="I3194">
        <v>93</v>
      </c>
      <c r="K3194" t="str">
        <f t="shared" si="50"/>
        <v>SELECT 'uf50-0109.cnf','Rank','Uniform','Guided','Amplified',1,20,0,93 UNION</v>
      </c>
    </row>
    <row r="3195" spans="1:11" x14ac:dyDescent="0.55000000000000004">
      <c r="A3195" t="s">
        <v>28</v>
      </c>
      <c r="B3195" t="s">
        <v>10</v>
      </c>
      <c r="C3195" t="s">
        <v>8</v>
      </c>
      <c r="D3195" t="s">
        <v>131</v>
      </c>
      <c r="E3195" t="s">
        <v>3</v>
      </c>
      <c r="F3195" t="b">
        <v>1</v>
      </c>
      <c r="G3195">
        <v>188</v>
      </c>
      <c r="H3195">
        <v>1</v>
      </c>
      <c r="I3195">
        <v>465</v>
      </c>
      <c r="K3195" t="str">
        <f t="shared" si="50"/>
        <v>SELECT 'uf50-0109.cnf','Rank','Uniform','1Bit','MaxSat',1,188,1,465 UNION</v>
      </c>
    </row>
    <row r="3196" spans="1:11" x14ac:dyDescent="0.55000000000000004">
      <c r="A3196" t="s">
        <v>28</v>
      </c>
      <c r="B3196" t="s">
        <v>10</v>
      </c>
      <c r="C3196" t="s">
        <v>8</v>
      </c>
      <c r="D3196" t="s">
        <v>131</v>
      </c>
      <c r="E3196" t="s">
        <v>4</v>
      </c>
      <c r="F3196" t="b">
        <v>1</v>
      </c>
      <c r="G3196">
        <v>1494</v>
      </c>
      <c r="H3196">
        <v>11</v>
      </c>
      <c r="I3196">
        <v>3441</v>
      </c>
      <c r="K3196" t="str">
        <f t="shared" si="50"/>
        <v>SELECT 'uf50-0109.cnf','Rank','Uniform','1Bit','Weighted',1,1494,11,3441 UNION</v>
      </c>
    </row>
    <row r="3197" spans="1:11" x14ac:dyDescent="0.55000000000000004">
      <c r="A3197" t="s">
        <v>28</v>
      </c>
      <c r="B3197" t="s">
        <v>10</v>
      </c>
      <c r="C3197" t="s">
        <v>8</v>
      </c>
      <c r="D3197" t="s">
        <v>131</v>
      </c>
      <c r="E3197" t="s">
        <v>5</v>
      </c>
      <c r="F3197" t="b">
        <v>1</v>
      </c>
      <c r="G3197">
        <v>1580</v>
      </c>
      <c r="H3197">
        <v>12</v>
      </c>
      <c r="I3197">
        <v>4053</v>
      </c>
      <c r="K3197" t="str">
        <f t="shared" si="50"/>
        <v>SELECT 'uf50-0109.cnf','Rank','Uniform','1Bit','Amplified',1,1580,12,4053 UNION</v>
      </c>
    </row>
    <row r="3198" spans="1:11" x14ac:dyDescent="0.55000000000000004">
      <c r="A3198" t="s">
        <v>28</v>
      </c>
      <c r="B3198" t="s">
        <v>10</v>
      </c>
      <c r="C3198" t="s">
        <v>8</v>
      </c>
      <c r="D3198" t="s">
        <v>132</v>
      </c>
      <c r="E3198" t="s">
        <v>3</v>
      </c>
      <c r="F3198" t="b">
        <v>1</v>
      </c>
      <c r="G3198">
        <v>397</v>
      </c>
      <c r="H3198">
        <v>2</v>
      </c>
      <c r="I3198">
        <v>973</v>
      </c>
      <c r="K3198" t="str">
        <f t="shared" si="50"/>
        <v>SELECT 'uf50-0109.cnf','Rank','Uniform','2Bit','MaxSat',1,397,2,973 UNION</v>
      </c>
    </row>
    <row r="3199" spans="1:11" x14ac:dyDescent="0.55000000000000004">
      <c r="A3199" t="s">
        <v>28</v>
      </c>
      <c r="B3199" t="s">
        <v>10</v>
      </c>
      <c r="C3199" t="s">
        <v>8</v>
      </c>
      <c r="D3199" t="s">
        <v>132</v>
      </c>
      <c r="E3199" t="s">
        <v>4</v>
      </c>
      <c r="F3199" t="b">
        <v>1</v>
      </c>
      <c r="G3199">
        <v>4841</v>
      </c>
      <c r="H3199">
        <v>33</v>
      </c>
      <c r="I3199">
        <v>11273</v>
      </c>
      <c r="K3199" t="str">
        <f t="shared" si="50"/>
        <v>SELECT 'uf50-0109.cnf','Rank','Uniform','2Bit','Weighted',1,4841,33,11273 UNION</v>
      </c>
    </row>
    <row r="3200" spans="1:11" x14ac:dyDescent="0.55000000000000004">
      <c r="A3200" t="s">
        <v>28</v>
      </c>
      <c r="B3200" t="s">
        <v>10</v>
      </c>
      <c r="C3200" t="s">
        <v>8</v>
      </c>
      <c r="D3200" t="s">
        <v>132</v>
      </c>
      <c r="E3200" t="s">
        <v>5</v>
      </c>
      <c r="F3200" t="b">
        <v>1</v>
      </c>
      <c r="G3200">
        <v>288</v>
      </c>
      <c r="H3200">
        <v>2</v>
      </c>
      <c r="I3200">
        <v>724</v>
      </c>
      <c r="K3200" t="str">
        <f t="shared" si="50"/>
        <v>SELECT 'uf50-0109.cnf','Rank','Uniform','2Bit','Amplified',1,288,2,724 UNION</v>
      </c>
    </row>
    <row r="3201" spans="1:11" x14ac:dyDescent="0.55000000000000004">
      <c r="A3201" t="s">
        <v>28</v>
      </c>
      <c r="B3201" t="s">
        <v>10</v>
      </c>
      <c r="C3201" t="s">
        <v>133</v>
      </c>
      <c r="D3201" t="s">
        <v>2</v>
      </c>
      <c r="E3201" t="s">
        <v>3</v>
      </c>
      <c r="F3201" t="b">
        <v>1</v>
      </c>
      <c r="G3201">
        <v>586</v>
      </c>
      <c r="H3201">
        <v>3</v>
      </c>
      <c r="I3201">
        <v>1390</v>
      </c>
      <c r="K3201" t="str">
        <f t="shared" si="50"/>
        <v>SELECT 'uf50-0109.cnf','Rank','1Point','BitFlip','MaxSat',1,586,3,1390 UNION</v>
      </c>
    </row>
    <row r="3202" spans="1:11" x14ac:dyDescent="0.55000000000000004">
      <c r="A3202" t="s">
        <v>28</v>
      </c>
      <c r="B3202" t="s">
        <v>10</v>
      </c>
      <c r="C3202" t="s">
        <v>133</v>
      </c>
      <c r="D3202" t="s">
        <v>2</v>
      </c>
      <c r="E3202" t="s">
        <v>4</v>
      </c>
      <c r="F3202" t="b">
        <v>1</v>
      </c>
      <c r="G3202">
        <v>1760</v>
      </c>
      <c r="H3202">
        <v>12</v>
      </c>
      <c r="I3202">
        <v>3990</v>
      </c>
      <c r="K3202" t="str">
        <f t="shared" si="50"/>
        <v>SELECT 'uf50-0109.cnf','Rank','1Point','BitFlip','Weighted',1,1760,12,3990 UNION</v>
      </c>
    </row>
    <row r="3203" spans="1:11" x14ac:dyDescent="0.55000000000000004">
      <c r="A3203" t="s">
        <v>28</v>
      </c>
      <c r="B3203" t="s">
        <v>10</v>
      </c>
      <c r="C3203" t="s">
        <v>133</v>
      </c>
      <c r="D3203" t="s">
        <v>2</v>
      </c>
      <c r="E3203" t="s">
        <v>5</v>
      </c>
      <c r="F3203" t="b">
        <v>1</v>
      </c>
      <c r="G3203">
        <v>579</v>
      </c>
      <c r="H3203">
        <v>4</v>
      </c>
      <c r="I3203">
        <v>1485</v>
      </c>
      <c r="K3203" t="str">
        <f t="shared" si="50"/>
        <v>SELECT 'uf50-0109.cnf','Rank','1Point','BitFlip','Amplified',1,579,4,1485 UNION</v>
      </c>
    </row>
    <row r="3204" spans="1:11" x14ac:dyDescent="0.55000000000000004">
      <c r="A3204" t="s">
        <v>28</v>
      </c>
      <c r="B3204" t="s">
        <v>10</v>
      </c>
      <c r="C3204" t="s">
        <v>133</v>
      </c>
      <c r="D3204" t="s">
        <v>6</v>
      </c>
      <c r="E3204" t="s">
        <v>3</v>
      </c>
      <c r="F3204" t="b">
        <v>1</v>
      </c>
      <c r="G3204">
        <v>29</v>
      </c>
      <c r="H3204">
        <v>0</v>
      </c>
      <c r="I3204">
        <v>126</v>
      </c>
      <c r="K3204" t="str">
        <f t="shared" si="50"/>
        <v>SELECT 'uf50-0109.cnf','Rank','1Point','Guided','MaxSat',1,29,0,126 UNION</v>
      </c>
    </row>
    <row r="3205" spans="1:11" x14ac:dyDescent="0.55000000000000004">
      <c r="A3205" t="s">
        <v>28</v>
      </c>
      <c r="B3205" t="s">
        <v>10</v>
      </c>
      <c r="C3205" t="s">
        <v>133</v>
      </c>
      <c r="D3205" t="s">
        <v>6</v>
      </c>
      <c r="E3205" t="s">
        <v>4</v>
      </c>
      <c r="F3205" t="b">
        <v>1</v>
      </c>
      <c r="G3205">
        <v>29</v>
      </c>
      <c r="H3205">
        <v>0</v>
      </c>
      <c r="I3205">
        <v>129</v>
      </c>
      <c r="K3205" t="str">
        <f t="shared" si="50"/>
        <v>SELECT 'uf50-0109.cnf','Rank','1Point','Guided','Weighted',1,29,0,129 UNION</v>
      </c>
    </row>
    <row r="3206" spans="1:11" x14ac:dyDescent="0.55000000000000004">
      <c r="A3206" t="s">
        <v>28</v>
      </c>
      <c r="B3206" t="s">
        <v>10</v>
      </c>
      <c r="C3206" t="s">
        <v>133</v>
      </c>
      <c r="D3206" t="s">
        <v>6</v>
      </c>
      <c r="E3206" t="s">
        <v>5</v>
      </c>
      <c r="F3206" t="b">
        <v>1</v>
      </c>
      <c r="G3206">
        <v>167</v>
      </c>
      <c r="H3206">
        <v>1</v>
      </c>
      <c r="I3206">
        <v>711</v>
      </c>
      <c r="K3206" t="str">
        <f t="shared" si="50"/>
        <v>SELECT 'uf50-0109.cnf','Rank','1Point','Guided','Amplified',1,167,1,711 UNION</v>
      </c>
    </row>
    <row r="3207" spans="1:11" x14ac:dyDescent="0.55000000000000004">
      <c r="A3207" t="s">
        <v>28</v>
      </c>
      <c r="B3207" t="s">
        <v>10</v>
      </c>
      <c r="C3207" t="s">
        <v>133</v>
      </c>
      <c r="D3207" t="s">
        <v>131</v>
      </c>
      <c r="E3207" t="s">
        <v>3</v>
      </c>
      <c r="F3207" t="b">
        <v>1</v>
      </c>
      <c r="G3207">
        <v>79</v>
      </c>
      <c r="H3207">
        <v>0</v>
      </c>
      <c r="I3207">
        <v>192</v>
      </c>
      <c r="K3207" t="str">
        <f t="shared" si="50"/>
        <v>SELECT 'uf50-0109.cnf','Rank','1Point','1Bit','MaxSat',1,79,0,192 UNION</v>
      </c>
    </row>
    <row r="3208" spans="1:11" x14ac:dyDescent="0.55000000000000004">
      <c r="A3208" t="s">
        <v>28</v>
      </c>
      <c r="B3208" t="s">
        <v>10</v>
      </c>
      <c r="C3208" t="s">
        <v>133</v>
      </c>
      <c r="D3208" t="s">
        <v>131</v>
      </c>
      <c r="E3208" t="s">
        <v>4</v>
      </c>
      <c r="F3208" t="b">
        <v>1</v>
      </c>
      <c r="G3208">
        <v>984</v>
      </c>
      <c r="H3208">
        <v>6</v>
      </c>
      <c r="I3208">
        <v>2204</v>
      </c>
      <c r="K3208" t="str">
        <f t="shared" si="50"/>
        <v>SELECT 'uf50-0109.cnf','Rank','1Point','1Bit','Weighted',1,984,6,2204 UNION</v>
      </c>
    </row>
    <row r="3209" spans="1:11" x14ac:dyDescent="0.55000000000000004">
      <c r="A3209" t="s">
        <v>28</v>
      </c>
      <c r="B3209" t="s">
        <v>10</v>
      </c>
      <c r="C3209" t="s">
        <v>133</v>
      </c>
      <c r="D3209" t="s">
        <v>131</v>
      </c>
      <c r="E3209" t="s">
        <v>5</v>
      </c>
      <c r="F3209" t="b">
        <v>1</v>
      </c>
      <c r="G3209">
        <v>855</v>
      </c>
      <c r="H3209">
        <v>6</v>
      </c>
      <c r="I3209">
        <v>2153</v>
      </c>
      <c r="K3209" t="str">
        <f t="shared" ref="K3209:K3272" si="51">CONCATENATE("SELECT '",A3209,"','",B3209,"','",C3209,"','",D3209,"','",E3209,"',",IF(F3209,1,0),",",G3209,",",H3209,",",I3209," UNION")</f>
        <v>SELECT 'uf50-0109.cnf','Rank','1Point','1Bit','Amplified',1,855,6,2153 UNION</v>
      </c>
    </row>
    <row r="3210" spans="1:11" x14ac:dyDescent="0.55000000000000004">
      <c r="A3210" t="s">
        <v>28</v>
      </c>
      <c r="B3210" t="s">
        <v>10</v>
      </c>
      <c r="C3210" t="s">
        <v>133</v>
      </c>
      <c r="D3210" t="s">
        <v>132</v>
      </c>
      <c r="E3210" t="s">
        <v>3</v>
      </c>
      <c r="F3210" t="b">
        <v>1</v>
      </c>
      <c r="G3210">
        <v>826</v>
      </c>
      <c r="H3210">
        <v>5</v>
      </c>
      <c r="I3210">
        <v>2022</v>
      </c>
      <c r="K3210" t="str">
        <f t="shared" si="51"/>
        <v>SELECT 'uf50-0109.cnf','Rank','1Point','2Bit','MaxSat',1,826,5,2022 UNION</v>
      </c>
    </row>
    <row r="3211" spans="1:11" x14ac:dyDescent="0.55000000000000004">
      <c r="A3211" t="s">
        <v>28</v>
      </c>
      <c r="B3211" t="s">
        <v>10</v>
      </c>
      <c r="C3211" t="s">
        <v>133</v>
      </c>
      <c r="D3211" t="s">
        <v>132</v>
      </c>
      <c r="E3211" t="s">
        <v>4</v>
      </c>
      <c r="F3211" t="b">
        <v>1</v>
      </c>
      <c r="G3211">
        <v>2210</v>
      </c>
      <c r="H3211">
        <v>13</v>
      </c>
      <c r="I3211">
        <v>4825</v>
      </c>
      <c r="K3211" t="str">
        <f t="shared" si="51"/>
        <v>SELECT 'uf50-0109.cnf','Rank','1Point','2Bit','Weighted',1,2210,13,4825 UNION</v>
      </c>
    </row>
    <row r="3212" spans="1:11" x14ac:dyDescent="0.55000000000000004">
      <c r="A3212" t="s">
        <v>28</v>
      </c>
      <c r="B3212" t="s">
        <v>10</v>
      </c>
      <c r="C3212" t="s">
        <v>133</v>
      </c>
      <c r="D3212" t="s">
        <v>132</v>
      </c>
      <c r="E3212" t="s">
        <v>5</v>
      </c>
      <c r="F3212" t="b">
        <v>1</v>
      </c>
      <c r="G3212">
        <v>2788</v>
      </c>
      <c r="H3212">
        <v>18</v>
      </c>
      <c r="I3212">
        <v>6612</v>
      </c>
      <c r="K3212" t="str">
        <f t="shared" si="51"/>
        <v>SELECT 'uf50-0109.cnf','Rank','1Point','2Bit','Amplified',1,2788,18,6612 UNION</v>
      </c>
    </row>
    <row r="3213" spans="1:11" x14ac:dyDescent="0.55000000000000004">
      <c r="A3213" t="s">
        <v>28</v>
      </c>
      <c r="B3213" t="s">
        <v>10</v>
      </c>
      <c r="C3213" t="s">
        <v>134</v>
      </c>
      <c r="D3213" t="s">
        <v>2</v>
      </c>
      <c r="E3213" t="s">
        <v>3</v>
      </c>
      <c r="F3213" t="b">
        <v>1</v>
      </c>
      <c r="G3213">
        <v>200</v>
      </c>
      <c r="H3213">
        <v>1</v>
      </c>
      <c r="I3213">
        <v>491</v>
      </c>
      <c r="K3213" t="str">
        <f t="shared" si="51"/>
        <v>SELECT 'uf50-0109.cnf','Rank','2Point','BitFlip','MaxSat',1,200,1,491 UNION</v>
      </c>
    </row>
    <row r="3214" spans="1:11" x14ac:dyDescent="0.55000000000000004">
      <c r="A3214" t="s">
        <v>28</v>
      </c>
      <c r="B3214" t="s">
        <v>10</v>
      </c>
      <c r="C3214" t="s">
        <v>134</v>
      </c>
      <c r="D3214" t="s">
        <v>2</v>
      </c>
      <c r="E3214" t="s">
        <v>4</v>
      </c>
      <c r="F3214" t="b">
        <v>1</v>
      </c>
      <c r="G3214">
        <v>53</v>
      </c>
      <c r="H3214">
        <v>0</v>
      </c>
      <c r="I3214">
        <v>117</v>
      </c>
      <c r="K3214" t="str">
        <f t="shared" si="51"/>
        <v>SELECT 'uf50-0109.cnf','Rank','2Point','BitFlip','Weighted',1,53,0,117 UNION</v>
      </c>
    </row>
    <row r="3215" spans="1:11" x14ac:dyDescent="0.55000000000000004">
      <c r="A3215" t="s">
        <v>28</v>
      </c>
      <c r="B3215" t="s">
        <v>10</v>
      </c>
      <c r="C3215" t="s">
        <v>134</v>
      </c>
      <c r="D3215" t="s">
        <v>2</v>
      </c>
      <c r="E3215" t="s">
        <v>5</v>
      </c>
      <c r="F3215" t="b">
        <v>1</v>
      </c>
      <c r="G3215">
        <v>452</v>
      </c>
      <c r="H3215">
        <v>3</v>
      </c>
      <c r="I3215">
        <v>1099</v>
      </c>
      <c r="K3215" t="str">
        <f t="shared" si="51"/>
        <v>SELECT 'uf50-0109.cnf','Rank','2Point','BitFlip','Amplified',1,452,3,1099 UNION</v>
      </c>
    </row>
    <row r="3216" spans="1:11" x14ac:dyDescent="0.55000000000000004">
      <c r="A3216" t="s">
        <v>28</v>
      </c>
      <c r="B3216" t="s">
        <v>10</v>
      </c>
      <c r="C3216" t="s">
        <v>134</v>
      </c>
      <c r="D3216" t="s">
        <v>6</v>
      </c>
      <c r="E3216" t="s">
        <v>3</v>
      </c>
      <c r="F3216" t="b">
        <v>1</v>
      </c>
      <c r="G3216">
        <v>20</v>
      </c>
      <c r="H3216">
        <v>0</v>
      </c>
      <c r="I3216">
        <v>80</v>
      </c>
      <c r="K3216" t="str">
        <f t="shared" si="51"/>
        <v>SELECT 'uf50-0109.cnf','Rank','2Point','Guided','MaxSat',1,20,0,80 UNION</v>
      </c>
    </row>
    <row r="3217" spans="1:11" x14ac:dyDescent="0.55000000000000004">
      <c r="A3217" t="s">
        <v>28</v>
      </c>
      <c r="B3217" t="s">
        <v>10</v>
      </c>
      <c r="C3217" t="s">
        <v>134</v>
      </c>
      <c r="D3217" t="s">
        <v>6</v>
      </c>
      <c r="E3217" t="s">
        <v>4</v>
      </c>
      <c r="F3217" t="b">
        <v>1</v>
      </c>
      <c r="G3217">
        <v>18</v>
      </c>
      <c r="H3217">
        <v>0</v>
      </c>
      <c r="I3217">
        <v>77</v>
      </c>
      <c r="K3217" t="str">
        <f t="shared" si="51"/>
        <v>SELECT 'uf50-0109.cnf','Rank','2Point','Guided','Weighted',1,18,0,77 UNION</v>
      </c>
    </row>
    <row r="3218" spans="1:11" x14ac:dyDescent="0.55000000000000004">
      <c r="A3218" t="s">
        <v>28</v>
      </c>
      <c r="B3218" t="s">
        <v>10</v>
      </c>
      <c r="C3218" t="s">
        <v>134</v>
      </c>
      <c r="D3218" t="s">
        <v>6</v>
      </c>
      <c r="E3218" t="s">
        <v>5</v>
      </c>
      <c r="F3218" t="b">
        <v>1</v>
      </c>
      <c r="G3218">
        <v>70</v>
      </c>
      <c r="H3218">
        <v>0</v>
      </c>
      <c r="I3218">
        <v>293</v>
      </c>
      <c r="K3218" t="str">
        <f t="shared" si="51"/>
        <v>SELECT 'uf50-0109.cnf','Rank','2Point','Guided','Amplified',1,70,0,293 UNION</v>
      </c>
    </row>
    <row r="3219" spans="1:11" x14ac:dyDescent="0.55000000000000004">
      <c r="A3219" t="s">
        <v>28</v>
      </c>
      <c r="B3219" t="s">
        <v>10</v>
      </c>
      <c r="C3219" t="s">
        <v>134</v>
      </c>
      <c r="D3219" t="s">
        <v>131</v>
      </c>
      <c r="E3219" t="s">
        <v>3</v>
      </c>
      <c r="F3219" t="b">
        <v>1</v>
      </c>
      <c r="G3219">
        <v>1481</v>
      </c>
      <c r="H3219">
        <v>10</v>
      </c>
      <c r="I3219">
        <v>3486</v>
      </c>
      <c r="K3219" t="str">
        <f t="shared" si="51"/>
        <v>SELECT 'uf50-0109.cnf','Rank','2Point','1Bit','MaxSat',1,1481,10,3486 UNION</v>
      </c>
    </row>
    <row r="3220" spans="1:11" x14ac:dyDescent="0.55000000000000004">
      <c r="A3220" t="s">
        <v>28</v>
      </c>
      <c r="B3220" t="s">
        <v>10</v>
      </c>
      <c r="C3220" t="s">
        <v>134</v>
      </c>
      <c r="D3220" t="s">
        <v>131</v>
      </c>
      <c r="E3220" t="s">
        <v>4</v>
      </c>
      <c r="F3220" t="b">
        <v>1</v>
      </c>
      <c r="G3220">
        <v>1983</v>
      </c>
      <c r="H3220">
        <v>12</v>
      </c>
      <c r="I3220">
        <v>4467</v>
      </c>
      <c r="K3220" t="str">
        <f t="shared" si="51"/>
        <v>SELECT 'uf50-0109.cnf','Rank','2Point','1Bit','Weighted',1,1983,12,4467 UNION</v>
      </c>
    </row>
    <row r="3221" spans="1:11" x14ac:dyDescent="0.55000000000000004">
      <c r="A3221" t="s">
        <v>28</v>
      </c>
      <c r="B3221" t="s">
        <v>10</v>
      </c>
      <c r="C3221" t="s">
        <v>134</v>
      </c>
      <c r="D3221" t="s">
        <v>131</v>
      </c>
      <c r="E3221" t="s">
        <v>5</v>
      </c>
      <c r="F3221" t="b">
        <v>1</v>
      </c>
      <c r="G3221">
        <v>3815</v>
      </c>
      <c r="H3221">
        <v>27</v>
      </c>
      <c r="I3221">
        <v>9017</v>
      </c>
      <c r="K3221" t="str">
        <f t="shared" si="51"/>
        <v>SELECT 'uf50-0109.cnf','Rank','2Point','1Bit','Amplified',1,3815,27,9017 UNION</v>
      </c>
    </row>
    <row r="3222" spans="1:11" x14ac:dyDescent="0.55000000000000004">
      <c r="A3222" t="s">
        <v>28</v>
      </c>
      <c r="B3222" t="s">
        <v>10</v>
      </c>
      <c r="C3222" t="s">
        <v>134</v>
      </c>
      <c r="D3222" t="s">
        <v>132</v>
      </c>
      <c r="E3222" t="s">
        <v>3</v>
      </c>
      <c r="F3222" t="b">
        <v>1</v>
      </c>
      <c r="G3222">
        <v>9224</v>
      </c>
      <c r="H3222">
        <v>64</v>
      </c>
      <c r="I3222">
        <v>22063</v>
      </c>
      <c r="K3222" t="str">
        <f t="shared" si="51"/>
        <v>SELECT 'uf50-0109.cnf','Rank','2Point','2Bit','MaxSat',1,9224,64,22063 UNION</v>
      </c>
    </row>
    <row r="3223" spans="1:11" x14ac:dyDescent="0.55000000000000004">
      <c r="A3223" t="s">
        <v>28</v>
      </c>
      <c r="B3223" t="s">
        <v>10</v>
      </c>
      <c r="C3223" t="s">
        <v>134</v>
      </c>
      <c r="D3223" t="s">
        <v>132</v>
      </c>
      <c r="E3223" t="s">
        <v>4</v>
      </c>
      <c r="F3223" t="b">
        <v>1</v>
      </c>
      <c r="G3223">
        <v>414</v>
      </c>
      <c r="H3223">
        <v>2</v>
      </c>
      <c r="I3223">
        <v>926</v>
      </c>
      <c r="K3223" t="str">
        <f t="shared" si="51"/>
        <v>SELECT 'uf50-0109.cnf','Rank','2Point','2Bit','Weighted',1,414,2,926 UNION</v>
      </c>
    </row>
    <row r="3224" spans="1:11" x14ac:dyDescent="0.55000000000000004">
      <c r="A3224" t="s">
        <v>28</v>
      </c>
      <c r="B3224" t="s">
        <v>10</v>
      </c>
      <c r="C3224" t="s">
        <v>134</v>
      </c>
      <c r="D3224" t="s">
        <v>132</v>
      </c>
      <c r="E3224" t="s">
        <v>5</v>
      </c>
      <c r="F3224" t="b">
        <v>1</v>
      </c>
      <c r="G3224">
        <v>3581</v>
      </c>
      <c r="H3224">
        <v>24</v>
      </c>
      <c r="I3224">
        <v>8463</v>
      </c>
      <c r="K3224" t="str">
        <f t="shared" si="51"/>
        <v>SELECT 'uf50-0109.cnf','Rank','2Point','2Bit','Amplified',1,3581,24,8463 UNION</v>
      </c>
    </row>
    <row r="3225" spans="1:11" x14ac:dyDescent="0.55000000000000004">
      <c r="A3225" t="s">
        <v>29</v>
      </c>
      <c r="B3225" t="s">
        <v>0</v>
      </c>
      <c r="C3225" t="s">
        <v>1</v>
      </c>
      <c r="D3225" t="s">
        <v>2</v>
      </c>
      <c r="E3225" t="s">
        <v>3</v>
      </c>
      <c r="F3225" t="b">
        <v>1</v>
      </c>
      <c r="G3225">
        <v>979</v>
      </c>
      <c r="H3225">
        <v>6</v>
      </c>
      <c r="I3225">
        <v>5177</v>
      </c>
      <c r="K3225" t="str">
        <f t="shared" si="51"/>
        <v>SELECT 'uf50-011.cnf','Tournament','Clause','BitFlip','MaxSat',1,979,6,5177 UNION</v>
      </c>
    </row>
    <row r="3226" spans="1:11" x14ac:dyDescent="0.55000000000000004">
      <c r="A3226" t="s">
        <v>29</v>
      </c>
      <c r="B3226" t="s">
        <v>0</v>
      </c>
      <c r="C3226" t="s">
        <v>1</v>
      </c>
      <c r="D3226" t="s">
        <v>2</v>
      </c>
      <c r="E3226" t="s">
        <v>4</v>
      </c>
      <c r="F3226" t="b">
        <v>1</v>
      </c>
      <c r="G3226">
        <v>72</v>
      </c>
      <c r="H3226">
        <v>0</v>
      </c>
      <c r="I3226">
        <v>370</v>
      </c>
      <c r="K3226" t="str">
        <f t="shared" si="51"/>
        <v>SELECT 'uf50-011.cnf','Tournament','Clause','BitFlip','Weighted',1,72,0,370 UNION</v>
      </c>
    </row>
    <row r="3227" spans="1:11" x14ac:dyDescent="0.55000000000000004">
      <c r="A3227" t="s">
        <v>29</v>
      </c>
      <c r="B3227" t="s">
        <v>0</v>
      </c>
      <c r="C3227" t="s">
        <v>1</v>
      </c>
      <c r="D3227" t="s">
        <v>2</v>
      </c>
      <c r="E3227" t="s">
        <v>5</v>
      </c>
      <c r="F3227" t="b">
        <v>1</v>
      </c>
      <c r="G3227">
        <v>979</v>
      </c>
      <c r="H3227">
        <v>6</v>
      </c>
      <c r="I3227">
        <v>5196</v>
      </c>
      <c r="K3227" t="str">
        <f t="shared" si="51"/>
        <v>SELECT 'uf50-011.cnf','Tournament','Clause','BitFlip','Amplified',1,979,6,5196 UNION</v>
      </c>
    </row>
    <row r="3228" spans="1:11" x14ac:dyDescent="0.55000000000000004">
      <c r="A3228" t="s">
        <v>29</v>
      </c>
      <c r="B3228" t="s">
        <v>0</v>
      </c>
      <c r="C3228" t="s">
        <v>1</v>
      </c>
      <c r="D3228" t="s">
        <v>6</v>
      </c>
      <c r="E3228" t="s">
        <v>3</v>
      </c>
      <c r="F3228" t="b">
        <v>1</v>
      </c>
      <c r="G3228">
        <v>175</v>
      </c>
      <c r="H3228">
        <v>1</v>
      </c>
      <c r="I3228">
        <v>1002</v>
      </c>
      <c r="K3228" t="str">
        <f t="shared" si="51"/>
        <v>SELECT 'uf50-011.cnf','Tournament','Clause','Guided','MaxSat',1,175,1,1002 UNION</v>
      </c>
    </row>
    <row r="3229" spans="1:11" x14ac:dyDescent="0.55000000000000004">
      <c r="A3229" t="s">
        <v>29</v>
      </c>
      <c r="B3229" t="s">
        <v>0</v>
      </c>
      <c r="C3229" t="s">
        <v>1</v>
      </c>
      <c r="D3229" t="s">
        <v>6</v>
      </c>
      <c r="E3229" t="s">
        <v>4</v>
      </c>
      <c r="F3229" t="b">
        <v>1</v>
      </c>
      <c r="G3229">
        <v>267</v>
      </c>
      <c r="H3229">
        <v>2</v>
      </c>
      <c r="I3229">
        <v>1502</v>
      </c>
      <c r="K3229" t="str">
        <f t="shared" si="51"/>
        <v>SELECT 'uf50-011.cnf','Tournament','Clause','Guided','Weighted',1,267,2,1502 UNION</v>
      </c>
    </row>
    <row r="3230" spans="1:11" x14ac:dyDescent="0.55000000000000004">
      <c r="A3230" t="s">
        <v>29</v>
      </c>
      <c r="B3230" t="s">
        <v>0</v>
      </c>
      <c r="C3230" t="s">
        <v>1</v>
      </c>
      <c r="D3230" t="s">
        <v>6</v>
      </c>
      <c r="E3230" t="s">
        <v>5</v>
      </c>
      <c r="F3230" t="b">
        <v>1</v>
      </c>
      <c r="G3230">
        <v>175</v>
      </c>
      <c r="H3230">
        <v>1</v>
      </c>
      <c r="I3230">
        <v>1028</v>
      </c>
      <c r="K3230" t="str">
        <f t="shared" si="51"/>
        <v>SELECT 'uf50-011.cnf','Tournament','Clause','Guided','Amplified',1,175,1,1028 UNION</v>
      </c>
    </row>
    <row r="3231" spans="1:11" x14ac:dyDescent="0.55000000000000004">
      <c r="A3231" t="s">
        <v>29</v>
      </c>
      <c r="B3231" t="s">
        <v>0</v>
      </c>
      <c r="C3231" t="s">
        <v>1</v>
      </c>
      <c r="D3231" t="s">
        <v>131</v>
      </c>
      <c r="E3231" t="s">
        <v>3</v>
      </c>
      <c r="F3231" t="b">
        <v>1</v>
      </c>
      <c r="G3231">
        <v>399</v>
      </c>
      <c r="H3231">
        <v>2</v>
      </c>
      <c r="I3231">
        <v>1990</v>
      </c>
      <c r="K3231" t="str">
        <f t="shared" si="51"/>
        <v>SELECT 'uf50-011.cnf','Tournament','Clause','1Bit','MaxSat',1,399,2,1990 UNION</v>
      </c>
    </row>
    <row r="3232" spans="1:11" x14ac:dyDescent="0.55000000000000004">
      <c r="A3232" t="s">
        <v>29</v>
      </c>
      <c r="B3232" t="s">
        <v>0</v>
      </c>
      <c r="C3232" t="s">
        <v>1</v>
      </c>
      <c r="D3232" t="s">
        <v>131</v>
      </c>
      <c r="E3232" t="s">
        <v>4</v>
      </c>
      <c r="F3232" t="b">
        <v>1</v>
      </c>
      <c r="G3232">
        <v>208</v>
      </c>
      <c r="H3232">
        <v>1</v>
      </c>
      <c r="I3232">
        <v>1059</v>
      </c>
      <c r="K3232" t="str">
        <f t="shared" si="51"/>
        <v>SELECT 'uf50-011.cnf','Tournament','Clause','1Bit','Weighted',1,208,1,1059 UNION</v>
      </c>
    </row>
    <row r="3233" spans="1:11" x14ac:dyDescent="0.55000000000000004">
      <c r="A3233" t="s">
        <v>29</v>
      </c>
      <c r="B3233" t="s">
        <v>0</v>
      </c>
      <c r="C3233" t="s">
        <v>1</v>
      </c>
      <c r="D3233" t="s">
        <v>131</v>
      </c>
      <c r="E3233" t="s">
        <v>5</v>
      </c>
      <c r="F3233" t="b">
        <v>1</v>
      </c>
      <c r="G3233">
        <v>399</v>
      </c>
      <c r="H3233">
        <v>2</v>
      </c>
      <c r="I3233">
        <v>2123</v>
      </c>
      <c r="K3233" t="str">
        <f t="shared" si="51"/>
        <v>SELECT 'uf50-011.cnf','Tournament','Clause','1Bit','Amplified',1,399,2,2123 UNION</v>
      </c>
    </row>
    <row r="3234" spans="1:11" x14ac:dyDescent="0.55000000000000004">
      <c r="A3234" t="s">
        <v>29</v>
      </c>
      <c r="B3234" t="s">
        <v>0</v>
      </c>
      <c r="C3234" t="s">
        <v>1</v>
      </c>
      <c r="D3234" t="s">
        <v>132</v>
      </c>
      <c r="E3234" t="s">
        <v>3</v>
      </c>
      <c r="F3234" t="b">
        <v>1</v>
      </c>
      <c r="G3234">
        <v>104</v>
      </c>
      <c r="H3234">
        <v>0</v>
      </c>
      <c r="I3234">
        <v>516</v>
      </c>
      <c r="K3234" t="str">
        <f t="shared" si="51"/>
        <v>SELECT 'uf50-011.cnf','Tournament','Clause','2Bit','MaxSat',1,104,0,516 UNION</v>
      </c>
    </row>
    <row r="3235" spans="1:11" x14ac:dyDescent="0.55000000000000004">
      <c r="A3235" t="s">
        <v>29</v>
      </c>
      <c r="B3235" t="s">
        <v>0</v>
      </c>
      <c r="C3235" t="s">
        <v>1</v>
      </c>
      <c r="D3235" t="s">
        <v>132</v>
      </c>
      <c r="E3235" t="s">
        <v>4</v>
      </c>
      <c r="F3235" t="b">
        <v>1</v>
      </c>
      <c r="G3235">
        <v>775</v>
      </c>
      <c r="H3235">
        <v>5</v>
      </c>
      <c r="I3235">
        <v>3821</v>
      </c>
      <c r="K3235" t="str">
        <f t="shared" si="51"/>
        <v>SELECT 'uf50-011.cnf','Tournament','Clause','2Bit','Weighted',1,775,5,3821 UNION</v>
      </c>
    </row>
    <row r="3236" spans="1:11" x14ac:dyDescent="0.55000000000000004">
      <c r="A3236" t="s">
        <v>29</v>
      </c>
      <c r="B3236" t="s">
        <v>0</v>
      </c>
      <c r="C3236" t="s">
        <v>1</v>
      </c>
      <c r="D3236" t="s">
        <v>132</v>
      </c>
      <c r="E3236" t="s">
        <v>5</v>
      </c>
      <c r="F3236" t="b">
        <v>1</v>
      </c>
      <c r="G3236">
        <v>104</v>
      </c>
      <c r="H3236">
        <v>0</v>
      </c>
      <c r="I3236">
        <v>528</v>
      </c>
      <c r="K3236" t="str">
        <f t="shared" si="51"/>
        <v>SELECT 'uf50-011.cnf','Tournament','Clause','2Bit','Amplified',1,104,0,528 UNION</v>
      </c>
    </row>
    <row r="3237" spans="1:11" x14ac:dyDescent="0.55000000000000004">
      <c r="A3237" t="s">
        <v>29</v>
      </c>
      <c r="B3237" t="s">
        <v>0</v>
      </c>
      <c r="C3237" t="s">
        <v>8</v>
      </c>
      <c r="D3237" t="s">
        <v>2</v>
      </c>
      <c r="E3237" t="s">
        <v>3</v>
      </c>
      <c r="F3237" t="b">
        <v>1</v>
      </c>
      <c r="G3237">
        <v>1036</v>
      </c>
      <c r="H3237">
        <v>7</v>
      </c>
      <c r="I3237">
        <v>2545</v>
      </c>
      <c r="K3237" t="str">
        <f t="shared" si="51"/>
        <v>SELECT 'uf50-011.cnf','Tournament','Uniform','BitFlip','MaxSat',1,1036,7,2545 UNION</v>
      </c>
    </row>
    <row r="3238" spans="1:11" x14ac:dyDescent="0.55000000000000004">
      <c r="A3238" t="s">
        <v>29</v>
      </c>
      <c r="B3238" t="s">
        <v>0</v>
      </c>
      <c r="C3238" t="s">
        <v>8</v>
      </c>
      <c r="D3238" t="s">
        <v>2</v>
      </c>
      <c r="E3238" t="s">
        <v>4</v>
      </c>
      <c r="F3238" t="b">
        <v>1</v>
      </c>
      <c r="G3238">
        <v>222</v>
      </c>
      <c r="H3238">
        <v>1</v>
      </c>
      <c r="I3238">
        <v>552</v>
      </c>
      <c r="K3238" t="str">
        <f t="shared" si="51"/>
        <v>SELECT 'uf50-011.cnf','Tournament','Uniform','BitFlip','Weighted',1,222,1,552 UNION</v>
      </c>
    </row>
    <row r="3239" spans="1:11" x14ac:dyDescent="0.55000000000000004">
      <c r="A3239" t="s">
        <v>29</v>
      </c>
      <c r="B3239" t="s">
        <v>0</v>
      </c>
      <c r="C3239" t="s">
        <v>8</v>
      </c>
      <c r="D3239" t="s">
        <v>2</v>
      </c>
      <c r="E3239" t="s">
        <v>5</v>
      </c>
      <c r="F3239" t="b">
        <v>1</v>
      </c>
      <c r="G3239">
        <v>1036</v>
      </c>
      <c r="H3239">
        <v>7</v>
      </c>
      <c r="I3239">
        <v>2708</v>
      </c>
      <c r="K3239" t="str">
        <f t="shared" si="51"/>
        <v>SELECT 'uf50-011.cnf','Tournament','Uniform','BitFlip','Amplified',1,1036,7,2708 UNION</v>
      </c>
    </row>
    <row r="3240" spans="1:11" x14ac:dyDescent="0.55000000000000004">
      <c r="A3240" t="s">
        <v>29</v>
      </c>
      <c r="B3240" t="s">
        <v>0</v>
      </c>
      <c r="C3240" t="s">
        <v>8</v>
      </c>
      <c r="D3240" t="s">
        <v>6</v>
      </c>
      <c r="E3240" t="s">
        <v>3</v>
      </c>
      <c r="F3240" t="b">
        <v>1</v>
      </c>
      <c r="G3240">
        <v>31</v>
      </c>
      <c r="H3240">
        <v>0</v>
      </c>
      <c r="I3240">
        <v>136</v>
      </c>
      <c r="K3240" t="str">
        <f t="shared" si="51"/>
        <v>SELECT 'uf50-011.cnf','Tournament','Uniform','Guided','MaxSat',1,31,0,136 UNION</v>
      </c>
    </row>
    <row r="3241" spans="1:11" x14ac:dyDescent="0.55000000000000004">
      <c r="A3241" t="s">
        <v>29</v>
      </c>
      <c r="B3241" t="s">
        <v>0</v>
      </c>
      <c r="C3241" t="s">
        <v>8</v>
      </c>
      <c r="D3241" t="s">
        <v>6</v>
      </c>
      <c r="E3241" t="s">
        <v>4</v>
      </c>
      <c r="F3241" t="b">
        <v>1</v>
      </c>
      <c r="G3241">
        <v>17</v>
      </c>
      <c r="H3241">
        <v>0</v>
      </c>
      <c r="I3241">
        <v>74</v>
      </c>
      <c r="K3241" t="str">
        <f t="shared" si="51"/>
        <v>SELECT 'uf50-011.cnf','Tournament','Uniform','Guided','Weighted',1,17,0,74 UNION</v>
      </c>
    </row>
    <row r="3242" spans="1:11" x14ac:dyDescent="0.55000000000000004">
      <c r="A3242" t="s">
        <v>29</v>
      </c>
      <c r="B3242" t="s">
        <v>0</v>
      </c>
      <c r="C3242" t="s">
        <v>8</v>
      </c>
      <c r="D3242" t="s">
        <v>6</v>
      </c>
      <c r="E3242" t="s">
        <v>5</v>
      </c>
      <c r="F3242" t="b">
        <v>1</v>
      </c>
      <c r="G3242">
        <v>31</v>
      </c>
      <c r="H3242">
        <v>0</v>
      </c>
      <c r="I3242">
        <v>129</v>
      </c>
      <c r="K3242" t="str">
        <f t="shared" si="51"/>
        <v>SELECT 'uf50-011.cnf','Tournament','Uniform','Guided','Amplified',1,31,0,129 UNION</v>
      </c>
    </row>
    <row r="3243" spans="1:11" x14ac:dyDescent="0.55000000000000004">
      <c r="A3243" t="s">
        <v>29</v>
      </c>
      <c r="B3243" t="s">
        <v>0</v>
      </c>
      <c r="C3243" t="s">
        <v>8</v>
      </c>
      <c r="D3243" t="s">
        <v>131</v>
      </c>
      <c r="E3243" t="s">
        <v>3</v>
      </c>
      <c r="F3243" t="b">
        <v>1</v>
      </c>
      <c r="G3243">
        <v>159</v>
      </c>
      <c r="H3243">
        <v>1</v>
      </c>
      <c r="I3243">
        <v>389</v>
      </c>
      <c r="K3243" t="str">
        <f t="shared" si="51"/>
        <v>SELECT 'uf50-011.cnf','Tournament','Uniform','1Bit','MaxSat',1,159,1,389 UNION</v>
      </c>
    </row>
    <row r="3244" spans="1:11" x14ac:dyDescent="0.55000000000000004">
      <c r="A3244" t="s">
        <v>29</v>
      </c>
      <c r="B3244" t="s">
        <v>0</v>
      </c>
      <c r="C3244" t="s">
        <v>8</v>
      </c>
      <c r="D3244" t="s">
        <v>131</v>
      </c>
      <c r="E3244" t="s">
        <v>4</v>
      </c>
      <c r="F3244" t="b">
        <v>1</v>
      </c>
      <c r="G3244">
        <v>866</v>
      </c>
      <c r="H3244">
        <v>5</v>
      </c>
      <c r="I3244">
        <v>2014</v>
      </c>
      <c r="K3244" t="str">
        <f t="shared" si="51"/>
        <v>SELECT 'uf50-011.cnf','Tournament','Uniform','1Bit','Weighted',1,866,5,2014 UNION</v>
      </c>
    </row>
    <row r="3245" spans="1:11" x14ac:dyDescent="0.55000000000000004">
      <c r="A3245" t="s">
        <v>29</v>
      </c>
      <c r="B3245" t="s">
        <v>0</v>
      </c>
      <c r="C3245" t="s">
        <v>8</v>
      </c>
      <c r="D3245" t="s">
        <v>131</v>
      </c>
      <c r="E3245" t="s">
        <v>5</v>
      </c>
      <c r="F3245" t="b">
        <v>1</v>
      </c>
      <c r="G3245">
        <v>159</v>
      </c>
      <c r="H3245">
        <v>1</v>
      </c>
      <c r="I3245">
        <v>400</v>
      </c>
      <c r="K3245" t="str">
        <f t="shared" si="51"/>
        <v>SELECT 'uf50-011.cnf','Tournament','Uniform','1Bit','Amplified',1,159,1,400 UNION</v>
      </c>
    </row>
    <row r="3246" spans="1:11" x14ac:dyDescent="0.55000000000000004">
      <c r="A3246" t="s">
        <v>29</v>
      </c>
      <c r="B3246" t="s">
        <v>0</v>
      </c>
      <c r="C3246" t="s">
        <v>8</v>
      </c>
      <c r="D3246" t="s">
        <v>132</v>
      </c>
      <c r="E3246" t="s">
        <v>3</v>
      </c>
      <c r="F3246" t="b">
        <v>1</v>
      </c>
      <c r="G3246">
        <v>60</v>
      </c>
      <c r="H3246">
        <v>0</v>
      </c>
      <c r="I3246">
        <v>157</v>
      </c>
      <c r="K3246" t="str">
        <f t="shared" si="51"/>
        <v>SELECT 'uf50-011.cnf','Tournament','Uniform','2Bit','MaxSat',1,60,0,157 UNION</v>
      </c>
    </row>
    <row r="3247" spans="1:11" x14ac:dyDescent="0.55000000000000004">
      <c r="A3247" t="s">
        <v>29</v>
      </c>
      <c r="B3247" t="s">
        <v>0</v>
      </c>
      <c r="C3247" t="s">
        <v>8</v>
      </c>
      <c r="D3247" t="s">
        <v>132</v>
      </c>
      <c r="E3247" t="s">
        <v>4</v>
      </c>
      <c r="F3247" t="b">
        <v>1</v>
      </c>
      <c r="G3247">
        <v>367</v>
      </c>
      <c r="H3247">
        <v>1</v>
      </c>
      <c r="I3247">
        <v>867</v>
      </c>
      <c r="K3247" t="str">
        <f t="shared" si="51"/>
        <v>SELECT 'uf50-011.cnf','Tournament','Uniform','2Bit','Weighted',1,367,1,867 UNION</v>
      </c>
    </row>
    <row r="3248" spans="1:11" x14ac:dyDescent="0.55000000000000004">
      <c r="A3248" t="s">
        <v>29</v>
      </c>
      <c r="B3248" t="s">
        <v>0</v>
      </c>
      <c r="C3248" t="s">
        <v>8</v>
      </c>
      <c r="D3248" t="s">
        <v>132</v>
      </c>
      <c r="E3248" t="s">
        <v>5</v>
      </c>
      <c r="F3248" t="b">
        <v>1</v>
      </c>
      <c r="G3248">
        <v>60</v>
      </c>
      <c r="H3248">
        <v>0</v>
      </c>
      <c r="I3248">
        <v>152</v>
      </c>
      <c r="K3248" t="str">
        <f t="shared" si="51"/>
        <v>SELECT 'uf50-011.cnf','Tournament','Uniform','2Bit','Amplified',1,60,0,152 UNION</v>
      </c>
    </row>
    <row r="3249" spans="1:11" x14ac:dyDescent="0.55000000000000004">
      <c r="A3249" t="s">
        <v>29</v>
      </c>
      <c r="B3249" t="s">
        <v>0</v>
      </c>
      <c r="C3249" t="s">
        <v>133</v>
      </c>
      <c r="D3249" t="s">
        <v>2</v>
      </c>
      <c r="E3249" t="s">
        <v>3</v>
      </c>
      <c r="F3249" t="b">
        <v>1</v>
      </c>
      <c r="G3249">
        <v>1454</v>
      </c>
      <c r="H3249">
        <v>9</v>
      </c>
      <c r="I3249">
        <v>3573</v>
      </c>
      <c r="K3249" t="str">
        <f t="shared" si="51"/>
        <v>SELECT 'uf50-011.cnf','Tournament','1Point','BitFlip','MaxSat',1,1454,9,3573 UNION</v>
      </c>
    </row>
    <row r="3250" spans="1:11" x14ac:dyDescent="0.55000000000000004">
      <c r="A3250" t="s">
        <v>29</v>
      </c>
      <c r="B3250" t="s">
        <v>0</v>
      </c>
      <c r="C3250" t="s">
        <v>133</v>
      </c>
      <c r="D3250" t="s">
        <v>2</v>
      </c>
      <c r="E3250" t="s">
        <v>4</v>
      </c>
      <c r="F3250" t="b">
        <v>1</v>
      </c>
      <c r="G3250">
        <v>290</v>
      </c>
      <c r="H3250">
        <v>1</v>
      </c>
      <c r="I3250">
        <v>632</v>
      </c>
      <c r="K3250" t="str">
        <f t="shared" si="51"/>
        <v>SELECT 'uf50-011.cnf','Tournament','1Point','BitFlip','Weighted',1,290,1,632 UNION</v>
      </c>
    </row>
    <row r="3251" spans="1:11" x14ac:dyDescent="0.55000000000000004">
      <c r="A3251" t="s">
        <v>29</v>
      </c>
      <c r="B3251" t="s">
        <v>0</v>
      </c>
      <c r="C3251" t="s">
        <v>133</v>
      </c>
      <c r="D3251" t="s">
        <v>2</v>
      </c>
      <c r="E3251" t="s">
        <v>5</v>
      </c>
      <c r="F3251" t="b">
        <v>1</v>
      </c>
      <c r="G3251">
        <v>1454</v>
      </c>
      <c r="H3251">
        <v>9</v>
      </c>
      <c r="I3251">
        <v>3503</v>
      </c>
      <c r="K3251" t="str">
        <f t="shared" si="51"/>
        <v>SELECT 'uf50-011.cnf','Tournament','1Point','BitFlip','Amplified',1,1454,9,3503 UNION</v>
      </c>
    </row>
    <row r="3252" spans="1:11" x14ac:dyDescent="0.55000000000000004">
      <c r="A3252" t="s">
        <v>29</v>
      </c>
      <c r="B3252" t="s">
        <v>0</v>
      </c>
      <c r="C3252" t="s">
        <v>133</v>
      </c>
      <c r="D3252" t="s">
        <v>6</v>
      </c>
      <c r="E3252" t="s">
        <v>3</v>
      </c>
      <c r="F3252" t="b">
        <v>1</v>
      </c>
      <c r="G3252">
        <v>366</v>
      </c>
      <c r="H3252">
        <v>2</v>
      </c>
      <c r="I3252">
        <v>1373</v>
      </c>
      <c r="K3252" t="str">
        <f t="shared" si="51"/>
        <v>SELECT 'uf50-011.cnf','Tournament','1Point','Guided','MaxSat',1,366,2,1373 UNION</v>
      </c>
    </row>
    <row r="3253" spans="1:11" x14ac:dyDescent="0.55000000000000004">
      <c r="A3253" t="s">
        <v>29</v>
      </c>
      <c r="B3253" t="s">
        <v>0</v>
      </c>
      <c r="C3253" t="s">
        <v>133</v>
      </c>
      <c r="D3253" t="s">
        <v>6</v>
      </c>
      <c r="E3253" t="s">
        <v>4</v>
      </c>
      <c r="F3253" t="b">
        <v>1</v>
      </c>
      <c r="G3253">
        <v>231</v>
      </c>
      <c r="H3253">
        <v>1</v>
      </c>
      <c r="I3253">
        <v>859</v>
      </c>
      <c r="K3253" t="str">
        <f t="shared" si="51"/>
        <v>SELECT 'uf50-011.cnf','Tournament','1Point','Guided','Weighted',1,231,1,859 UNION</v>
      </c>
    </row>
    <row r="3254" spans="1:11" x14ac:dyDescent="0.55000000000000004">
      <c r="A3254" t="s">
        <v>29</v>
      </c>
      <c r="B3254" t="s">
        <v>0</v>
      </c>
      <c r="C3254" t="s">
        <v>133</v>
      </c>
      <c r="D3254" t="s">
        <v>6</v>
      </c>
      <c r="E3254" t="s">
        <v>5</v>
      </c>
      <c r="F3254" t="b">
        <v>1</v>
      </c>
      <c r="G3254">
        <v>366</v>
      </c>
      <c r="H3254">
        <v>2</v>
      </c>
      <c r="I3254">
        <v>1403</v>
      </c>
      <c r="K3254" t="str">
        <f t="shared" si="51"/>
        <v>SELECT 'uf50-011.cnf','Tournament','1Point','Guided','Amplified',1,366,2,1403 UNION</v>
      </c>
    </row>
    <row r="3255" spans="1:11" x14ac:dyDescent="0.55000000000000004">
      <c r="A3255" t="s">
        <v>29</v>
      </c>
      <c r="B3255" t="s">
        <v>0</v>
      </c>
      <c r="C3255" t="s">
        <v>133</v>
      </c>
      <c r="D3255" t="s">
        <v>131</v>
      </c>
      <c r="E3255" t="s">
        <v>3</v>
      </c>
      <c r="F3255" t="b">
        <v>1</v>
      </c>
      <c r="G3255">
        <v>1193</v>
      </c>
      <c r="H3255">
        <v>7</v>
      </c>
      <c r="I3255">
        <v>2803</v>
      </c>
      <c r="K3255" t="str">
        <f t="shared" si="51"/>
        <v>SELECT 'uf50-011.cnf','Tournament','1Point','1Bit','MaxSat',1,1193,7,2803 UNION</v>
      </c>
    </row>
    <row r="3256" spans="1:11" x14ac:dyDescent="0.55000000000000004">
      <c r="A3256" t="s">
        <v>29</v>
      </c>
      <c r="B3256" t="s">
        <v>0</v>
      </c>
      <c r="C3256" t="s">
        <v>133</v>
      </c>
      <c r="D3256" t="s">
        <v>131</v>
      </c>
      <c r="E3256" t="s">
        <v>4</v>
      </c>
      <c r="F3256" t="b">
        <v>1</v>
      </c>
      <c r="G3256">
        <v>1933</v>
      </c>
      <c r="H3256">
        <v>10</v>
      </c>
      <c r="I3256">
        <v>4288</v>
      </c>
      <c r="K3256" t="str">
        <f t="shared" si="51"/>
        <v>SELECT 'uf50-011.cnf','Tournament','1Point','1Bit','Weighted',1,1933,10,4288 UNION</v>
      </c>
    </row>
    <row r="3257" spans="1:11" x14ac:dyDescent="0.55000000000000004">
      <c r="A3257" t="s">
        <v>29</v>
      </c>
      <c r="B3257" t="s">
        <v>0</v>
      </c>
      <c r="C3257" t="s">
        <v>133</v>
      </c>
      <c r="D3257" t="s">
        <v>131</v>
      </c>
      <c r="E3257" t="s">
        <v>5</v>
      </c>
      <c r="F3257" t="b">
        <v>1</v>
      </c>
      <c r="G3257">
        <v>1193</v>
      </c>
      <c r="H3257">
        <v>7</v>
      </c>
      <c r="I3257">
        <v>2812</v>
      </c>
      <c r="K3257" t="str">
        <f t="shared" si="51"/>
        <v>SELECT 'uf50-011.cnf','Tournament','1Point','1Bit','Amplified',1,1193,7,2812 UNION</v>
      </c>
    </row>
    <row r="3258" spans="1:11" x14ac:dyDescent="0.55000000000000004">
      <c r="A3258" t="s">
        <v>29</v>
      </c>
      <c r="B3258" t="s">
        <v>0</v>
      </c>
      <c r="C3258" t="s">
        <v>133</v>
      </c>
      <c r="D3258" t="s">
        <v>132</v>
      </c>
      <c r="E3258" t="s">
        <v>3</v>
      </c>
      <c r="F3258" t="b">
        <v>1</v>
      </c>
      <c r="G3258">
        <v>1006</v>
      </c>
      <c r="H3258">
        <v>6</v>
      </c>
      <c r="I3258">
        <v>2451</v>
      </c>
      <c r="K3258" t="str">
        <f t="shared" si="51"/>
        <v>SELECT 'uf50-011.cnf','Tournament','1Point','2Bit','MaxSat',1,1006,6,2451 UNION</v>
      </c>
    </row>
    <row r="3259" spans="1:11" x14ac:dyDescent="0.55000000000000004">
      <c r="A3259" t="s">
        <v>29</v>
      </c>
      <c r="B3259" t="s">
        <v>0</v>
      </c>
      <c r="C3259" t="s">
        <v>133</v>
      </c>
      <c r="D3259" t="s">
        <v>132</v>
      </c>
      <c r="E3259" t="s">
        <v>4</v>
      </c>
      <c r="F3259" t="b">
        <v>1</v>
      </c>
      <c r="G3259">
        <v>81</v>
      </c>
      <c r="H3259">
        <v>0</v>
      </c>
      <c r="I3259">
        <v>179</v>
      </c>
      <c r="K3259" t="str">
        <f t="shared" si="51"/>
        <v>SELECT 'uf50-011.cnf','Tournament','1Point','2Bit','Weighted',1,81,0,179 UNION</v>
      </c>
    </row>
    <row r="3260" spans="1:11" x14ac:dyDescent="0.55000000000000004">
      <c r="A3260" t="s">
        <v>29</v>
      </c>
      <c r="B3260" t="s">
        <v>0</v>
      </c>
      <c r="C3260" t="s">
        <v>133</v>
      </c>
      <c r="D3260" t="s">
        <v>132</v>
      </c>
      <c r="E3260" t="s">
        <v>5</v>
      </c>
      <c r="F3260" t="b">
        <v>1</v>
      </c>
      <c r="G3260">
        <v>1006</v>
      </c>
      <c r="H3260">
        <v>6</v>
      </c>
      <c r="I3260">
        <v>2487</v>
      </c>
      <c r="K3260" t="str">
        <f t="shared" si="51"/>
        <v>SELECT 'uf50-011.cnf','Tournament','1Point','2Bit','Amplified',1,1006,6,2487 UNION</v>
      </c>
    </row>
    <row r="3261" spans="1:11" x14ac:dyDescent="0.55000000000000004">
      <c r="A3261" t="s">
        <v>29</v>
      </c>
      <c r="B3261" t="s">
        <v>0</v>
      </c>
      <c r="C3261" t="s">
        <v>134</v>
      </c>
      <c r="D3261" t="s">
        <v>2</v>
      </c>
      <c r="E3261" t="s">
        <v>3</v>
      </c>
      <c r="F3261" t="b">
        <v>1</v>
      </c>
      <c r="G3261">
        <v>135</v>
      </c>
      <c r="H3261">
        <v>0</v>
      </c>
      <c r="I3261">
        <v>343</v>
      </c>
      <c r="K3261" t="str">
        <f t="shared" si="51"/>
        <v>SELECT 'uf50-011.cnf','Tournament','2Point','BitFlip','MaxSat',1,135,0,343 UNION</v>
      </c>
    </row>
    <row r="3262" spans="1:11" x14ac:dyDescent="0.55000000000000004">
      <c r="A3262" t="s">
        <v>29</v>
      </c>
      <c r="B3262" t="s">
        <v>0</v>
      </c>
      <c r="C3262" t="s">
        <v>134</v>
      </c>
      <c r="D3262" t="s">
        <v>2</v>
      </c>
      <c r="E3262" t="s">
        <v>4</v>
      </c>
      <c r="F3262" t="b">
        <v>1</v>
      </c>
      <c r="G3262">
        <v>704</v>
      </c>
      <c r="H3262">
        <v>4</v>
      </c>
      <c r="I3262">
        <v>1628</v>
      </c>
      <c r="K3262" t="str">
        <f t="shared" si="51"/>
        <v>SELECT 'uf50-011.cnf','Tournament','2Point','BitFlip','Weighted',1,704,4,1628 UNION</v>
      </c>
    </row>
    <row r="3263" spans="1:11" x14ac:dyDescent="0.55000000000000004">
      <c r="A3263" t="s">
        <v>29</v>
      </c>
      <c r="B3263" t="s">
        <v>0</v>
      </c>
      <c r="C3263" t="s">
        <v>134</v>
      </c>
      <c r="D3263" t="s">
        <v>2</v>
      </c>
      <c r="E3263" t="s">
        <v>5</v>
      </c>
      <c r="F3263" t="b">
        <v>1</v>
      </c>
      <c r="G3263">
        <v>135</v>
      </c>
      <c r="H3263">
        <v>0</v>
      </c>
      <c r="I3263">
        <v>346</v>
      </c>
      <c r="K3263" t="str">
        <f t="shared" si="51"/>
        <v>SELECT 'uf50-011.cnf','Tournament','2Point','BitFlip','Amplified',1,135,0,346 UNION</v>
      </c>
    </row>
    <row r="3264" spans="1:11" x14ac:dyDescent="0.55000000000000004">
      <c r="A3264" t="s">
        <v>29</v>
      </c>
      <c r="B3264" t="s">
        <v>0</v>
      </c>
      <c r="C3264" t="s">
        <v>134</v>
      </c>
      <c r="D3264" t="s">
        <v>6</v>
      </c>
      <c r="E3264" t="s">
        <v>3</v>
      </c>
      <c r="F3264" t="b">
        <v>1</v>
      </c>
      <c r="G3264">
        <v>250</v>
      </c>
      <c r="H3264">
        <v>2</v>
      </c>
      <c r="I3264">
        <v>980</v>
      </c>
      <c r="K3264" t="str">
        <f t="shared" si="51"/>
        <v>SELECT 'uf50-011.cnf','Tournament','2Point','Guided','MaxSat',1,250,2,980 UNION</v>
      </c>
    </row>
    <row r="3265" spans="1:11" x14ac:dyDescent="0.55000000000000004">
      <c r="A3265" t="s">
        <v>29</v>
      </c>
      <c r="B3265" t="s">
        <v>0</v>
      </c>
      <c r="C3265" t="s">
        <v>134</v>
      </c>
      <c r="D3265" t="s">
        <v>6</v>
      </c>
      <c r="E3265" t="s">
        <v>4</v>
      </c>
      <c r="F3265" t="b">
        <v>1</v>
      </c>
      <c r="G3265">
        <v>180</v>
      </c>
      <c r="H3265">
        <v>1</v>
      </c>
      <c r="I3265">
        <v>660</v>
      </c>
      <c r="K3265" t="str">
        <f t="shared" si="51"/>
        <v>SELECT 'uf50-011.cnf','Tournament','2Point','Guided','Weighted',1,180,1,660 UNION</v>
      </c>
    </row>
    <row r="3266" spans="1:11" x14ac:dyDescent="0.55000000000000004">
      <c r="A3266" t="s">
        <v>29</v>
      </c>
      <c r="B3266" t="s">
        <v>0</v>
      </c>
      <c r="C3266" t="s">
        <v>134</v>
      </c>
      <c r="D3266" t="s">
        <v>6</v>
      </c>
      <c r="E3266" t="s">
        <v>5</v>
      </c>
      <c r="F3266" t="b">
        <v>1</v>
      </c>
      <c r="G3266">
        <v>250</v>
      </c>
      <c r="H3266">
        <v>2</v>
      </c>
      <c r="I3266">
        <v>991</v>
      </c>
      <c r="K3266" t="str">
        <f t="shared" si="51"/>
        <v>SELECT 'uf50-011.cnf','Tournament','2Point','Guided','Amplified',1,250,2,991 UNION</v>
      </c>
    </row>
    <row r="3267" spans="1:11" x14ac:dyDescent="0.55000000000000004">
      <c r="A3267" t="s">
        <v>29</v>
      </c>
      <c r="B3267" t="s">
        <v>0</v>
      </c>
      <c r="C3267" t="s">
        <v>134</v>
      </c>
      <c r="D3267" t="s">
        <v>131</v>
      </c>
      <c r="E3267" t="s">
        <v>3</v>
      </c>
      <c r="F3267" t="b">
        <v>1</v>
      </c>
      <c r="G3267">
        <v>2082</v>
      </c>
      <c r="H3267">
        <v>14</v>
      </c>
      <c r="I3267">
        <v>4813</v>
      </c>
      <c r="K3267" t="str">
        <f t="shared" si="51"/>
        <v>SELECT 'uf50-011.cnf','Tournament','2Point','1Bit','MaxSat',1,2082,14,4813 UNION</v>
      </c>
    </row>
    <row r="3268" spans="1:11" x14ac:dyDescent="0.55000000000000004">
      <c r="A3268" t="s">
        <v>29</v>
      </c>
      <c r="B3268" t="s">
        <v>0</v>
      </c>
      <c r="C3268" t="s">
        <v>134</v>
      </c>
      <c r="D3268" t="s">
        <v>131</v>
      </c>
      <c r="E3268" t="s">
        <v>4</v>
      </c>
      <c r="F3268" t="b">
        <v>1</v>
      </c>
      <c r="G3268">
        <v>2481</v>
      </c>
      <c r="H3268">
        <v>16</v>
      </c>
      <c r="I3268">
        <v>5342</v>
      </c>
      <c r="K3268" t="str">
        <f t="shared" si="51"/>
        <v>SELECT 'uf50-011.cnf','Tournament','2Point','1Bit','Weighted',1,2481,16,5342 UNION</v>
      </c>
    </row>
    <row r="3269" spans="1:11" x14ac:dyDescent="0.55000000000000004">
      <c r="A3269" t="s">
        <v>29</v>
      </c>
      <c r="B3269" t="s">
        <v>0</v>
      </c>
      <c r="C3269" t="s">
        <v>134</v>
      </c>
      <c r="D3269" t="s">
        <v>131</v>
      </c>
      <c r="E3269" t="s">
        <v>5</v>
      </c>
      <c r="F3269" t="b">
        <v>1</v>
      </c>
      <c r="G3269">
        <v>2082</v>
      </c>
      <c r="H3269">
        <v>14</v>
      </c>
      <c r="I3269">
        <v>4858</v>
      </c>
      <c r="K3269" t="str">
        <f t="shared" si="51"/>
        <v>SELECT 'uf50-011.cnf','Tournament','2Point','1Bit','Amplified',1,2082,14,4858 UNION</v>
      </c>
    </row>
    <row r="3270" spans="1:11" x14ac:dyDescent="0.55000000000000004">
      <c r="A3270" t="s">
        <v>29</v>
      </c>
      <c r="B3270" t="s">
        <v>0</v>
      </c>
      <c r="C3270" t="s">
        <v>134</v>
      </c>
      <c r="D3270" t="s">
        <v>132</v>
      </c>
      <c r="E3270" t="s">
        <v>3</v>
      </c>
      <c r="F3270" t="b">
        <v>1</v>
      </c>
      <c r="G3270">
        <v>36</v>
      </c>
      <c r="H3270">
        <v>0</v>
      </c>
      <c r="I3270">
        <v>89</v>
      </c>
      <c r="K3270" t="str">
        <f t="shared" si="51"/>
        <v>SELECT 'uf50-011.cnf','Tournament','2Point','2Bit','MaxSat',1,36,0,89 UNION</v>
      </c>
    </row>
    <row r="3271" spans="1:11" x14ac:dyDescent="0.55000000000000004">
      <c r="A3271" t="s">
        <v>29</v>
      </c>
      <c r="B3271" t="s">
        <v>0</v>
      </c>
      <c r="C3271" t="s">
        <v>134</v>
      </c>
      <c r="D3271" t="s">
        <v>132</v>
      </c>
      <c r="E3271" t="s">
        <v>4</v>
      </c>
      <c r="F3271" t="b">
        <v>1</v>
      </c>
      <c r="G3271">
        <v>233</v>
      </c>
      <c r="H3271">
        <v>1</v>
      </c>
      <c r="I3271">
        <v>519</v>
      </c>
      <c r="K3271" t="str">
        <f t="shared" si="51"/>
        <v>SELECT 'uf50-011.cnf','Tournament','2Point','2Bit','Weighted',1,233,1,519 UNION</v>
      </c>
    </row>
    <row r="3272" spans="1:11" x14ac:dyDescent="0.55000000000000004">
      <c r="A3272" t="s">
        <v>29</v>
      </c>
      <c r="B3272" t="s">
        <v>0</v>
      </c>
      <c r="C3272" t="s">
        <v>134</v>
      </c>
      <c r="D3272" t="s">
        <v>132</v>
      </c>
      <c r="E3272" t="s">
        <v>5</v>
      </c>
      <c r="F3272" t="b">
        <v>1</v>
      </c>
      <c r="G3272">
        <v>36</v>
      </c>
      <c r="H3272">
        <v>0</v>
      </c>
      <c r="I3272">
        <v>84</v>
      </c>
      <c r="K3272" t="str">
        <f t="shared" si="51"/>
        <v>SELECT 'uf50-011.cnf','Tournament','2Point','2Bit','Amplified',1,36,0,84 UNION</v>
      </c>
    </row>
    <row r="3273" spans="1:11" x14ac:dyDescent="0.55000000000000004">
      <c r="A3273" t="s">
        <v>29</v>
      </c>
      <c r="B3273" t="s">
        <v>9</v>
      </c>
      <c r="C3273" t="s">
        <v>1</v>
      </c>
      <c r="D3273" t="s">
        <v>2</v>
      </c>
      <c r="E3273" t="s">
        <v>3</v>
      </c>
      <c r="F3273" t="b">
        <v>1</v>
      </c>
      <c r="G3273">
        <v>6956</v>
      </c>
      <c r="H3273">
        <v>31</v>
      </c>
      <c r="I3273">
        <v>40218</v>
      </c>
      <c r="K3273" t="str">
        <f t="shared" ref="K3273:K3336" si="52">CONCATENATE("SELECT '",A3273,"','",B3273,"','",C3273,"','",D3273,"','",E3273,"',",IF(F3273,1,0),",",G3273,",",H3273,",",I3273," UNION")</f>
        <v>SELECT 'uf50-011.cnf','Roulette','Clause','BitFlip','MaxSat',1,6956,31,40218 UNION</v>
      </c>
    </row>
    <row r="3274" spans="1:11" x14ac:dyDescent="0.55000000000000004">
      <c r="A3274" t="s">
        <v>29</v>
      </c>
      <c r="B3274" t="s">
        <v>9</v>
      </c>
      <c r="C3274" t="s">
        <v>1</v>
      </c>
      <c r="D3274" t="s">
        <v>2</v>
      </c>
      <c r="E3274" t="s">
        <v>4</v>
      </c>
      <c r="F3274" t="b">
        <v>1</v>
      </c>
      <c r="G3274">
        <v>122</v>
      </c>
      <c r="H3274">
        <v>0</v>
      </c>
      <c r="I3274">
        <v>677</v>
      </c>
      <c r="K3274" t="str">
        <f t="shared" si="52"/>
        <v>SELECT 'uf50-011.cnf','Roulette','Clause','BitFlip','Weighted',1,122,0,677 UNION</v>
      </c>
    </row>
    <row r="3275" spans="1:11" x14ac:dyDescent="0.55000000000000004">
      <c r="A3275" t="s">
        <v>29</v>
      </c>
      <c r="B3275" t="s">
        <v>9</v>
      </c>
      <c r="C3275" t="s">
        <v>1</v>
      </c>
      <c r="D3275" t="s">
        <v>2</v>
      </c>
      <c r="E3275" t="s">
        <v>5</v>
      </c>
      <c r="F3275" t="b">
        <v>1</v>
      </c>
      <c r="G3275">
        <v>4625</v>
      </c>
      <c r="H3275">
        <v>21</v>
      </c>
      <c r="I3275">
        <v>26417</v>
      </c>
      <c r="K3275" t="str">
        <f t="shared" si="52"/>
        <v>SELECT 'uf50-011.cnf','Roulette','Clause','BitFlip','Amplified',1,4625,21,26417 UNION</v>
      </c>
    </row>
    <row r="3276" spans="1:11" x14ac:dyDescent="0.55000000000000004">
      <c r="A3276" t="s">
        <v>29</v>
      </c>
      <c r="B3276" t="s">
        <v>9</v>
      </c>
      <c r="C3276" t="s">
        <v>1</v>
      </c>
      <c r="D3276" t="s">
        <v>6</v>
      </c>
      <c r="E3276" t="s">
        <v>3</v>
      </c>
      <c r="F3276" t="b">
        <v>1</v>
      </c>
      <c r="G3276">
        <v>498</v>
      </c>
      <c r="H3276">
        <v>2</v>
      </c>
      <c r="I3276">
        <v>3100</v>
      </c>
      <c r="K3276" t="str">
        <f t="shared" si="52"/>
        <v>SELECT 'uf50-011.cnf','Roulette','Clause','Guided','MaxSat',1,498,2,3100 UNION</v>
      </c>
    </row>
    <row r="3277" spans="1:11" x14ac:dyDescent="0.55000000000000004">
      <c r="A3277" t="s">
        <v>29</v>
      </c>
      <c r="B3277" t="s">
        <v>9</v>
      </c>
      <c r="C3277" t="s">
        <v>1</v>
      </c>
      <c r="D3277" t="s">
        <v>6</v>
      </c>
      <c r="E3277" t="s">
        <v>4</v>
      </c>
      <c r="F3277" t="b">
        <v>1</v>
      </c>
      <c r="G3277">
        <v>1073</v>
      </c>
      <c r="H3277">
        <v>3</v>
      </c>
      <c r="I3277">
        <v>6683</v>
      </c>
      <c r="K3277" t="str">
        <f t="shared" si="52"/>
        <v>SELECT 'uf50-011.cnf','Roulette','Clause','Guided','Weighted',1,1073,3,6683 UNION</v>
      </c>
    </row>
    <row r="3278" spans="1:11" x14ac:dyDescent="0.55000000000000004">
      <c r="A3278" t="s">
        <v>29</v>
      </c>
      <c r="B3278" t="s">
        <v>9</v>
      </c>
      <c r="C3278" t="s">
        <v>1</v>
      </c>
      <c r="D3278" t="s">
        <v>6</v>
      </c>
      <c r="E3278" t="s">
        <v>5</v>
      </c>
      <c r="F3278" t="b">
        <v>1</v>
      </c>
      <c r="G3278">
        <v>453</v>
      </c>
      <c r="H3278">
        <v>2</v>
      </c>
      <c r="I3278">
        <v>3045</v>
      </c>
      <c r="K3278" t="str">
        <f t="shared" si="52"/>
        <v>SELECT 'uf50-011.cnf','Roulette','Clause','Guided','Amplified',1,453,2,3045 UNION</v>
      </c>
    </row>
    <row r="3279" spans="1:11" x14ac:dyDescent="0.55000000000000004">
      <c r="A3279" t="s">
        <v>29</v>
      </c>
      <c r="B3279" t="s">
        <v>9</v>
      </c>
      <c r="C3279" t="s">
        <v>1</v>
      </c>
      <c r="D3279" t="s">
        <v>131</v>
      </c>
      <c r="E3279" t="s">
        <v>3</v>
      </c>
      <c r="F3279" t="b">
        <v>1</v>
      </c>
      <c r="G3279">
        <v>213</v>
      </c>
      <c r="H3279">
        <v>0</v>
      </c>
      <c r="I3279">
        <v>1297</v>
      </c>
      <c r="K3279" t="str">
        <f t="shared" si="52"/>
        <v>SELECT 'uf50-011.cnf','Roulette','Clause','1Bit','MaxSat',1,213,0,1297 UNION</v>
      </c>
    </row>
    <row r="3280" spans="1:11" x14ac:dyDescent="0.55000000000000004">
      <c r="A3280" t="s">
        <v>29</v>
      </c>
      <c r="B3280" t="s">
        <v>9</v>
      </c>
      <c r="C3280" t="s">
        <v>1</v>
      </c>
      <c r="D3280" t="s">
        <v>131</v>
      </c>
      <c r="E3280" t="s">
        <v>4</v>
      </c>
      <c r="F3280" t="b">
        <v>1</v>
      </c>
      <c r="G3280">
        <v>3929</v>
      </c>
      <c r="H3280">
        <v>14</v>
      </c>
      <c r="I3280">
        <v>21837</v>
      </c>
      <c r="K3280" t="str">
        <f t="shared" si="52"/>
        <v>SELECT 'uf50-011.cnf','Roulette','Clause','1Bit','Weighted',1,3929,14,21837 UNION</v>
      </c>
    </row>
    <row r="3281" spans="1:11" x14ac:dyDescent="0.55000000000000004">
      <c r="A3281" t="s">
        <v>29</v>
      </c>
      <c r="B3281" t="s">
        <v>9</v>
      </c>
      <c r="C3281" t="s">
        <v>1</v>
      </c>
      <c r="D3281" t="s">
        <v>131</v>
      </c>
      <c r="E3281" t="s">
        <v>5</v>
      </c>
      <c r="F3281" t="b">
        <v>1</v>
      </c>
      <c r="G3281">
        <v>2340</v>
      </c>
      <c r="H3281">
        <v>10</v>
      </c>
      <c r="I3281">
        <v>13515</v>
      </c>
      <c r="K3281" t="str">
        <f t="shared" si="52"/>
        <v>SELECT 'uf50-011.cnf','Roulette','Clause','1Bit','Amplified',1,2340,10,13515 UNION</v>
      </c>
    </row>
    <row r="3282" spans="1:11" x14ac:dyDescent="0.55000000000000004">
      <c r="A3282" t="s">
        <v>29</v>
      </c>
      <c r="B3282" t="s">
        <v>9</v>
      </c>
      <c r="C3282" t="s">
        <v>1</v>
      </c>
      <c r="D3282" t="s">
        <v>132</v>
      </c>
      <c r="E3282" t="s">
        <v>3</v>
      </c>
      <c r="F3282" t="b">
        <v>1</v>
      </c>
      <c r="G3282">
        <v>5711</v>
      </c>
      <c r="H3282">
        <v>23</v>
      </c>
      <c r="I3282">
        <v>32285</v>
      </c>
      <c r="K3282" t="str">
        <f t="shared" si="52"/>
        <v>SELECT 'uf50-011.cnf','Roulette','Clause','2Bit','MaxSat',1,5711,23,32285 UNION</v>
      </c>
    </row>
    <row r="3283" spans="1:11" x14ac:dyDescent="0.55000000000000004">
      <c r="A3283" t="s">
        <v>29</v>
      </c>
      <c r="B3283" t="s">
        <v>9</v>
      </c>
      <c r="C3283" t="s">
        <v>1</v>
      </c>
      <c r="D3283" t="s">
        <v>132</v>
      </c>
      <c r="E3283" t="s">
        <v>4</v>
      </c>
      <c r="F3283" t="b">
        <v>1</v>
      </c>
      <c r="G3283">
        <v>2294</v>
      </c>
      <c r="H3283">
        <v>7</v>
      </c>
      <c r="I3283">
        <v>12704</v>
      </c>
      <c r="K3283" t="str">
        <f t="shared" si="52"/>
        <v>SELECT 'uf50-011.cnf','Roulette','Clause','2Bit','Weighted',1,2294,7,12704 UNION</v>
      </c>
    </row>
    <row r="3284" spans="1:11" x14ac:dyDescent="0.55000000000000004">
      <c r="A3284" t="s">
        <v>29</v>
      </c>
      <c r="B3284" t="s">
        <v>9</v>
      </c>
      <c r="C3284" t="s">
        <v>1</v>
      </c>
      <c r="D3284" t="s">
        <v>132</v>
      </c>
      <c r="E3284" t="s">
        <v>5</v>
      </c>
      <c r="F3284" t="b">
        <v>1</v>
      </c>
      <c r="G3284">
        <v>5578</v>
      </c>
      <c r="H3284">
        <v>24</v>
      </c>
      <c r="I3284">
        <v>32322</v>
      </c>
      <c r="K3284" t="str">
        <f t="shared" si="52"/>
        <v>SELECT 'uf50-011.cnf','Roulette','Clause','2Bit','Amplified',1,5578,24,32322 UNION</v>
      </c>
    </row>
    <row r="3285" spans="1:11" x14ac:dyDescent="0.55000000000000004">
      <c r="A3285" t="s">
        <v>29</v>
      </c>
      <c r="B3285" t="s">
        <v>9</v>
      </c>
      <c r="C3285" t="s">
        <v>8</v>
      </c>
      <c r="D3285" t="s">
        <v>2</v>
      </c>
      <c r="E3285" t="s">
        <v>3</v>
      </c>
      <c r="F3285" t="b">
        <v>1</v>
      </c>
      <c r="G3285">
        <v>318</v>
      </c>
      <c r="H3285">
        <v>1</v>
      </c>
      <c r="I3285">
        <v>836</v>
      </c>
      <c r="K3285" t="str">
        <f t="shared" si="52"/>
        <v>SELECT 'uf50-011.cnf','Roulette','Uniform','BitFlip','MaxSat',1,318,1,836 UNION</v>
      </c>
    </row>
    <row r="3286" spans="1:11" x14ac:dyDescent="0.55000000000000004">
      <c r="A3286" t="s">
        <v>29</v>
      </c>
      <c r="B3286" t="s">
        <v>9</v>
      </c>
      <c r="C3286" t="s">
        <v>8</v>
      </c>
      <c r="D3286" t="s">
        <v>2</v>
      </c>
      <c r="E3286" t="s">
        <v>4</v>
      </c>
      <c r="F3286" t="b">
        <v>1</v>
      </c>
      <c r="G3286">
        <v>3931</v>
      </c>
      <c r="H3286">
        <v>20</v>
      </c>
      <c r="I3286">
        <v>9570</v>
      </c>
      <c r="K3286" t="str">
        <f t="shared" si="52"/>
        <v>SELECT 'uf50-011.cnf','Roulette','Uniform','BitFlip','Weighted',1,3931,20,9570 UNION</v>
      </c>
    </row>
    <row r="3287" spans="1:11" x14ac:dyDescent="0.55000000000000004">
      <c r="A3287" t="s">
        <v>29</v>
      </c>
      <c r="B3287" t="s">
        <v>9</v>
      </c>
      <c r="C3287" t="s">
        <v>8</v>
      </c>
      <c r="D3287" t="s">
        <v>2</v>
      </c>
      <c r="E3287" t="s">
        <v>5</v>
      </c>
      <c r="F3287" t="b">
        <v>1</v>
      </c>
      <c r="G3287">
        <v>2236</v>
      </c>
      <c r="H3287">
        <v>12</v>
      </c>
      <c r="I3287">
        <v>5821</v>
      </c>
      <c r="K3287" t="str">
        <f t="shared" si="52"/>
        <v>SELECT 'uf50-011.cnf','Roulette','Uniform','BitFlip','Amplified',1,2236,12,5821 UNION</v>
      </c>
    </row>
    <row r="3288" spans="1:11" x14ac:dyDescent="0.55000000000000004">
      <c r="A3288" t="s">
        <v>29</v>
      </c>
      <c r="B3288" t="s">
        <v>9</v>
      </c>
      <c r="C3288" t="s">
        <v>8</v>
      </c>
      <c r="D3288" t="s">
        <v>6</v>
      </c>
      <c r="E3288" t="s">
        <v>3</v>
      </c>
      <c r="F3288" t="b">
        <v>1</v>
      </c>
      <c r="G3288">
        <v>285</v>
      </c>
      <c r="H3288">
        <v>1</v>
      </c>
      <c r="I3288">
        <v>1186</v>
      </c>
      <c r="K3288" t="str">
        <f t="shared" si="52"/>
        <v>SELECT 'uf50-011.cnf','Roulette','Uniform','Guided','MaxSat',1,285,1,1186 UNION</v>
      </c>
    </row>
    <row r="3289" spans="1:11" x14ac:dyDescent="0.55000000000000004">
      <c r="A3289" t="s">
        <v>29</v>
      </c>
      <c r="B3289" t="s">
        <v>9</v>
      </c>
      <c r="C3289" t="s">
        <v>8</v>
      </c>
      <c r="D3289" t="s">
        <v>6</v>
      </c>
      <c r="E3289" t="s">
        <v>4</v>
      </c>
      <c r="F3289" t="b">
        <v>1</v>
      </c>
      <c r="G3289">
        <v>136</v>
      </c>
      <c r="H3289">
        <v>0</v>
      </c>
      <c r="I3289">
        <v>537</v>
      </c>
      <c r="K3289" t="str">
        <f t="shared" si="52"/>
        <v>SELECT 'uf50-011.cnf','Roulette','Uniform','Guided','Weighted',1,136,0,537 UNION</v>
      </c>
    </row>
    <row r="3290" spans="1:11" x14ac:dyDescent="0.55000000000000004">
      <c r="A3290" t="s">
        <v>29</v>
      </c>
      <c r="B3290" t="s">
        <v>9</v>
      </c>
      <c r="C3290" t="s">
        <v>8</v>
      </c>
      <c r="D3290" t="s">
        <v>6</v>
      </c>
      <c r="E3290" t="s">
        <v>5</v>
      </c>
      <c r="F3290" t="b">
        <v>1</v>
      </c>
      <c r="G3290">
        <v>231</v>
      </c>
      <c r="H3290">
        <v>1</v>
      </c>
      <c r="I3290">
        <v>1002</v>
      </c>
      <c r="K3290" t="str">
        <f t="shared" si="52"/>
        <v>SELECT 'uf50-011.cnf','Roulette','Uniform','Guided','Amplified',1,231,1,1002 UNION</v>
      </c>
    </row>
    <row r="3291" spans="1:11" x14ac:dyDescent="0.55000000000000004">
      <c r="A3291" t="s">
        <v>29</v>
      </c>
      <c r="B3291" t="s">
        <v>9</v>
      </c>
      <c r="C3291" t="s">
        <v>8</v>
      </c>
      <c r="D3291" t="s">
        <v>131</v>
      </c>
      <c r="E3291" t="s">
        <v>3</v>
      </c>
      <c r="F3291" t="b">
        <v>1</v>
      </c>
      <c r="G3291">
        <v>6133</v>
      </c>
      <c r="H3291">
        <v>31</v>
      </c>
      <c r="I3291">
        <v>15728</v>
      </c>
      <c r="K3291" t="str">
        <f t="shared" si="52"/>
        <v>SELECT 'uf50-011.cnf','Roulette','Uniform','1Bit','MaxSat',1,6133,31,15728 UNION</v>
      </c>
    </row>
    <row r="3292" spans="1:11" x14ac:dyDescent="0.55000000000000004">
      <c r="A3292" t="s">
        <v>29</v>
      </c>
      <c r="B3292" t="s">
        <v>9</v>
      </c>
      <c r="C3292" t="s">
        <v>8</v>
      </c>
      <c r="D3292" t="s">
        <v>131</v>
      </c>
      <c r="E3292" t="s">
        <v>4</v>
      </c>
      <c r="F3292" t="b">
        <v>1</v>
      </c>
      <c r="G3292">
        <v>3194</v>
      </c>
      <c r="H3292">
        <v>14</v>
      </c>
      <c r="I3292">
        <v>7716</v>
      </c>
      <c r="K3292" t="str">
        <f t="shared" si="52"/>
        <v>SELECT 'uf50-011.cnf','Roulette','Uniform','1Bit','Weighted',1,3194,14,7716 UNION</v>
      </c>
    </row>
    <row r="3293" spans="1:11" x14ac:dyDescent="0.55000000000000004">
      <c r="A3293" t="s">
        <v>29</v>
      </c>
      <c r="B3293" t="s">
        <v>9</v>
      </c>
      <c r="C3293" t="s">
        <v>8</v>
      </c>
      <c r="D3293" t="s">
        <v>131</v>
      </c>
      <c r="E3293" t="s">
        <v>5</v>
      </c>
      <c r="F3293" t="b">
        <v>1</v>
      </c>
      <c r="G3293">
        <v>8430</v>
      </c>
      <c r="H3293">
        <v>47</v>
      </c>
      <c r="I3293">
        <v>21731</v>
      </c>
      <c r="K3293" t="str">
        <f t="shared" si="52"/>
        <v>SELECT 'uf50-011.cnf','Roulette','Uniform','1Bit','Amplified',1,8430,47,21731 UNION</v>
      </c>
    </row>
    <row r="3294" spans="1:11" x14ac:dyDescent="0.55000000000000004">
      <c r="A3294" t="s">
        <v>29</v>
      </c>
      <c r="B3294" t="s">
        <v>9</v>
      </c>
      <c r="C3294" t="s">
        <v>8</v>
      </c>
      <c r="D3294" t="s">
        <v>132</v>
      </c>
      <c r="E3294" t="s">
        <v>3</v>
      </c>
      <c r="F3294" t="b">
        <v>1</v>
      </c>
      <c r="G3294">
        <v>6277</v>
      </c>
      <c r="H3294">
        <v>27</v>
      </c>
      <c r="I3294">
        <v>16586</v>
      </c>
      <c r="K3294" t="str">
        <f t="shared" si="52"/>
        <v>SELECT 'uf50-011.cnf','Roulette','Uniform','2Bit','MaxSat',1,6277,27,16586 UNION</v>
      </c>
    </row>
    <row r="3295" spans="1:11" x14ac:dyDescent="0.55000000000000004">
      <c r="A3295" t="s">
        <v>29</v>
      </c>
      <c r="B3295" t="s">
        <v>9</v>
      </c>
      <c r="C3295" t="s">
        <v>8</v>
      </c>
      <c r="D3295" t="s">
        <v>132</v>
      </c>
      <c r="E3295" t="s">
        <v>4</v>
      </c>
      <c r="F3295" t="b">
        <v>1</v>
      </c>
      <c r="G3295">
        <v>234</v>
      </c>
      <c r="H3295">
        <v>0</v>
      </c>
      <c r="I3295">
        <v>588</v>
      </c>
      <c r="K3295" t="str">
        <f t="shared" si="52"/>
        <v>SELECT 'uf50-011.cnf','Roulette','Uniform','2Bit','Weighted',1,234,0,588 UNION</v>
      </c>
    </row>
    <row r="3296" spans="1:11" x14ac:dyDescent="0.55000000000000004">
      <c r="A3296" t="s">
        <v>29</v>
      </c>
      <c r="B3296" t="s">
        <v>9</v>
      </c>
      <c r="C3296" t="s">
        <v>8</v>
      </c>
      <c r="D3296" t="s">
        <v>132</v>
      </c>
      <c r="E3296" t="s">
        <v>5</v>
      </c>
      <c r="F3296" t="b">
        <v>1</v>
      </c>
      <c r="G3296">
        <v>1546</v>
      </c>
      <c r="H3296">
        <v>7</v>
      </c>
      <c r="I3296">
        <v>3999</v>
      </c>
      <c r="K3296" t="str">
        <f t="shared" si="52"/>
        <v>SELECT 'uf50-011.cnf','Roulette','Uniform','2Bit','Amplified',1,1546,7,3999 UNION</v>
      </c>
    </row>
    <row r="3297" spans="1:11" x14ac:dyDescent="0.55000000000000004">
      <c r="A3297" t="s">
        <v>29</v>
      </c>
      <c r="B3297" t="s">
        <v>9</v>
      </c>
      <c r="C3297" t="s">
        <v>133</v>
      </c>
      <c r="D3297" t="s">
        <v>2</v>
      </c>
      <c r="E3297" t="s">
        <v>3</v>
      </c>
      <c r="F3297" t="b">
        <v>1</v>
      </c>
      <c r="G3297">
        <v>5005</v>
      </c>
      <c r="H3297">
        <v>25</v>
      </c>
      <c r="I3297">
        <v>12678</v>
      </c>
      <c r="K3297" t="str">
        <f t="shared" si="52"/>
        <v>SELECT 'uf50-011.cnf','Roulette','1Point','BitFlip','MaxSat',1,5005,25,12678 UNION</v>
      </c>
    </row>
    <row r="3298" spans="1:11" x14ac:dyDescent="0.55000000000000004">
      <c r="A3298" t="s">
        <v>29</v>
      </c>
      <c r="B3298" t="s">
        <v>9</v>
      </c>
      <c r="C3298" t="s">
        <v>133</v>
      </c>
      <c r="D3298" t="s">
        <v>2</v>
      </c>
      <c r="E3298" t="s">
        <v>4</v>
      </c>
      <c r="F3298" t="b">
        <v>1</v>
      </c>
      <c r="G3298">
        <v>708</v>
      </c>
      <c r="H3298">
        <v>2</v>
      </c>
      <c r="I3298">
        <v>1726</v>
      </c>
      <c r="K3298" t="str">
        <f t="shared" si="52"/>
        <v>SELECT 'uf50-011.cnf','Roulette','1Point','BitFlip','Weighted',1,708,2,1726 UNION</v>
      </c>
    </row>
    <row r="3299" spans="1:11" x14ac:dyDescent="0.55000000000000004">
      <c r="A3299" t="s">
        <v>29</v>
      </c>
      <c r="B3299" t="s">
        <v>9</v>
      </c>
      <c r="C3299" t="s">
        <v>133</v>
      </c>
      <c r="D3299" t="s">
        <v>2</v>
      </c>
      <c r="E3299" t="s">
        <v>5</v>
      </c>
      <c r="F3299" t="b">
        <v>1</v>
      </c>
      <c r="G3299">
        <v>2282</v>
      </c>
      <c r="H3299">
        <v>11</v>
      </c>
      <c r="I3299">
        <v>6200</v>
      </c>
      <c r="K3299" t="str">
        <f t="shared" si="52"/>
        <v>SELECT 'uf50-011.cnf','Roulette','1Point','BitFlip','Amplified',1,2282,11,6200 UNION</v>
      </c>
    </row>
    <row r="3300" spans="1:11" x14ac:dyDescent="0.55000000000000004">
      <c r="A3300" t="s">
        <v>29</v>
      </c>
      <c r="B3300" t="s">
        <v>9</v>
      </c>
      <c r="C3300" t="s">
        <v>133</v>
      </c>
      <c r="D3300" t="s">
        <v>6</v>
      </c>
      <c r="E3300" t="s">
        <v>3</v>
      </c>
      <c r="F3300" t="b">
        <v>1</v>
      </c>
      <c r="G3300">
        <v>53</v>
      </c>
      <c r="H3300">
        <v>0</v>
      </c>
      <c r="I3300">
        <v>223</v>
      </c>
      <c r="K3300" t="str">
        <f t="shared" si="52"/>
        <v>SELECT 'uf50-011.cnf','Roulette','1Point','Guided','MaxSat',1,53,0,223 UNION</v>
      </c>
    </row>
    <row r="3301" spans="1:11" x14ac:dyDescent="0.55000000000000004">
      <c r="A3301" t="s">
        <v>29</v>
      </c>
      <c r="B3301" t="s">
        <v>9</v>
      </c>
      <c r="C3301" t="s">
        <v>133</v>
      </c>
      <c r="D3301" t="s">
        <v>6</v>
      </c>
      <c r="E3301" t="s">
        <v>4</v>
      </c>
      <c r="F3301" t="b">
        <v>1</v>
      </c>
      <c r="G3301">
        <v>223</v>
      </c>
      <c r="H3301">
        <v>1</v>
      </c>
      <c r="I3301">
        <v>902</v>
      </c>
      <c r="K3301" t="str">
        <f t="shared" si="52"/>
        <v>SELECT 'uf50-011.cnf','Roulette','1Point','Guided','Weighted',1,223,1,902 UNION</v>
      </c>
    </row>
    <row r="3302" spans="1:11" x14ac:dyDescent="0.55000000000000004">
      <c r="A3302" t="s">
        <v>29</v>
      </c>
      <c r="B3302" t="s">
        <v>9</v>
      </c>
      <c r="C3302" t="s">
        <v>133</v>
      </c>
      <c r="D3302" t="s">
        <v>6</v>
      </c>
      <c r="E3302" t="s">
        <v>5</v>
      </c>
      <c r="F3302" t="b">
        <v>1</v>
      </c>
      <c r="G3302">
        <v>41</v>
      </c>
      <c r="H3302">
        <v>0</v>
      </c>
      <c r="I3302">
        <v>181</v>
      </c>
      <c r="K3302" t="str">
        <f t="shared" si="52"/>
        <v>SELECT 'uf50-011.cnf','Roulette','1Point','Guided','Amplified',1,41,0,181 UNION</v>
      </c>
    </row>
    <row r="3303" spans="1:11" x14ac:dyDescent="0.55000000000000004">
      <c r="A3303" t="s">
        <v>29</v>
      </c>
      <c r="B3303" t="s">
        <v>9</v>
      </c>
      <c r="C3303" t="s">
        <v>133</v>
      </c>
      <c r="D3303" t="s">
        <v>131</v>
      </c>
      <c r="E3303" t="s">
        <v>3</v>
      </c>
      <c r="F3303" t="b">
        <v>1</v>
      </c>
      <c r="G3303">
        <v>8830</v>
      </c>
      <c r="H3303">
        <v>45</v>
      </c>
      <c r="I3303">
        <v>21689</v>
      </c>
      <c r="K3303" t="str">
        <f t="shared" si="52"/>
        <v>SELECT 'uf50-011.cnf','Roulette','1Point','1Bit','MaxSat',1,8830,45,21689 UNION</v>
      </c>
    </row>
    <row r="3304" spans="1:11" x14ac:dyDescent="0.55000000000000004">
      <c r="A3304" t="s">
        <v>29</v>
      </c>
      <c r="B3304" t="s">
        <v>9</v>
      </c>
      <c r="C3304" t="s">
        <v>133</v>
      </c>
      <c r="D3304" t="s">
        <v>131</v>
      </c>
      <c r="E3304" t="s">
        <v>4</v>
      </c>
      <c r="F3304" t="b">
        <v>1</v>
      </c>
      <c r="G3304">
        <v>1925</v>
      </c>
      <c r="H3304">
        <v>7</v>
      </c>
      <c r="I3304">
        <v>4616</v>
      </c>
      <c r="K3304" t="str">
        <f t="shared" si="52"/>
        <v>SELECT 'uf50-011.cnf','Roulette','1Point','1Bit','Weighted',1,1925,7,4616 UNION</v>
      </c>
    </row>
    <row r="3305" spans="1:11" x14ac:dyDescent="0.55000000000000004">
      <c r="A3305" t="s">
        <v>29</v>
      </c>
      <c r="B3305" t="s">
        <v>9</v>
      </c>
      <c r="C3305" t="s">
        <v>133</v>
      </c>
      <c r="D3305" t="s">
        <v>131</v>
      </c>
      <c r="E3305" t="s">
        <v>5</v>
      </c>
      <c r="F3305" t="b">
        <v>1</v>
      </c>
      <c r="G3305">
        <v>361</v>
      </c>
      <c r="H3305">
        <v>1</v>
      </c>
      <c r="I3305">
        <v>925</v>
      </c>
      <c r="K3305" t="str">
        <f t="shared" si="52"/>
        <v>SELECT 'uf50-011.cnf','Roulette','1Point','1Bit','Amplified',1,361,1,925 UNION</v>
      </c>
    </row>
    <row r="3306" spans="1:11" x14ac:dyDescent="0.55000000000000004">
      <c r="A3306" t="s">
        <v>29</v>
      </c>
      <c r="B3306" t="s">
        <v>9</v>
      </c>
      <c r="C3306" t="s">
        <v>133</v>
      </c>
      <c r="D3306" t="s">
        <v>132</v>
      </c>
      <c r="E3306" t="s">
        <v>3</v>
      </c>
      <c r="F3306" t="b">
        <v>1</v>
      </c>
      <c r="G3306">
        <v>3699</v>
      </c>
      <c r="H3306">
        <v>18</v>
      </c>
      <c r="I3306">
        <v>9108</v>
      </c>
      <c r="K3306" t="str">
        <f t="shared" si="52"/>
        <v>SELECT 'uf50-011.cnf','Roulette','1Point','2Bit','MaxSat',1,3699,18,9108 UNION</v>
      </c>
    </row>
    <row r="3307" spans="1:11" x14ac:dyDescent="0.55000000000000004">
      <c r="A3307" t="s">
        <v>29</v>
      </c>
      <c r="B3307" t="s">
        <v>9</v>
      </c>
      <c r="C3307" t="s">
        <v>133</v>
      </c>
      <c r="D3307" t="s">
        <v>132</v>
      </c>
      <c r="E3307" t="s">
        <v>4</v>
      </c>
      <c r="F3307" t="b">
        <v>1</v>
      </c>
      <c r="G3307">
        <v>1178</v>
      </c>
      <c r="H3307">
        <v>3</v>
      </c>
      <c r="I3307">
        <v>2626</v>
      </c>
      <c r="K3307" t="str">
        <f t="shared" si="52"/>
        <v>SELECT 'uf50-011.cnf','Roulette','1Point','2Bit','Weighted',1,1178,3,2626 UNION</v>
      </c>
    </row>
    <row r="3308" spans="1:11" x14ac:dyDescent="0.55000000000000004">
      <c r="A3308" t="s">
        <v>29</v>
      </c>
      <c r="B3308" t="s">
        <v>9</v>
      </c>
      <c r="C3308" t="s">
        <v>133</v>
      </c>
      <c r="D3308" t="s">
        <v>132</v>
      </c>
      <c r="E3308" t="s">
        <v>5</v>
      </c>
      <c r="F3308" t="b">
        <v>1</v>
      </c>
      <c r="G3308">
        <v>243</v>
      </c>
      <c r="H3308">
        <v>1</v>
      </c>
      <c r="I3308">
        <v>589</v>
      </c>
      <c r="K3308" t="str">
        <f t="shared" si="52"/>
        <v>SELECT 'uf50-011.cnf','Roulette','1Point','2Bit','Amplified',1,243,1,589 UNION</v>
      </c>
    </row>
    <row r="3309" spans="1:11" x14ac:dyDescent="0.55000000000000004">
      <c r="A3309" t="s">
        <v>29</v>
      </c>
      <c r="B3309" t="s">
        <v>9</v>
      </c>
      <c r="C3309" t="s">
        <v>134</v>
      </c>
      <c r="D3309" t="s">
        <v>2</v>
      </c>
      <c r="E3309" t="s">
        <v>3</v>
      </c>
      <c r="F3309" t="b">
        <v>1</v>
      </c>
      <c r="G3309">
        <v>1965</v>
      </c>
      <c r="H3309">
        <v>10</v>
      </c>
      <c r="I3309">
        <v>4942</v>
      </c>
      <c r="K3309" t="str">
        <f t="shared" si="52"/>
        <v>SELECT 'uf50-011.cnf','Roulette','2Point','BitFlip','MaxSat',1,1965,10,4942 UNION</v>
      </c>
    </row>
    <row r="3310" spans="1:11" x14ac:dyDescent="0.55000000000000004">
      <c r="A3310" t="s">
        <v>29</v>
      </c>
      <c r="B3310" t="s">
        <v>9</v>
      </c>
      <c r="C3310" t="s">
        <v>134</v>
      </c>
      <c r="D3310" t="s">
        <v>2</v>
      </c>
      <c r="E3310" t="s">
        <v>4</v>
      </c>
      <c r="F3310" t="b">
        <v>1</v>
      </c>
      <c r="G3310">
        <v>1619</v>
      </c>
      <c r="H3310">
        <v>6</v>
      </c>
      <c r="I3310">
        <v>3941</v>
      </c>
      <c r="K3310" t="str">
        <f t="shared" si="52"/>
        <v>SELECT 'uf50-011.cnf','Roulette','2Point','BitFlip','Weighted',1,1619,6,3941 UNION</v>
      </c>
    </row>
    <row r="3311" spans="1:11" x14ac:dyDescent="0.55000000000000004">
      <c r="A3311" t="s">
        <v>29</v>
      </c>
      <c r="B3311" t="s">
        <v>9</v>
      </c>
      <c r="C3311" t="s">
        <v>134</v>
      </c>
      <c r="D3311" t="s">
        <v>2</v>
      </c>
      <c r="E3311" t="s">
        <v>5</v>
      </c>
      <c r="F3311" t="b">
        <v>1</v>
      </c>
      <c r="G3311">
        <v>333</v>
      </c>
      <c r="H3311">
        <v>1</v>
      </c>
      <c r="I3311">
        <v>901</v>
      </c>
      <c r="K3311" t="str">
        <f t="shared" si="52"/>
        <v>SELECT 'uf50-011.cnf','Roulette','2Point','BitFlip','Amplified',1,333,1,901 UNION</v>
      </c>
    </row>
    <row r="3312" spans="1:11" x14ac:dyDescent="0.55000000000000004">
      <c r="A3312" t="s">
        <v>29</v>
      </c>
      <c r="B3312" t="s">
        <v>9</v>
      </c>
      <c r="C3312" t="s">
        <v>134</v>
      </c>
      <c r="D3312" t="s">
        <v>6</v>
      </c>
      <c r="E3312" t="s">
        <v>3</v>
      </c>
      <c r="F3312" t="b">
        <v>1</v>
      </c>
      <c r="G3312">
        <v>405</v>
      </c>
      <c r="H3312">
        <v>2</v>
      </c>
      <c r="I3312">
        <v>1764</v>
      </c>
      <c r="K3312" t="str">
        <f t="shared" si="52"/>
        <v>SELECT 'uf50-011.cnf','Roulette','2Point','Guided','MaxSat',1,405,2,1764 UNION</v>
      </c>
    </row>
    <row r="3313" spans="1:11" x14ac:dyDescent="0.55000000000000004">
      <c r="A3313" t="s">
        <v>29</v>
      </c>
      <c r="B3313" t="s">
        <v>9</v>
      </c>
      <c r="C3313" t="s">
        <v>134</v>
      </c>
      <c r="D3313" t="s">
        <v>6</v>
      </c>
      <c r="E3313" t="s">
        <v>4</v>
      </c>
      <c r="F3313" t="b">
        <v>1</v>
      </c>
      <c r="G3313">
        <v>243</v>
      </c>
      <c r="H3313">
        <v>1</v>
      </c>
      <c r="I3313">
        <v>982</v>
      </c>
      <c r="K3313" t="str">
        <f t="shared" si="52"/>
        <v>SELECT 'uf50-011.cnf','Roulette','2Point','Guided','Weighted',1,243,1,982 UNION</v>
      </c>
    </row>
    <row r="3314" spans="1:11" x14ac:dyDescent="0.55000000000000004">
      <c r="A3314" t="s">
        <v>29</v>
      </c>
      <c r="B3314" t="s">
        <v>9</v>
      </c>
      <c r="C3314" t="s">
        <v>134</v>
      </c>
      <c r="D3314" t="s">
        <v>6</v>
      </c>
      <c r="E3314" t="s">
        <v>5</v>
      </c>
      <c r="F3314" t="b">
        <v>1</v>
      </c>
      <c r="G3314">
        <v>62</v>
      </c>
      <c r="H3314">
        <v>0</v>
      </c>
      <c r="I3314">
        <v>279</v>
      </c>
      <c r="K3314" t="str">
        <f t="shared" si="52"/>
        <v>SELECT 'uf50-011.cnf','Roulette','2Point','Guided','Amplified',1,62,0,279 UNION</v>
      </c>
    </row>
    <row r="3315" spans="1:11" x14ac:dyDescent="0.55000000000000004">
      <c r="A3315" t="s">
        <v>29</v>
      </c>
      <c r="B3315" t="s">
        <v>9</v>
      </c>
      <c r="C3315" t="s">
        <v>134</v>
      </c>
      <c r="D3315" t="s">
        <v>131</v>
      </c>
      <c r="E3315" t="s">
        <v>3</v>
      </c>
      <c r="F3315" t="b">
        <v>1</v>
      </c>
      <c r="G3315">
        <v>111</v>
      </c>
      <c r="H3315">
        <v>0</v>
      </c>
      <c r="I3315">
        <v>285</v>
      </c>
      <c r="K3315" t="str">
        <f t="shared" si="52"/>
        <v>SELECT 'uf50-011.cnf','Roulette','2Point','1Bit','MaxSat',1,111,0,285 UNION</v>
      </c>
    </row>
    <row r="3316" spans="1:11" x14ac:dyDescent="0.55000000000000004">
      <c r="A3316" t="s">
        <v>29</v>
      </c>
      <c r="B3316" t="s">
        <v>9</v>
      </c>
      <c r="C3316" t="s">
        <v>134</v>
      </c>
      <c r="D3316" t="s">
        <v>131</v>
      </c>
      <c r="E3316" t="s">
        <v>4</v>
      </c>
      <c r="F3316" t="b">
        <v>1</v>
      </c>
      <c r="G3316">
        <v>945</v>
      </c>
      <c r="H3316">
        <v>2</v>
      </c>
      <c r="I3316">
        <v>2308</v>
      </c>
      <c r="K3316" t="str">
        <f t="shared" si="52"/>
        <v>SELECT 'uf50-011.cnf','Roulette','2Point','1Bit','Weighted',1,945,2,2308 UNION</v>
      </c>
    </row>
    <row r="3317" spans="1:11" x14ac:dyDescent="0.55000000000000004">
      <c r="A3317" t="s">
        <v>29</v>
      </c>
      <c r="B3317" t="s">
        <v>9</v>
      </c>
      <c r="C3317" t="s">
        <v>134</v>
      </c>
      <c r="D3317" t="s">
        <v>131</v>
      </c>
      <c r="E3317" t="s">
        <v>5</v>
      </c>
      <c r="F3317" t="b">
        <v>1</v>
      </c>
      <c r="G3317">
        <v>59</v>
      </c>
      <c r="H3317">
        <v>0</v>
      </c>
      <c r="I3317">
        <v>157</v>
      </c>
      <c r="K3317" t="str">
        <f t="shared" si="52"/>
        <v>SELECT 'uf50-011.cnf','Roulette','2Point','1Bit','Amplified',1,59,0,157 UNION</v>
      </c>
    </row>
    <row r="3318" spans="1:11" x14ac:dyDescent="0.55000000000000004">
      <c r="A3318" t="s">
        <v>29</v>
      </c>
      <c r="B3318" t="s">
        <v>9</v>
      </c>
      <c r="C3318" t="s">
        <v>134</v>
      </c>
      <c r="D3318" t="s">
        <v>132</v>
      </c>
      <c r="E3318" t="s">
        <v>3</v>
      </c>
      <c r="F3318" t="b">
        <v>1</v>
      </c>
      <c r="G3318">
        <v>2684</v>
      </c>
      <c r="H3318">
        <v>12</v>
      </c>
      <c r="I3318">
        <v>6883</v>
      </c>
      <c r="K3318" t="str">
        <f t="shared" si="52"/>
        <v>SELECT 'uf50-011.cnf','Roulette','2Point','2Bit','MaxSat',1,2684,12,6883 UNION</v>
      </c>
    </row>
    <row r="3319" spans="1:11" x14ac:dyDescent="0.55000000000000004">
      <c r="A3319" t="s">
        <v>29</v>
      </c>
      <c r="B3319" t="s">
        <v>9</v>
      </c>
      <c r="C3319" t="s">
        <v>134</v>
      </c>
      <c r="D3319" t="s">
        <v>132</v>
      </c>
      <c r="E3319" t="s">
        <v>4</v>
      </c>
      <c r="F3319" t="b">
        <v>1</v>
      </c>
      <c r="G3319">
        <v>112</v>
      </c>
      <c r="H3319">
        <v>0</v>
      </c>
      <c r="I3319">
        <v>265</v>
      </c>
      <c r="K3319" t="str">
        <f t="shared" si="52"/>
        <v>SELECT 'uf50-011.cnf','Roulette','2Point','2Bit','Weighted',1,112,0,265 UNION</v>
      </c>
    </row>
    <row r="3320" spans="1:11" x14ac:dyDescent="0.55000000000000004">
      <c r="A3320" t="s">
        <v>29</v>
      </c>
      <c r="B3320" t="s">
        <v>9</v>
      </c>
      <c r="C3320" t="s">
        <v>134</v>
      </c>
      <c r="D3320" t="s">
        <v>132</v>
      </c>
      <c r="E3320" t="s">
        <v>5</v>
      </c>
      <c r="F3320" t="b">
        <v>1</v>
      </c>
      <c r="G3320">
        <v>572</v>
      </c>
      <c r="H3320">
        <v>3</v>
      </c>
      <c r="I3320">
        <v>1464</v>
      </c>
      <c r="K3320" t="str">
        <f t="shared" si="52"/>
        <v>SELECT 'uf50-011.cnf','Roulette','2Point','2Bit','Amplified',1,572,3,1464 UNION</v>
      </c>
    </row>
    <row r="3321" spans="1:11" x14ac:dyDescent="0.55000000000000004">
      <c r="A3321" t="s">
        <v>29</v>
      </c>
      <c r="B3321" t="s">
        <v>10</v>
      </c>
      <c r="C3321" t="s">
        <v>1</v>
      </c>
      <c r="D3321" t="s">
        <v>2</v>
      </c>
      <c r="E3321" t="s">
        <v>3</v>
      </c>
      <c r="F3321" t="b">
        <v>1</v>
      </c>
      <c r="G3321">
        <v>5088</v>
      </c>
      <c r="H3321">
        <v>33</v>
      </c>
      <c r="I3321">
        <v>27283</v>
      </c>
      <c r="K3321" t="str">
        <f t="shared" si="52"/>
        <v>SELECT 'uf50-011.cnf','Rank','Clause','BitFlip','MaxSat',1,5088,33,27283 UNION</v>
      </c>
    </row>
    <row r="3322" spans="1:11" x14ac:dyDescent="0.55000000000000004">
      <c r="A3322" t="s">
        <v>29</v>
      </c>
      <c r="B3322" t="s">
        <v>10</v>
      </c>
      <c r="C3322" t="s">
        <v>1</v>
      </c>
      <c r="D3322" t="s">
        <v>2</v>
      </c>
      <c r="E3322" t="s">
        <v>4</v>
      </c>
      <c r="F3322" t="b">
        <v>1</v>
      </c>
      <c r="G3322">
        <v>465</v>
      </c>
      <c r="H3322">
        <v>3</v>
      </c>
      <c r="I3322">
        <v>2389</v>
      </c>
      <c r="K3322" t="str">
        <f t="shared" si="52"/>
        <v>SELECT 'uf50-011.cnf','Rank','Clause','BitFlip','Weighted',1,465,3,2389 UNION</v>
      </c>
    </row>
    <row r="3323" spans="1:11" x14ac:dyDescent="0.55000000000000004">
      <c r="A3323" t="s">
        <v>29</v>
      </c>
      <c r="B3323" t="s">
        <v>10</v>
      </c>
      <c r="C3323" t="s">
        <v>1</v>
      </c>
      <c r="D3323" t="s">
        <v>2</v>
      </c>
      <c r="E3323" t="s">
        <v>5</v>
      </c>
      <c r="F3323" t="b">
        <v>1</v>
      </c>
      <c r="G3323">
        <v>380</v>
      </c>
      <c r="H3323">
        <v>2</v>
      </c>
      <c r="I3323">
        <v>2009</v>
      </c>
      <c r="K3323" t="str">
        <f t="shared" si="52"/>
        <v>SELECT 'uf50-011.cnf','Rank','Clause','BitFlip','Amplified',1,380,2,2009 UNION</v>
      </c>
    </row>
    <row r="3324" spans="1:11" x14ac:dyDescent="0.55000000000000004">
      <c r="A3324" t="s">
        <v>29</v>
      </c>
      <c r="B3324" t="s">
        <v>10</v>
      </c>
      <c r="C3324" t="s">
        <v>1</v>
      </c>
      <c r="D3324" t="s">
        <v>6</v>
      </c>
      <c r="E3324" t="s">
        <v>3</v>
      </c>
      <c r="F3324" t="b">
        <v>1</v>
      </c>
      <c r="G3324">
        <v>44</v>
      </c>
      <c r="H3324">
        <v>0</v>
      </c>
      <c r="I3324">
        <v>269</v>
      </c>
      <c r="K3324" t="str">
        <f t="shared" si="52"/>
        <v>SELECT 'uf50-011.cnf','Rank','Clause','Guided','MaxSat',1,44,0,269 UNION</v>
      </c>
    </row>
    <row r="3325" spans="1:11" x14ac:dyDescent="0.55000000000000004">
      <c r="A3325" t="s">
        <v>29</v>
      </c>
      <c r="B3325" t="s">
        <v>10</v>
      </c>
      <c r="C3325" t="s">
        <v>1</v>
      </c>
      <c r="D3325" t="s">
        <v>6</v>
      </c>
      <c r="E3325" t="s">
        <v>4</v>
      </c>
      <c r="F3325" t="b">
        <v>1</v>
      </c>
      <c r="G3325">
        <v>363</v>
      </c>
      <c r="H3325">
        <v>2</v>
      </c>
      <c r="I3325">
        <v>2167</v>
      </c>
      <c r="K3325" t="str">
        <f t="shared" si="52"/>
        <v>SELECT 'uf50-011.cnf','Rank','Clause','Guided','Weighted',1,363,2,2167 UNION</v>
      </c>
    </row>
    <row r="3326" spans="1:11" x14ac:dyDescent="0.55000000000000004">
      <c r="A3326" t="s">
        <v>29</v>
      </c>
      <c r="B3326" t="s">
        <v>10</v>
      </c>
      <c r="C3326" t="s">
        <v>1</v>
      </c>
      <c r="D3326" t="s">
        <v>6</v>
      </c>
      <c r="E3326" t="s">
        <v>5</v>
      </c>
      <c r="F3326" t="b">
        <v>1</v>
      </c>
      <c r="G3326">
        <v>24</v>
      </c>
      <c r="H3326">
        <v>0</v>
      </c>
      <c r="I3326">
        <v>151</v>
      </c>
      <c r="K3326" t="str">
        <f t="shared" si="52"/>
        <v>SELECT 'uf50-011.cnf','Rank','Clause','Guided','Amplified',1,24,0,151 UNION</v>
      </c>
    </row>
    <row r="3327" spans="1:11" x14ac:dyDescent="0.55000000000000004">
      <c r="A3327" t="s">
        <v>29</v>
      </c>
      <c r="B3327" t="s">
        <v>10</v>
      </c>
      <c r="C3327" t="s">
        <v>1</v>
      </c>
      <c r="D3327" t="s">
        <v>131</v>
      </c>
      <c r="E3327" t="s">
        <v>3</v>
      </c>
      <c r="F3327" t="b">
        <v>1</v>
      </c>
      <c r="G3327">
        <v>314</v>
      </c>
      <c r="H3327">
        <v>2</v>
      </c>
      <c r="I3327">
        <v>1647</v>
      </c>
      <c r="K3327" t="str">
        <f t="shared" si="52"/>
        <v>SELECT 'uf50-011.cnf','Rank','Clause','1Bit','MaxSat',1,314,2,1647 UNION</v>
      </c>
    </row>
    <row r="3328" spans="1:11" x14ac:dyDescent="0.55000000000000004">
      <c r="A3328" t="s">
        <v>29</v>
      </c>
      <c r="B3328" t="s">
        <v>10</v>
      </c>
      <c r="C3328" t="s">
        <v>1</v>
      </c>
      <c r="D3328" t="s">
        <v>131</v>
      </c>
      <c r="E3328" t="s">
        <v>4</v>
      </c>
      <c r="F3328" t="b">
        <v>1</v>
      </c>
      <c r="G3328">
        <v>134</v>
      </c>
      <c r="H3328">
        <v>0</v>
      </c>
      <c r="I3328">
        <v>679</v>
      </c>
      <c r="K3328" t="str">
        <f t="shared" si="52"/>
        <v>SELECT 'uf50-011.cnf','Rank','Clause','1Bit','Weighted',1,134,0,679 UNION</v>
      </c>
    </row>
    <row r="3329" spans="1:11" x14ac:dyDescent="0.55000000000000004">
      <c r="A3329" t="s">
        <v>29</v>
      </c>
      <c r="B3329" t="s">
        <v>10</v>
      </c>
      <c r="C3329" t="s">
        <v>1</v>
      </c>
      <c r="D3329" t="s">
        <v>131</v>
      </c>
      <c r="E3329" t="s">
        <v>5</v>
      </c>
      <c r="F3329" t="b">
        <v>1</v>
      </c>
      <c r="G3329">
        <v>335</v>
      </c>
      <c r="H3329">
        <v>2</v>
      </c>
      <c r="I3329">
        <v>1870</v>
      </c>
      <c r="K3329" t="str">
        <f t="shared" si="52"/>
        <v>SELECT 'uf50-011.cnf','Rank','Clause','1Bit','Amplified',1,335,2,1870 UNION</v>
      </c>
    </row>
    <row r="3330" spans="1:11" x14ac:dyDescent="0.55000000000000004">
      <c r="A3330" t="s">
        <v>29</v>
      </c>
      <c r="B3330" t="s">
        <v>10</v>
      </c>
      <c r="C3330" t="s">
        <v>1</v>
      </c>
      <c r="D3330" t="s">
        <v>132</v>
      </c>
      <c r="E3330" t="s">
        <v>3</v>
      </c>
      <c r="F3330" t="b">
        <v>1</v>
      </c>
      <c r="G3330">
        <v>1033</v>
      </c>
      <c r="H3330">
        <v>6</v>
      </c>
      <c r="I3330">
        <v>5739</v>
      </c>
      <c r="K3330" t="str">
        <f t="shared" si="52"/>
        <v>SELECT 'uf50-011.cnf','Rank','Clause','2Bit','MaxSat',1,1033,6,5739 UNION</v>
      </c>
    </row>
    <row r="3331" spans="1:11" x14ac:dyDescent="0.55000000000000004">
      <c r="A3331" t="s">
        <v>29</v>
      </c>
      <c r="B3331" t="s">
        <v>10</v>
      </c>
      <c r="C3331" t="s">
        <v>1</v>
      </c>
      <c r="D3331" t="s">
        <v>132</v>
      </c>
      <c r="E3331" t="s">
        <v>4</v>
      </c>
      <c r="F3331" t="b">
        <v>1</v>
      </c>
      <c r="G3331">
        <v>882</v>
      </c>
      <c r="H3331">
        <v>4</v>
      </c>
      <c r="I3331">
        <v>4711</v>
      </c>
      <c r="K3331" t="str">
        <f t="shared" si="52"/>
        <v>SELECT 'uf50-011.cnf','Rank','Clause','2Bit','Weighted',1,882,4,4711 UNION</v>
      </c>
    </row>
    <row r="3332" spans="1:11" x14ac:dyDescent="0.55000000000000004">
      <c r="A3332" t="s">
        <v>29</v>
      </c>
      <c r="B3332" t="s">
        <v>10</v>
      </c>
      <c r="C3332" t="s">
        <v>1</v>
      </c>
      <c r="D3332" t="s">
        <v>132</v>
      </c>
      <c r="E3332" t="s">
        <v>5</v>
      </c>
      <c r="F3332" t="b">
        <v>1</v>
      </c>
      <c r="G3332">
        <v>1494</v>
      </c>
      <c r="H3332">
        <v>8</v>
      </c>
      <c r="I3332">
        <v>8044</v>
      </c>
      <c r="K3332" t="str">
        <f t="shared" si="52"/>
        <v>SELECT 'uf50-011.cnf','Rank','Clause','2Bit','Amplified',1,1494,8,8044 UNION</v>
      </c>
    </row>
    <row r="3333" spans="1:11" x14ac:dyDescent="0.55000000000000004">
      <c r="A3333" t="s">
        <v>29</v>
      </c>
      <c r="B3333" t="s">
        <v>10</v>
      </c>
      <c r="C3333" t="s">
        <v>8</v>
      </c>
      <c r="D3333" t="s">
        <v>2</v>
      </c>
      <c r="E3333" t="s">
        <v>3</v>
      </c>
      <c r="F3333" t="b">
        <v>1</v>
      </c>
      <c r="G3333">
        <v>49</v>
      </c>
      <c r="H3333">
        <v>0</v>
      </c>
      <c r="I3333">
        <v>116</v>
      </c>
      <c r="K3333" t="str">
        <f t="shared" si="52"/>
        <v>SELECT 'uf50-011.cnf','Rank','Uniform','BitFlip','MaxSat',1,49,0,116 UNION</v>
      </c>
    </row>
    <row r="3334" spans="1:11" x14ac:dyDescent="0.55000000000000004">
      <c r="A3334" t="s">
        <v>29</v>
      </c>
      <c r="B3334" t="s">
        <v>10</v>
      </c>
      <c r="C3334" t="s">
        <v>8</v>
      </c>
      <c r="D3334" t="s">
        <v>2</v>
      </c>
      <c r="E3334" t="s">
        <v>4</v>
      </c>
      <c r="F3334" t="b">
        <v>1</v>
      </c>
      <c r="G3334">
        <v>251</v>
      </c>
      <c r="H3334">
        <v>1</v>
      </c>
      <c r="I3334">
        <v>563</v>
      </c>
      <c r="K3334" t="str">
        <f t="shared" si="52"/>
        <v>SELECT 'uf50-011.cnf','Rank','Uniform','BitFlip','Weighted',1,251,1,563 UNION</v>
      </c>
    </row>
    <row r="3335" spans="1:11" x14ac:dyDescent="0.55000000000000004">
      <c r="A3335" t="s">
        <v>29</v>
      </c>
      <c r="B3335" t="s">
        <v>10</v>
      </c>
      <c r="C3335" t="s">
        <v>8</v>
      </c>
      <c r="D3335" t="s">
        <v>2</v>
      </c>
      <c r="E3335" t="s">
        <v>5</v>
      </c>
      <c r="F3335" t="b">
        <v>1</v>
      </c>
      <c r="G3335">
        <v>580</v>
      </c>
      <c r="H3335">
        <v>4</v>
      </c>
      <c r="I3335">
        <v>1503</v>
      </c>
      <c r="K3335" t="str">
        <f t="shared" si="52"/>
        <v>SELECT 'uf50-011.cnf','Rank','Uniform','BitFlip','Amplified',1,580,4,1503 UNION</v>
      </c>
    </row>
    <row r="3336" spans="1:11" x14ac:dyDescent="0.55000000000000004">
      <c r="A3336" t="s">
        <v>29</v>
      </c>
      <c r="B3336" t="s">
        <v>10</v>
      </c>
      <c r="C3336" t="s">
        <v>8</v>
      </c>
      <c r="D3336" t="s">
        <v>6</v>
      </c>
      <c r="E3336" t="s">
        <v>3</v>
      </c>
      <c r="F3336" t="b">
        <v>1</v>
      </c>
      <c r="G3336">
        <v>37</v>
      </c>
      <c r="H3336">
        <v>0</v>
      </c>
      <c r="I3336">
        <v>148</v>
      </c>
      <c r="K3336" t="str">
        <f t="shared" si="52"/>
        <v>SELECT 'uf50-011.cnf','Rank','Uniform','Guided','MaxSat',1,37,0,148 UNION</v>
      </c>
    </row>
    <row r="3337" spans="1:11" x14ac:dyDescent="0.55000000000000004">
      <c r="A3337" t="s">
        <v>29</v>
      </c>
      <c r="B3337" t="s">
        <v>10</v>
      </c>
      <c r="C3337" t="s">
        <v>8</v>
      </c>
      <c r="D3337" t="s">
        <v>6</v>
      </c>
      <c r="E3337" t="s">
        <v>4</v>
      </c>
      <c r="F3337" t="b">
        <v>1</v>
      </c>
      <c r="G3337">
        <v>30</v>
      </c>
      <c r="H3337">
        <v>0</v>
      </c>
      <c r="I3337">
        <v>120</v>
      </c>
      <c r="K3337" t="str">
        <f t="shared" ref="K3337:K3400" si="53">CONCATENATE("SELECT '",A3337,"','",B3337,"','",C3337,"','",D3337,"','",E3337,"',",IF(F3337,1,0),",",G3337,",",H3337,",",I3337," UNION")</f>
        <v>SELECT 'uf50-011.cnf','Rank','Uniform','Guided','Weighted',1,30,0,120 UNION</v>
      </c>
    </row>
    <row r="3338" spans="1:11" x14ac:dyDescent="0.55000000000000004">
      <c r="A3338" t="s">
        <v>29</v>
      </c>
      <c r="B3338" t="s">
        <v>10</v>
      </c>
      <c r="C3338" t="s">
        <v>8</v>
      </c>
      <c r="D3338" t="s">
        <v>6</v>
      </c>
      <c r="E3338" t="s">
        <v>5</v>
      </c>
      <c r="F3338" t="b">
        <v>1</v>
      </c>
      <c r="G3338">
        <v>130</v>
      </c>
      <c r="H3338">
        <v>0</v>
      </c>
      <c r="I3338">
        <v>521</v>
      </c>
      <c r="K3338" t="str">
        <f t="shared" si="53"/>
        <v>SELECT 'uf50-011.cnf','Rank','Uniform','Guided','Amplified',1,130,0,521 UNION</v>
      </c>
    </row>
    <row r="3339" spans="1:11" x14ac:dyDescent="0.55000000000000004">
      <c r="A3339" t="s">
        <v>29</v>
      </c>
      <c r="B3339" t="s">
        <v>10</v>
      </c>
      <c r="C3339" t="s">
        <v>8</v>
      </c>
      <c r="D3339" t="s">
        <v>131</v>
      </c>
      <c r="E3339" t="s">
        <v>3</v>
      </c>
      <c r="F3339" t="b">
        <v>1</v>
      </c>
      <c r="G3339">
        <v>436</v>
      </c>
      <c r="H3339">
        <v>3</v>
      </c>
      <c r="I3339">
        <v>1101</v>
      </c>
      <c r="K3339" t="str">
        <f t="shared" si="53"/>
        <v>SELECT 'uf50-011.cnf','Rank','Uniform','1Bit','MaxSat',1,436,3,1101 UNION</v>
      </c>
    </row>
    <row r="3340" spans="1:11" x14ac:dyDescent="0.55000000000000004">
      <c r="A3340" t="s">
        <v>29</v>
      </c>
      <c r="B3340" t="s">
        <v>10</v>
      </c>
      <c r="C3340" t="s">
        <v>8</v>
      </c>
      <c r="D3340" t="s">
        <v>131</v>
      </c>
      <c r="E3340" t="s">
        <v>4</v>
      </c>
      <c r="F3340" t="b">
        <v>1</v>
      </c>
      <c r="G3340">
        <v>1163</v>
      </c>
      <c r="H3340">
        <v>7</v>
      </c>
      <c r="I3340">
        <v>2725</v>
      </c>
      <c r="K3340" t="str">
        <f t="shared" si="53"/>
        <v>SELECT 'uf50-011.cnf','Rank','Uniform','1Bit','Weighted',1,1163,7,2725 UNION</v>
      </c>
    </row>
    <row r="3341" spans="1:11" x14ac:dyDescent="0.55000000000000004">
      <c r="A3341" t="s">
        <v>29</v>
      </c>
      <c r="B3341" t="s">
        <v>10</v>
      </c>
      <c r="C3341" t="s">
        <v>8</v>
      </c>
      <c r="D3341" t="s">
        <v>131</v>
      </c>
      <c r="E3341" t="s">
        <v>5</v>
      </c>
      <c r="F3341" t="b">
        <v>1</v>
      </c>
      <c r="G3341">
        <v>36</v>
      </c>
      <c r="H3341">
        <v>0</v>
      </c>
      <c r="I3341">
        <v>87</v>
      </c>
      <c r="K3341" t="str">
        <f t="shared" si="53"/>
        <v>SELECT 'uf50-011.cnf','Rank','Uniform','1Bit','Amplified',1,36,0,87 UNION</v>
      </c>
    </row>
    <row r="3342" spans="1:11" x14ac:dyDescent="0.55000000000000004">
      <c r="A3342" t="s">
        <v>29</v>
      </c>
      <c r="B3342" t="s">
        <v>10</v>
      </c>
      <c r="C3342" t="s">
        <v>8</v>
      </c>
      <c r="D3342" t="s">
        <v>132</v>
      </c>
      <c r="E3342" t="s">
        <v>3</v>
      </c>
      <c r="F3342" t="b">
        <v>1</v>
      </c>
      <c r="G3342">
        <v>2408</v>
      </c>
      <c r="H3342">
        <v>16</v>
      </c>
      <c r="I3342">
        <v>6117</v>
      </c>
      <c r="K3342" t="str">
        <f t="shared" si="53"/>
        <v>SELECT 'uf50-011.cnf','Rank','Uniform','2Bit','MaxSat',1,2408,16,6117 UNION</v>
      </c>
    </row>
    <row r="3343" spans="1:11" x14ac:dyDescent="0.55000000000000004">
      <c r="A3343" t="s">
        <v>29</v>
      </c>
      <c r="B3343" t="s">
        <v>10</v>
      </c>
      <c r="C3343" t="s">
        <v>8</v>
      </c>
      <c r="D3343" t="s">
        <v>132</v>
      </c>
      <c r="E3343" t="s">
        <v>4</v>
      </c>
      <c r="F3343" t="b">
        <v>1</v>
      </c>
      <c r="G3343">
        <v>31</v>
      </c>
      <c r="H3343">
        <v>0</v>
      </c>
      <c r="I3343">
        <v>76</v>
      </c>
      <c r="K3343" t="str">
        <f t="shared" si="53"/>
        <v>SELECT 'uf50-011.cnf','Rank','Uniform','2Bit','Weighted',1,31,0,76 UNION</v>
      </c>
    </row>
    <row r="3344" spans="1:11" x14ac:dyDescent="0.55000000000000004">
      <c r="A3344" t="s">
        <v>29</v>
      </c>
      <c r="B3344" t="s">
        <v>10</v>
      </c>
      <c r="C3344" t="s">
        <v>8</v>
      </c>
      <c r="D3344" t="s">
        <v>132</v>
      </c>
      <c r="E3344" t="s">
        <v>5</v>
      </c>
      <c r="F3344" t="b">
        <v>1</v>
      </c>
      <c r="G3344">
        <v>1851</v>
      </c>
      <c r="H3344">
        <v>13</v>
      </c>
      <c r="I3344">
        <v>4795</v>
      </c>
      <c r="K3344" t="str">
        <f t="shared" si="53"/>
        <v>SELECT 'uf50-011.cnf','Rank','Uniform','2Bit','Amplified',1,1851,13,4795 UNION</v>
      </c>
    </row>
    <row r="3345" spans="1:11" x14ac:dyDescent="0.55000000000000004">
      <c r="A3345" t="s">
        <v>29</v>
      </c>
      <c r="B3345" t="s">
        <v>10</v>
      </c>
      <c r="C3345" t="s">
        <v>133</v>
      </c>
      <c r="D3345" t="s">
        <v>2</v>
      </c>
      <c r="E3345" t="s">
        <v>3</v>
      </c>
      <c r="F3345" t="b">
        <v>1</v>
      </c>
      <c r="G3345">
        <v>161</v>
      </c>
      <c r="H3345">
        <v>0</v>
      </c>
      <c r="I3345">
        <v>382</v>
      </c>
      <c r="K3345" t="str">
        <f t="shared" si="53"/>
        <v>SELECT 'uf50-011.cnf','Rank','1Point','BitFlip','MaxSat',1,161,0,382 UNION</v>
      </c>
    </row>
    <row r="3346" spans="1:11" x14ac:dyDescent="0.55000000000000004">
      <c r="A3346" t="s">
        <v>29</v>
      </c>
      <c r="B3346" t="s">
        <v>10</v>
      </c>
      <c r="C3346" t="s">
        <v>133</v>
      </c>
      <c r="D3346" t="s">
        <v>2</v>
      </c>
      <c r="E3346" t="s">
        <v>4</v>
      </c>
      <c r="F3346" t="b">
        <v>1</v>
      </c>
      <c r="G3346">
        <v>92</v>
      </c>
      <c r="H3346">
        <v>0</v>
      </c>
      <c r="I3346">
        <v>208</v>
      </c>
      <c r="K3346" t="str">
        <f t="shared" si="53"/>
        <v>SELECT 'uf50-011.cnf','Rank','1Point','BitFlip','Weighted',1,92,0,208 UNION</v>
      </c>
    </row>
    <row r="3347" spans="1:11" x14ac:dyDescent="0.55000000000000004">
      <c r="A3347" t="s">
        <v>29</v>
      </c>
      <c r="B3347" t="s">
        <v>10</v>
      </c>
      <c r="C3347" t="s">
        <v>133</v>
      </c>
      <c r="D3347" t="s">
        <v>2</v>
      </c>
      <c r="E3347" t="s">
        <v>5</v>
      </c>
      <c r="F3347" t="b">
        <v>1</v>
      </c>
      <c r="G3347">
        <v>165</v>
      </c>
      <c r="H3347">
        <v>0</v>
      </c>
      <c r="I3347">
        <v>413</v>
      </c>
      <c r="K3347" t="str">
        <f t="shared" si="53"/>
        <v>SELECT 'uf50-011.cnf','Rank','1Point','BitFlip','Amplified',1,165,0,413 UNION</v>
      </c>
    </row>
    <row r="3348" spans="1:11" x14ac:dyDescent="0.55000000000000004">
      <c r="A3348" t="s">
        <v>29</v>
      </c>
      <c r="B3348" t="s">
        <v>10</v>
      </c>
      <c r="C3348" t="s">
        <v>133</v>
      </c>
      <c r="D3348" t="s">
        <v>6</v>
      </c>
      <c r="E3348" t="s">
        <v>3</v>
      </c>
      <c r="F3348" t="b">
        <v>1</v>
      </c>
      <c r="G3348">
        <v>314</v>
      </c>
      <c r="H3348">
        <v>2</v>
      </c>
      <c r="I3348">
        <v>1247</v>
      </c>
      <c r="K3348" t="str">
        <f t="shared" si="53"/>
        <v>SELECT 'uf50-011.cnf','Rank','1Point','Guided','MaxSat',1,314,2,1247 UNION</v>
      </c>
    </row>
    <row r="3349" spans="1:11" x14ac:dyDescent="0.55000000000000004">
      <c r="A3349" t="s">
        <v>29</v>
      </c>
      <c r="B3349" t="s">
        <v>10</v>
      </c>
      <c r="C3349" t="s">
        <v>133</v>
      </c>
      <c r="D3349" t="s">
        <v>6</v>
      </c>
      <c r="E3349" t="s">
        <v>4</v>
      </c>
      <c r="F3349" t="b">
        <v>1</v>
      </c>
      <c r="G3349">
        <v>568</v>
      </c>
      <c r="H3349">
        <v>4</v>
      </c>
      <c r="I3349">
        <v>2117</v>
      </c>
      <c r="K3349" t="str">
        <f t="shared" si="53"/>
        <v>SELECT 'uf50-011.cnf','Rank','1Point','Guided','Weighted',1,568,4,2117 UNION</v>
      </c>
    </row>
    <row r="3350" spans="1:11" x14ac:dyDescent="0.55000000000000004">
      <c r="A3350" t="s">
        <v>29</v>
      </c>
      <c r="B3350" t="s">
        <v>10</v>
      </c>
      <c r="C3350" t="s">
        <v>133</v>
      </c>
      <c r="D3350" t="s">
        <v>6</v>
      </c>
      <c r="E3350" t="s">
        <v>5</v>
      </c>
      <c r="F3350" t="b">
        <v>1</v>
      </c>
      <c r="G3350">
        <v>33</v>
      </c>
      <c r="H3350">
        <v>0</v>
      </c>
      <c r="I3350">
        <v>146</v>
      </c>
      <c r="K3350" t="str">
        <f t="shared" si="53"/>
        <v>SELECT 'uf50-011.cnf','Rank','1Point','Guided','Amplified',1,33,0,146 UNION</v>
      </c>
    </row>
    <row r="3351" spans="1:11" x14ac:dyDescent="0.55000000000000004">
      <c r="A3351" t="s">
        <v>29</v>
      </c>
      <c r="B3351" t="s">
        <v>10</v>
      </c>
      <c r="C3351" t="s">
        <v>133</v>
      </c>
      <c r="D3351" t="s">
        <v>131</v>
      </c>
      <c r="E3351" t="s">
        <v>3</v>
      </c>
      <c r="F3351" t="b">
        <v>1</v>
      </c>
      <c r="G3351">
        <v>550</v>
      </c>
      <c r="H3351">
        <v>3</v>
      </c>
      <c r="I3351">
        <v>1276</v>
      </c>
      <c r="K3351" t="str">
        <f t="shared" si="53"/>
        <v>SELECT 'uf50-011.cnf','Rank','1Point','1Bit','MaxSat',1,550,3,1276 UNION</v>
      </c>
    </row>
    <row r="3352" spans="1:11" x14ac:dyDescent="0.55000000000000004">
      <c r="A3352" t="s">
        <v>29</v>
      </c>
      <c r="B3352" t="s">
        <v>10</v>
      </c>
      <c r="C3352" t="s">
        <v>133</v>
      </c>
      <c r="D3352" t="s">
        <v>131</v>
      </c>
      <c r="E3352" t="s">
        <v>4</v>
      </c>
      <c r="F3352" t="b">
        <v>1</v>
      </c>
      <c r="G3352">
        <v>424</v>
      </c>
      <c r="H3352">
        <v>1</v>
      </c>
      <c r="I3352">
        <v>923</v>
      </c>
      <c r="K3352" t="str">
        <f t="shared" si="53"/>
        <v>SELECT 'uf50-011.cnf','Rank','1Point','1Bit','Weighted',1,424,1,923 UNION</v>
      </c>
    </row>
    <row r="3353" spans="1:11" x14ac:dyDescent="0.55000000000000004">
      <c r="A3353" t="s">
        <v>29</v>
      </c>
      <c r="B3353" t="s">
        <v>10</v>
      </c>
      <c r="C3353" t="s">
        <v>133</v>
      </c>
      <c r="D3353" t="s">
        <v>131</v>
      </c>
      <c r="E3353" t="s">
        <v>5</v>
      </c>
      <c r="F3353" t="b">
        <v>1</v>
      </c>
      <c r="G3353">
        <v>410</v>
      </c>
      <c r="H3353">
        <v>2</v>
      </c>
      <c r="I3353">
        <v>953</v>
      </c>
      <c r="K3353" t="str">
        <f t="shared" si="53"/>
        <v>SELECT 'uf50-011.cnf','Rank','1Point','1Bit','Amplified',1,410,2,953 UNION</v>
      </c>
    </row>
    <row r="3354" spans="1:11" x14ac:dyDescent="0.55000000000000004">
      <c r="A3354" t="s">
        <v>29</v>
      </c>
      <c r="B3354" t="s">
        <v>10</v>
      </c>
      <c r="C3354" t="s">
        <v>133</v>
      </c>
      <c r="D3354" t="s">
        <v>132</v>
      </c>
      <c r="E3354" t="s">
        <v>3</v>
      </c>
      <c r="F3354" t="b">
        <v>1</v>
      </c>
      <c r="G3354">
        <v>178</v>
      </c>
      <c r="H3354">
        <v>1</v>
      </c>
      <c r="I3354">
        <v>413</v>
      </c>
      <c r="K3354" t="str">
        <f t="shared" si="53"/>
        <v>SELECT 'uf50-011.cnf','Rank','1Point','2Bit','MaxSat',1,178,1,413 UNION</v>
      </c>
    </row>
    <row r="3355" spans="1:11" x14ac:dyDescent="0.55000000000000004">
      <c r="A3355" t="s">
        <v>29</v>
      </c>
      <c r="B3355" t="s">
        <v>10</v>
      </c>
      <c r="C3355" t="s">
        <v>133</v>
      </c>
      <c r="D3355" t="s">
        <v>132</v>
      </c>
      <c r="E3355" t="s">
        <v>4</v>
      </c>
      <c r="F3355" t="b">
        <v>1</v>
      </c>
      <c r="G3355">
        <v>483</v>
      </c>
      <c r="H3355">
        <v>2</v>
      </c>
      <c r="I3355">
        <v>1055</v>
      </c>
      <c r="K3355" t="str">
        <f t="shared" si="53"/>
        <v>SELECT 'uf50-011.cnf','Rank','1Point','2Bit','Weighted',1,483,2,1055 UNION</v>
      </c>
    </row>
    <row r="3356" spans="1:11" x14ac:dyDescent="0.55000000000000004">
      <c r="A3356" t="s">
        <v>29</v>
      </c>
      <c r="B3356" t="s">
        <v>10</v>
      </c>
      <c r="C3356" t="s">
        <v>133</v>
      </c>
      <c r="D3356" t="s">
        <v>132</v>
      </c>
      <c r="E3356" t="s">
        <v>5</v>
      </c>
      <c r="F3356" t="b">
        <v>1</v>
      </c>
      <c r="G3356">
        <v>1440</v>
      </c>
      <c r="H3356">
        <v>9</v>
      </c>
      <c r="I3356">
        <v>3413</v>
      </c>
      <c r="K3356" t="str">
        <f t="shared" si="53"/>
        <v>SELECT 'uf50-011.cnf','Rank','1Point','2Bit','Amplified',1,1440,9,3413 UNION</v>
      </c>
    </row>
    <row r="3357" spans="1:11" x14ac:dyDescent="0.55000000000000004">
      <c r="A3357" t="s">
        <v>29</v>
      </c>
      <c r="B3357" t="s">
        <v>10</v>
      </c>
      <c r="C3357" t="s">
        <v>134</v>
      </c>
      <c r="D3357" t="s">
        <v>2</v>
      </c>
      <c r="E3357" t="s">
        <v>3</v>
      </c>
      <c r="F3357" t="b">
        <v>1</v>
      </c>
      <c r="G3357">
        <v>1365</v>
      </c>
      <c r="H3357">
        <v>9</v>
      </c>
      <c r="I3357">
        <v>3295</v>
      </c>
      <c r="K3357" t="str">
        <f t="shared" si="53"/>
        <v>SELECT 'uf50-011.cnf','Rank','2Point','BitFlip','MaxSat',1,1365,9,3295 UNION</v>
      </c>
    </row>
    <row r="3358" spans="1:11" x14ac:dyDescent="0.55000000000000004">
      <c r="A3358" t="s">
        <v>29</v>
      </c>
      <c r="B3358" t="s">
        <v>10</v>
      </c>
      <c r="C3358" t="s">
        <v>134</v>
      </c>
      <c r="D3358" t="s">
        <v>2</v>
      </c>
      <c r="E3358" t="s">
        <v>4</v>
      </c>
      <c r="F3358" t="b">
        <v>1</v>
      </c>
      <c r="G3358">
        <v>677</v>
      </c>
      <c r="H3358">
        <v>3</v>
      </c>
      <c r="I3358">
        <v>1493</v>
      </c>
      <c r="K3358" t="str">
        <f t="shared" si="53"/>
        <v>SELECT 'uf50-011.cnf','Rank','2Point','BitFlip','Weighted',1,677,3,1493 UNION</v>
      </c>
    </row>
    <row r="3359" spans="1:11" x14ac:dyDescent="0.55000000000000004">
      <c r="A3359" t="s">
        <v>29</v>
      </c>
      <c r="B3359" t="s">
        <v>10</v>
      </c>
      <c r="C3359" t="s">
        <v>134</v>
      </c>
      <c r="D3359" t="s">
        <v>2</v>
      </c>
      <c r="E3359" t="s">
        <v>5</v>
      </c>
      <c r="F3359" t="b">
        <v>1</v>
      </c>
      <c r="G3359">
        <v>200</v>
      </c>
      <c r="H3359">
        <v>1</v>
      </c>
      <c r="I3359">
        <v>518</v>
      </c>
      <c r="K3359" t="str">
        <f t="shared" si="53"/>
        <v>SELECT 'uf50-011.cnf','Rank','2Point','BitFlip','Amplified',1,200,1,518 UNION</v>
      </c>
    </row>
    <row r="3360" spans="1:11" x14ac:dyDescent="0.55000000000000004">
      <c r="A3360" t="s">
        <v>29</v>
      </c>
      <c r="B3360" t="s">
        <v>10</v>
      </c>
      <c r="C3360" t="s">
        <v>134</v>
      </c>
      <c r="D3360" t="s">
        <v>6</v>
      </c>
      <c r="E3360" t="s">
        <v>3</v>
      </c>
      <c r="F3360" t="b">
        <v>1</v>
      </c>
      <c r="G3360">
        <v>20</v>
      </c>
      <c r="H3360">
        <v>0</v>
      </c>
      <c r="I3360">
        <v>88</v>
      </c>
      <c r="K3360" t="str">
        <f t="shared" si="53"/>
        <v>SELECT 'uf50-011.cnf','Rank','2Point','Guided','MaxSat',1,20,0,88 UNION</v>
      </c>
    </row>
    <row r="3361" spans="1:11" x14ac:dyDescent="0.55000000000000004">
      <c r="A3361" t="s">
        <v>29</v>
      </c>
      <c r="B3361" t="s">
        <v>10</v>
      </c>
      <c r="C3361" t="s">
        <v>134</v>
      </c>
      <c r="D3361" t="s">
        <v>6</v>
      </c>
      <c r="E3361" t="s">
        <v>4</v>
      </c>
      <c r="F3361" t="b">
        <v>1</v>
      </c>
      <c r="G3361">
        <v>58</v>
      </c>
      <c r="H3361">
        <v>0</v>
      </c>
      <c r="I3361">
        <v>222</v>
      </c>
      <c r="K3361" t="str">
        <f t="shared" si="53"/>
        <v>SELECT 'uf50-011.cnf','Rank','2Point','Guided','Weighted',1,58,0,222 UNION</v>
      </c>
    </row>
    <row r="3362" spans="1:11" x14ac:dyDescent="0.55000000000000004">
      <c r="A3362" t="s">
        <v>29</v>
      </c>
      <c r="B3362" t="s">
        <v>10</v>
      </c>
      <c r="C3362" t="s">
        <v>134</v>
      </c>
      <c r="D3362" t="s">
        <v>6</v>
      </c>
      <c r="E3362" t="s">
        <v>5</v>
      </c>
      <c r="F3362" t="b">
        <v>1</v>
      </c>
      <c r="G3362">
        <v>410</v>
      </c>
      <c r="H3362">
        <v>3</v>
      </c>
      <c r="I3362">
        <v>1655</v>
      </c>
      <c r="K3362" t="str">
        <f t="shared" si="53"/>
        <v>SELECT 'uf50-011.cnf','Rank','2Point','Guided','Amplified',1,410,3,1655 UNION</v>
      </c>
    </row>
    <row r="3363" spans="1:11" x14ac:dyDescent="0.55000000000000004">
      <c r="A3363" t="s">
        <v>29</v>
      </c>
      <c r="B3363" t="s">
        <v>10</v>
      </c>
      <c r="C3363" t="s">
        <v>134</v>
      </c>
      <c r="D3363" t="s">
        <v>131</v>
      </c>
      <c r="E3363" t="s">
        <v>3</v>
      </c>
      <c r="F3363" t="b">
        <v>1</v>
      </c>
      <c r="G3363">
        <v>6949</v>
      </c>
      <c r="H3363">
        <v>47</v>
      </c>
      <c r="I3363">
        <v>16552</v>
      </c>
      <c r="K3363" t="str">
        <f t="shared" si="53"/>
        <v>SELECT 'uf50-011.cnf','Rank','2Point','1Bit','MaxSat',1,6949,47,16552 UNION</v>
      </c>
    </row>
    <row r="3364" spans="1:11" x14ac:dyDescent="0.55000000000000004">
      <c r="A3364" t="s">
        <v>29</v>
      </c>
      <c r="B3364" t="s">
        <v>10</v>
      </c>
      <c r="C3364" t="s">
        <v>134</v>
      </c>
      <c r="D3364" t="s">
        <v>131</v>
      </c>
      <c r="E3364" t="s">
        <v>4</v>
      </c>
      <c r="F3364" t="b">
        <v>1</v>
      </c>
      <c r="G3364">
        <v>220</v>
      </c>
      <c r="H3364">
        <v>1</v>
      </c>
      <c r="I3364">
        <v>472</v>
      </c>
      <c r="K3364" t="str">
        <f t="shared" si="53"/>
        <v>SELECT 'uf50-011.cnf','Rank','2Point','1Bit','Weighted',1,220,1,472 UNION</v>
      </c>
    </row>
    <row r="3365" spans="1:11" x14ac:dyDescent="0.55000000000000004">
      <c r="A3365" t="s">
        <v>29</v>
      </c>
      <c r="B3365" t="s">
        <v>10</v>
      </c>
      <c r="C3365" t="s">
        <v>134</v>
      </c>
      <c r="D3365" t="s">
        <v>131</v>
      </c>
      <c r="E3365" t="s">
        <v>5</v>
      </c>
      <c r="F3365" t="b">
        <v>1</v>
      </c>
      <c r="G3365">
        <v>2555</v>
      </c>
      <c r="H3365">
        <v>18</v>
      </c>
      <c r="I3365">
        <v>5978</v>
      </c>
      <c r="K3365" t="str">
        <f t="shared" si="53"/>
        <v>SELECT 'uf50-011.cnf','Rank','2Point','1Bit','Amplified',1,2555,18,5978 UNION</v>
      </c>
    </row>
    <row r="3366" spans="1:11" x14ac:dyDescent="0.55000000000000004">
      <c r="A3366" t="s">
        <v>29</v>
      </c>
      <c r="B3366" t="s">
        <v>10</v>
      </c>
      <c r="C3366" t="s">
        <v>134</v>
      </c>
      <c r="D3366" t="s">
        <v>132</v>
      </c>
      <c r="E3366" t="s">
        <v>3</v>
      </c>
      <c r="F3366" t="b">
        <v>1</v>
      </c>
      <c r="G3366">
        <v>372</v>
      </c>
      <c r="H3366">
        <v>2</v>
      </c>
      <c r="I3366">
        <v>859</v>
      </c>
      <c r="K3366" t="str">
        <f t="shared" si="53"/>
        <v>SELECT 'uf50-011.cnf','Rank','2Point','2Bit','MaxSat',1,372,2,859 UNION</v>
      </c>
    </row>
    <row r="3367" spans="1:11" x14ac:dyDescent="0.55000000000000004">
      <c r="A3367" t="s">
        <v>29</v>
      </c>
      <c r="B3367" t="s">
        <v>10</v>
      </c>
      <c r="C3367" t="s">
        <v>134</v>
      </c>
      <c r="D3367" t="s">
        <v>132</v>
      </c>
      <c r="E3367" t="s">
        <v>4</v>
      </c>
      <c r="F3367" t="b">
        <v>1</v>
      </c>
      <c r="G3367">
        <v>1124</v>
      </c>
      <c r="H3367">
        <v>5</v>
      </c>
      <c r="I3367">
        <v>2476</v>
      </c>
      <c r="K3367" t="str">
        <f t="shared" si="53"/>
        <v>SELECT 'uf50-011.cnf','Rank','2Point','2Bit','Weighted',1,1124,5,2476 UNION</v>
      </c>
    </row>
    <row r="3368" spans="1:11" x14ac:dyDescent="0.55000000000000004">
      <c r="A3368" t="s">
        <v>29</v>
      </c>
      <c r="B3368" t="s">
        <v>10</v>
      </c>
      <c r="C3368" t="s">
        <v>134</v>
      </c>
      <c r="D3368" t="s">
        <v>132</v>
      </c>
      <c r="E3368" t="s">
        <v>5</v>
      </c>
      <c r="F3368" t="b">
        <v>1</v>
      </c>
      <c r="G3368">
        <v>1808</v>
      </c>
      <c r="H3368">
        <v>12</v>
      </c>
      <c r="I3368">
        <v>4504</v>
      </c>
      <c r="K3368" t="str">
        <f t="shared" si="53"/>
        <v>SELECT 'uf50-011.cnf','Rank','2Point','2Bit','Amplified',1,1808,12,4504 UNION</v>
      </c>
    </row>
    <row r="3369" spans="1:11" x14ac:dyDescent="0.55000000000000004">
      <c r="A3369" t="s">
        <v>30</v>
      </c>
      <c r="B3369" t="s">
        <v>0</v>
      </c>
      <c r="C3369" t="s">
        <v>1</v>
      </c>
      <c r="D3369" t="s">
        <v>2</v>
      </c>
      <c r="E3369" t="s">
        <v>3</v>
      </c>
      <c r="F3369" t="b">
        <v>1</v>
      </c>
      <c r="G3369">
        <v>647</v>
      </c>
      <c r="H3369">
        <v>5</v>
      </c>
      <c r="I3369">
        <v>3744</v>
      </c>
      <c r="K3369" t="str">
        <f t="shared" si="53"/>
        <v>SELECT 'uf50-0110.cnf','Tournament','Clause','BitFlip','MaxSat',1,647,5,3744 UNION</v>
      </c>
    </row>
    <row r="3370" spans="1:11" x14ac:dyDescent="0.55000000000000004">
      <c r="A3370" t="s">
        <v>30</v>
      </c>
      <c r="B3370" t="s">
        <v>0</v>
      </c>
      <c r="C3370" t="s">
        <v>1</v>
      </c>
      <c r="D3370" t="s">
        <v>2</v>
      </c>
      <c r="E3370" t="s">
        <v>4</v>
      </c>
      <c r="F3370" t="b">
        <v>1</v>
      </c>
      <c r="G3370">
        <v>334</v>
      </c>
      <c r="H3370">
        <v>2</v>
      </c>
      <c r="I3370">
        <v>1771</v>
      </c>
      <c r="K3370" t="str">
        <f t="shared" si="53"/>
        <v>SELECT 'uf50-0110.cnf','Tournament','Clause','BitFlip','Weighted',1,334,2,1771 UNION</v>
      </c>
    </row>
    <row r="3371" spans="1:11" x14ac:dyDescent="0.55000000000000004">
      <c r="A3371" t="s">
        <v>30</v>
      </c>
      <c r="B3371" t="s">
        <v>0</v>
      </c>
      <c r="C3371" t="s">
        <v>1</v>
      </c>
      <c r="D3371" t="s">
        <v>2</v>
      </c>
      <c r="E3371" t="s">
        <v>5</v>
      </c>
      <c r="F3371" t="b">
        <v>1</v>
      </c>
      <c r="G3371">
        <v>647</v>
      </c>
      <c r="H3371">
        <v>5</v>
      </c>
      <c r="I3371">
        <v>3334</v>
      </c>
      <c r="K3371" t="str">
        <f t="shared" si="53"/>
        <v>SELECT 'uf50-0110.cnf','Tournament','Clause','BitFlip','Amplified',1,647,5,3334 UNION</v>
      </c>
    </row>
    <row r="3372" spans="1:11" x14ac:dyDescent="0.55000000000000004">
      <c r="A3372" t="s">
        <v>30</v>
      </c>
      <c r="B3372" t="s">
        <v>0</v>
      </c>
      <c r="C3372" t="s">
        <v>1</v>
      </c>
      <c r="D3372" t="s">
        <v>6</v>
      </c>
      <c r="E3372" t="s">
        <v>3</v>
      </c>
      <c r="F3372" t="b">
        <v>1</v>
      </c>
      <c r="G3372">
        <v>145</v>
      </c>
      <c r="H3372">
        <v>1</v>
      </c>
      <c r="I3372">
        <v>837</v>
      </c>
      <c r="K3372" t="str">
        <f t="shared" si="53"/>
        <v>SELECT 'uf50-0110.cnf','Tournament','Clause','Guided','MaxSat',1,145,1,837 UNION</v>
      </c>
    </row>
    <row r="3373" spans="1:11" x14ac:dyDescent="0.55000000000000004">
      <c r="A3373" t="s">
        <v>30</v>
      </c>
      <c r="B3373" t="s">
        <v>0</v>
      </c>
      <c r="C3373" t="s">
        <v>1</v>
      </c>
      <c r="D3373" t="s">
        <v>6</v>
      </c>
      <c r="E3373" t="s">
        <v>4</v>
      </c>
      <c r="F3373" t="b">
        <v>1</v>
      </c>
      <c r="G3373">
        <v>134</v>
      </c>
      <c r="H3373">
        <v>1</v>
      </c>
      <c r="I3373">
        <v>750</v>
      </c>
      <c r="K3373" t="str">
        <f t="shared" si="53"/>
        <v>SELECT 'uf50-0110.cnf','Tournament','Clause','Guided','Weighted',1,134,1,750 UNION</v>
      </c>
    </row>
    <row r="3374" spans="1:11" x14ac:dyDescent="0.55000000000000004">
      <c r="A3374" t="s">
        <v>30</v>
      </c>
      <c r="B3374" t="s">
        <v>0</v>
      </c>
      <c r="C3374" t="s">
        <v>1</v>
      </c>
      <c r="D3374" t="s">
        <v>6</v>
      </c>
      <c r="E3374" t="s">
        <v>5</v>
      </c>
      <c r="F3374" t="b">
        <v>1</v>
      </c>
      <c r="G3374">
        <v>145</v>
      </c>
      <c r="H3374">
        <v>1</v>
      </c>
      <c r="I3374">
        <v>850</v>
      </c>
      <c r="K3374" t="str">
        <f t="shared" si="53"/>
        <v>SELECT 'uf50-0110.cnf','Tournament','Clause','Guided','Amplified',1,145,1,850 UNION</v>
      </c>
    </row>
    <row r="3375" spans="1:11" x14ac:dyDescent="0.55000000000000004">
      <c r="A3375" t="s">
        <v>30</v>
      </c>
      <c r="B3375" t="s">
        <v>0</v>
      </c>
      <c r="C3375" t="s">
        <v>1</v>
      </c>
      <c r="D3375" t="s">
        <v>131</v>
      </c>
      <c r="E3375" t="s">
        <v>3</v>
      </c>
      <c r="F3375" t="b">
        <v>1</v>
      </c>
      <c r="G3375">
        <v>268</v>
      </c>
      <c r="H3375">
        <v>2</v>
      </c>
      <c r="I3375">
        <v>1361</v>
      </c>
      <c r="K3375" t="str">
        <f t="shared" si="53"/>
        <v>SELECT 'uf50-0110.cnf','Tournament','Clause','1Bit','MaxSat',1,268,2,1361 UNION</v>
      </c>
    </row>
    <row r="3376" spans="1:11" x14ac:dyDescent="0.55000000000000004">
      <c r="A3376" t="s">
        <v>30</v>
      </c>
      <c r="B3376" t="s">
        <v>0</v>
      </c>
      <c r="C3376" t="s">
        <v>1</v>
      </c>
      <c r="D3376" t="s">
        <v>131</v>
      </c>
      <c r="E3376" t="s">
        <v>4</v>
      </c>
      <c r="F3376" t="b">
        <v>1</v>
      </c>
      <c r="G3376">
        <v>535</v>
      </c>
      <c r="H3376">
        <v>3</v>
      </c>
      <c r="I3376">
        <v>2602</v>
      </c>
      <c r="K3376" t="str">
        <f t="shared" si="53"/>
        <v>SELECT 'uf50-0110.cnf','Tournament','Clause','1Bit','Weighted',1,535,3,2602 UNION</v>
      </c>
    </row>
    <row r="3377" spans="1:11" x14ac:dyDescent="0.55000000000000004">
      <c r="A3377" t="s">
        <v>30</v>
      </c>
      <c r="B3377" t="s">
        <v>0</v>
      </c>
      <c r="C3377" t="s">
        <v>1</v>
      </c>
      <c r="D3377" t="s">
        <v>131</v>
      </c>
      <c r="E3377" t="s">
        <v>5</v>
      </c>
      <c r="F3377" t="b">
        <v>1</v>
      </c>
      <c r="G3377">
        <v>268</v>
      </c>
      <c r="H3377">
        <v>2</v>
      </c>
      <c r="I3377">
        <v>1339</v>
      </c>
      <c r="K3377" t="str">
        <f t="shared" si="53"/>
        <v>SELECT 'uf50-0110.cnf','Tournament','Clause','1Bit','Amplified',1,268,2,1339 UNION</v>
      </c>
    </row>
    <row r="3378" spans="1:11" x14ac:dyDescent="0.55000000000000004">
      <c r="A3378" t="s">
        <v>30</v>
      </c>
      <c r="B3378" t="s">
        <v>0</v>
      </c>
      <c r="C3378" t="s">
        <v>1</v>
      </c>
      <c r="D3378" t="s">
        <v>132</v>
      </c>
      <c r="E3378" t="s">
        <v>3</v>
      </c>
      <c r="F3378" t="b">
        <v>1</v>
      </c>
      <c r="G3378">
        <v>684</v>
      </c>
      <c r="H3378">
        <v>5</v>
      </c>
      <c r="I3378">
        <v>3454</v>
      </c>
      <c r="K3378" t="str">
        <f t="shared" si="53"/>
        <v>SELECT 'uf50-0110.cnf','Tournament','Clause','2Bit','MaxSat',1,684,5,3454 UNION</v>
      </c>
    </row>
    <row r="3379" spans="1:11" x14ac:dyDescent="0.55000000000000004">
      <c r="A3379" t="s">
        <v>30</v>
      </c>
      <c r="B3379" t="s">
        <v>0</v>
      </c>
      <c r="C3379" t="s">
        <v>1</v>
      </c>
      <c r="D3379" t="s">
        <v>132</v>
      </c>
      <c r="E3379" t="s">
        <v>4</v>
      </c>
      <c r="F3379" t="b">
        <v>1</v>
      </c>
      <c r="G3379">
        <v>1694</v>
      </c>
      <c r="H3379">
        <v>11</v>
      </c>
      <c r="I3379">
        <v>8672</v>
      </c>
      <c r="K3379" t="str">
        <f t="shared" si="53"/>
        <v>SELECT 'uf50-0110.cnf','Tournament','Clause','2Bit','Weighted',1,1694,11,8672 UNION</v>
      </c>
    </row>
    <row r="3380" spans="1:11" x14ac:dyDescent="0.55000000000000004">
      <c r="A3380" t="s">
        <v>30</v>
      </c>
      <c r="B3380" t="s">
        <v>0</v>
      </c>
      <c r="C3380" t="s">
        <v>1</v>
      </c>
      <c r="D3380" t="s">
        <v>132</v>
      </c>
      <c r="E3380" t="s">
        <v>5</v>
      </c>
      <c r="F3380" t="b">
        <v>1</v>
      </c>
      <c r="G3380">
        <v>684</v>
      </c>
      <c r="H3380">
        <v>5</v>
      </c>
      <c r="I3380">
        <v>3627</v>
      </c>
      <c r="K3380" t="str">
        <f t="shared" si="53"/>
        <v>SELECT 'uf50-0110.cnf','Tournament','Clause','2Bit','Amplified',1,684,5,3627 UNION</v>
      </c>
    </row>
    <row r="3381" spans="1:11" x14ac:dyDescent="0.55000000000000004">
      <c r="A3381" t="s">
        <v>30</v>
      </c>
      <c r="B3381" t="s">
        <v>0</v>
      </c>
      <c r="C3381" t="s">
        <v>8</v>
      </c>
      <c r="D3381" t="s">
        <v>2</v>
      </c>
      <c r="E3381" t="s">
        <v>3</v>
      </c>
      <c r="F3381" t="b">
        <v>1</v>
      </c>
      <c r="G3381">
        <v>307</v>
      </c>
      <c r="H3381">
        <v>2</v>
      </c>
      <c r="I3381">
        <v>785</v>
      </c>
      <c r="K3381" t="str">
        <f t="shared" si="53"/>
        <v>SELECT 'uf50-0110.cnf','Tournament','Uniform','BitFlip','MaxSat',1,307,2,785 UNION</v>
      </c>
    </row>
    <row r="3382" spans="1:11" x14ac:dyDescent="0.55000000000000004">
      <c r="A3382" t="s">
        <v>30</v>
      </c>
      <c r="B3382" t="s">
        <v>0</v>
      </c>
      <c r="C3382" t="s">
        <v>8</v>
      </c>
      <c r="D3382" t="s">
        <v>2</v>
      </c>
      <c r="E3382" t="s">
        <v>4</v>
      </c>
      <c r="F3382" t="b">
        <v>1</v>
      </c>
      <c r="G3382">
        <v>608</v>
      </c>
      <c r="H3382">
        <v>4</v>
      </c>
      <c r="I3382">
        <v>1367</v>
      </c>
      <c r="K3382" t="str">
        <f t="shared" si="53"/>
        <v>SELECT 'uf50-0110.cnf','Tournament','Uniform','BitFlip','Weighted',1,608,4,1367 UNION</v>
      </c>
    </row>
    <row r="3383" spans="1:11" x14ac:dyDescent="0.55000000000000004">
      <c r="A3383" t="s">
        <v>30</v>
      </c>
      <c r="B3383" t="s">
        <v>0</v>
      </c>
      <c r="C3383" t="s">
        <v>8</v>
      </c>
      <c r="D3383" t="s">
        <v>2</v>
      </c>
      <c r="E3383" t="s">
        <v>5</v>
      </c>
      <c r="F3383" t="b">
        <v>1</v>
      </c>
      <c r="G3383">
        <v>307</v>
      </c>
      <c r="H3383">
        <v>2</v>
      </c>
      <c r="I3383">
        <v>756</v>
      </c>
      <c r="K3383" t="str">
        <f t="shared" si="53"/>
        <v>SELECT 'uf50-0110.cnf','Tournament','Uniform','BitFlip','Amplified',1,307,2,756 UNION</v>
      </c>
    </row>
    <row r="3384" spans="1:11" x14ac:dyDescent="0.55000000000000004">
      <c r="A3384" t="s">
        <v>30</v>
      </c>
      <c r="B3384" t="s">
        <v>0</v>
      </c>
      <c r="C3384" t="s">
        <v>8</v>
      </c>
      <c r="D3384" t="s">
        <v>6</v>
      </c>
      <c r="E3384" t="s">
        <v>3</v>
      </c>
      <c r="F3384" t="b">
        <v>1</v>
      </c>
      <c r="G3384">
        <v>132</v>
      </c>
      <c r="H3384">
        <v>1</v>
      </c>
      <c r="I3384">
        <v>515</v>
      </c>
      <c r="K3384" t="str">
        <f t="shared" si="53"/>
        <v>SELECT 'uf50-0110.cnf','Tournament','Uniform','Guided','MaxSat',1,132,1,515 UNION</v>
      </c>
    </row>
    <row r="3385" spans="1:11" x14ac:dyDescent="0.55000000000000004">
      <c r="A3385" t="s">
        <v>30</v>
      </c>
      <c r="B3385" t="s">
        <v>0</v>
      </c>
      <c r="C3385" t="s">
        <v>8</v>
      </c>
      <c r="D3385" t="s">
        <v>6</v>
      </c>
      <c r="E3385" t="s">
        <v>4</v>
      </c>
      <c r="F3385" t="b">
        <v>1</v>
      </c>
      <c r="G3385">
        <v>21</v>
      </c>
      <c r="H3385">
        <v>0</v>
      </c>
      <c r="I3385">
        <v>87</v>
      </c>
      <c r="K3385" t="str">
        <f t="shared" si="53"/>
        <v>SELECT 'uf50-0110.cnf','Tournament','Uniform','Guided','Weighted',1,21,0,87 UNION</v>
      </c>
    </row>
    <row r="3386" spans="1:11" x14ac:dyDescent="0.55000000000000004">
      <c r="A3386" t="s">
        <v>30</v>
      </c>
      <c r="B3386" t="s">
        <v>0</v>
      </c>
      <c r="C3386" t="s">
        <v>8</v>
      </c>
      <c r="D3386" t="s">
        <v>6</v>
      </c>
      <c r="E3386" t="s">
        <v>5</v>
      </c>
      <c r="F3386" t="b">
        <v>1</v>
      </c>
      <c r="G3386">
        <v>132</v>
      </c>
      <c r="H3386">
        <v>1</v>
      </c>
      <c r="I3386">
        <v>516</v>
      </c>
      <c r="K3386" t="str">
        <f t="shared" si="53"/>
        <v>SELECT 'uf50-0110.cnf','Tournament','Uniform','Guided','Amplified',1,132,1,516 UNION</v>
      </c>
    </row>
    <row r="3387" spans="1:11" x14ac:dyDescent="0.55000000000000004">
      <c r="A3387" t="s">
        <v>30</v>
      </c>
      <c r="B3387" t="s">
        <v>0</v>
      </c>
      <c r="C3387" t="s">
        <v>8</v>
      </c>
      <c r="D3387" t="s">
        <v>131</v>
      </c>
      <c r="E3387" t="s">
        <v>3</v>
      </c>
      <c r="F3387" t="b">
        <v>1</v>
      </c>
      <c r="G3387">
        <v>1949</v>
      </c>
      <c r="H3387">
        <v>15</v>
      </c>
      <c r="I3387">
        <v>4543</v>
      </c>
      <c r="K3387" t="str">
        <f t="shared" si="53"/>
        <v>SELECT 'uf50-0110.cnf','Tournament','Uniform','1Bit','MaxSat',1,1949,15,4543 UNION</v>
      </c>
    </row>
    <row r="3388" spans="1:11" x14ac:dyDescent="0.55000000000000004">
      <c r="A3388" t="s">
        <v>30</v>
      </c>
      <c r="B3388" t="s">
        <v>0</v>
      </c>
      <c r="C3388" t="s">
        <v>8</v>
      </c>
      <c r="D3388" t="s">
        <v>131</v>
      </c>
      <c r="E3388" t="s">
        <v>4</v>
      </c>
      <c r="F3388" t="b">
        <v>1</v>
      </c>
      <c r="G3388">
        <v>1987</v>
      </c>
      <c r="H3388">
        <v>15</v>
      </c>
      <c r="I3388">
        <v>4316</v>
      </c>
      <c r="K3388" t="str">
        <f t="shared" si="53"/>
        <v>SELECT 'uf50-0110.cnf','Tournament','Uniform','1Bit','Weighted',1,1987,15,4316 UNION</v>
      </c>
    </row>
    <row r="3389" spans="1:11" x14ac:dyDescent="0.55000000000000004">
      <c r="A3389" t="s">
        <v>30</v>
      </c>
      <c r="B3389" t="s">
        <v>0</v>
      </c>
      <c r="C3389" t="s">
        <v>8</v>
      </c>
      <c r="D3389" t="s">
        <v>131</v>
      </c>
      <c r="E3389" t="s">
        <v>5</v>
      </c>
      <c r="F3389" t="b">
        <v>1</v>
      </c>
      <c r="G3389">
        <v>1949</v>
      </c>
      <c r="H3389">
        <v>15</v>
      </c>
      <c r="I3389">
        <v>4683</v>
      </c>
      <c r="K3389" t="str">
        <f t="shared" si="53"/>
        <v>SELECT 'uf50-0110.cnf','Tournament','Uniform','1Bit','Amplified',1,1949,15,4683 UNION</v>
      </c>
    </row>
    <row r="3390" spans="1:11" x14ac:dyDescent="0.55000000000000004">
      <c r="A3390" t="s">
        <v>30</v>
      </c>
      <c r="B3390" t="s">
        <v>0</v>
      </c>
      <c r="C3390" t="s">
        <v>8</v>
      </c>
      <c r="D3390" t="s">
        <v>132</v>
      </c>
      <c r="E3390" t="s">
        <v>3</v>
      </c>
      <c r="F3390" t="b">
        <v>1</v>
      </c>
      <c r="G3390">
        <v>389</v>
      </c>
      <c r="H3390">
        <v>3</v>
      </c>
      <c r="I3390">
        <v>923</v>
      </c>
      <c r="K3390" t="str">
        <f t="shared" si="53"/>
        <v>SELECT 'uf50-0110.cnf','Tournament','Uniform','2Bit','MaxSat',1,389,3,923 UNION</v>
      </c>
    </row>
    <row r="3391" spans="1:11" x14ac:dyDescent="0.55000000000000004">
      <c r="A3391" t="s">
        <v>30</v>
      </c>
      <c r="B3391" t="s">
        <v>0</v>
      </c>
      <c r="C3391" t="s">
        <v>8</v>
      </c>
      <c r="D3391" t="s">
        <v>132</v>
      </c>
      <c r="E3391" t="s">
        <v>4</v>
      </c>
      <c r="F3391" t="b">
        <v>1</v>
      </c>
      <c r="G3391">
        <v>1233</v>
      </c>
      <c r="H3391">
        <v>8</v>
      </c>
      <c r="I3391">
        <v>2895</v>
      </c>
      <c r="K3391" t="str">
        <f t="shared" si="53"/>
        <v>SELECT 'uf50-0110.cnf','Tournament','Uniform','2Bit','Weighted',1,1233,8,2895 UNION</v>
      </c>
    </row>
    <row r="3392" spans="1:11" x14ac:dyDescent="0.55000000000000004">
      <c r="A3392" t="s">
        <v>30</v>
      </c>
      <c r="B3392" t="s">
        <v>0</v>
      </c>
      <c r="C3392" t="s">
        <v>8</v>
      </c>
      <c r="D3392" t="s">
        <v>132</v>
      </c>
      <c r="E3392" t="s">
        <v>5</v>
      </c>
      <c r="F3392" t="b">
        <v>1</v>
      </c>
      <c r="G3392">
        <v>389</v>
      </c>
      <c r="H3392">
        <v>3</v>
      </c>
      <c r="I3392">
        <v>1011</v>
      </c>
      <c r="K3392" t="str">
        <f t="shared" si="53"/>
        <v>SELECT 'uf50-0110.cnf','Tournament','Uniform','2Bit','Amplified',1,389,3,1011 UNION</v>
      </c>
    </row>
    <row r="3393" spans="1:11" x14ac:dyDescent="0.55000000000000004">
      <c r="A3393" t="s">
        <v>30</v>
      </c>
      <c r="B3393" t="s">
        <v>0</v>
      </c>
      <c r="C3393" t="s">
        <v>133</v>
      </c>
      <c r="D3393" t="s">
        <v>2</v>
      </c>
      <c r="E3393" t="s">
        <v>3</v>
      </c>
      <c r="F3393" t="b">
        <v>1</v>
      </c>
      <c r="G3393">
        <v>76</v>
      </c>
      <c r="H3393">
        <v>0</v>
      </c>
      <c r="I3393">
        <v>187</v>
      </c>
      <c r="K3393" t="str">
        <f t="shared" si="53"/>
        <v>SELECT 'uf50-0110.cnf','Tournament','1Point','BitFlip','MaxSat',1,76,0,187 UNION</v>
      </c>
    </row>
    <row r="3394" spans="1:11" x14ac:dyDescent="0.55000000000000004">
      <c r="A3394" t="s">
        <v>30</v>
      </c>
      <c r="B3394" t="s">
        <v>0</v>
      </c>
      <c r="C3394" t="s">
        <v>133</v>
      </c>
      <c r="D3394" t="s">
        <v>2</v>
      </c>
      <c r="E3394" t="s">
        <v>4</v>
      </c>
      <c r="F3394" t="b">
        <v>1</v>
      </c>
      <c r="G3394">
        <v>717</v>
      </c>
      <c r="H3394">
        <v>4</v>
      </c>
      <c r="I3394">
        <v>1696</v>
      </c>
      <c r="K3394" t="str">
        <f t="shared" si="53"/>
        <v>SELECT 'uf50-0110.cnf','Tournament','1Point','BitFlip','Weighted',1,717,4,1696 UNION</v>
      </c>
    </row>
    <row r="3395" spans="1:11" x14ac:dyDescent="0.55000000000000004">
      <c r="A3395" t="s">
        <v>30</v>
      </c>
      <c r="B3395" t="s">
        <v>0</v>
      </c>
      <c r="C3395" t="s">
        <v>133</v>
      </c>
      <c r="D3395" t="s">
        <v>2</v>
      </c>
      <c r="E3395" t="s">
        <v>5</v>
      </c>
      <c r="F3395" t="b">
        <v>1</v>
      </c>
      <c r="G3395">
        <v>76</v>
      </c>
      <c r="H3395">
        <v>0</v>
      </c>
      <c r="I3395">
        <v>191</v>
      </c>
      <c r="K3395" t="str">
        <f t="shared" si="53"/>
        <v>SELECT 'uf50-0110.cnf','Tournament','1Point','BitFlip','Amplified',1,76,0,191 UNION</v>
      </c>
    </row>
    <row r="3396" spans="1:11" x14ac:dyDescent="0.55000000000000004">
      <c r="A3396" t="s">
        <v>30</v>
      </c>
      <c r="B3396" t="s">
        <v>0</v>
      </c>
      <c r="C3396" t="s">
        <v>133</v>
      </c>
      <c r="D3396" t="s">
        <v>6</v>
      </c>
      <c r="E3396" t="s">
        <v>3</v>
      </c>
      <c r="F3396" t="b">
        <v>1</v>
      </c>
      <c r="G3396">
        <v>56</v>
      </c>
      <c r="H3396">
        <v>0</v>
      </c>
      <c r="I3396">
        <v>228</v>
      </c>
      <c r="K3396" t="str">
        <f t="shared" si="53"/>
        <v>SELECT 'uf50-0110.cnf','Tournament','1Point','Guided','MaxSat',1,56,0,228 UNION</v>
      </c>
    </row>
    <row r="3397" spans="1:11" x14ac:dyDescent="0.55000000000000004">
      <c r="A3397" t="s">
        <v>30</v>
      </c>
      <c r="B3397" t="s">
        <v>0</v>
      </c>
      <c r="C3397" t="s">
        <v>133</v>
      </c>
      <c r="D3397" t="s">
        <v>6</v>
      </c>
      <c r="E3397" t="s">
        <v>4</v>
      </c>
      <c r="F3397" t="b">
        <v>1</v>
      </c>
      <c r="G3397">
        <v>260</v>
      </c>
      <c r="H3397">
        <v>1</v>
      </c>
      <c r="I3397">
        <v>1005</v>
      </c>
      <c r="K3397" t="str">
        <f t="shared" si="53"/>
        <v>SELECT 'uf50-0110.cnf','Tournament','1Point','Guided','Weighted',1,260,1,1005 UNION</v>
      </c>
    </row>
    <row r="3398" spans="1:11" x14ac:dyDescent="0.55000000000000004">
      <c r="A3398" t="s">
        <v>30</v>
      </c>
      <c r="B3398" t="s">
        <v>0</v>
      </c>
      <c r="C3398" t="s">
        <v>133</v>
      </c>
      <c r="D3398" t="s">
        <v>6</v>
      </c>
      <c r="E3398" t="s">
        <v>5</v>
      </c>
      <c r="F3398" t="b">
        <v>1</v>
      </c>
      <c r="G3398">
        <v>56</v>
      </c>
      <c r="H3398">
        <v>0</v>
      </c>
      <c r="I3398">
        <v>239</v>
      </c>
      <c r="K3398" t="str">
        <f t="shared" si="53"/>
        <v>SELECT 'uf50-0110.cnf','Tournament','1Point','Guided','Amplified',1,56,0,239 UNION</v>
      </c>
    </row>
    <row r="3399" spans="1:11" x14ac:dyDescent="0.55000000000000004">
      <c r="A3399" t="s">
        <v>30</v>
      </c>
      <c r="B3399" t="s">
        <v>0</v>
      </c>
      <c r="C3399" t="s">
        <v>133</v>
      </c>
      <c r="D3399" t="s">
        <v>131</v>
      </c>
      <c r="E3399" t="s">
        <v>3</v>
      </c>
      <c r="F3399" t="b">
        <v>1</v>
      </c>
      <c r="G3399">
        <v>3409</v>
      </c>
      <c r="H3399">
        <v>24</v>
      </c>
      <c r="I3399">
        <v>7890</v>
      </c>
      <c r="K3399" t="str">
        <f t="shared" si="53"/>
        <v>SELECT 'uf50-0110.cnf','Tournament','1Point','1Bit','MaxSat',1,3409,24,7890 UNION</v>
      </c>
    </row>
    <row r="3400" spans="1:11" x14ac:dyDescent="0.55000000000000004">
      <c r="A3400" t="s">
        <v>30</v>
      </c>
      <c r="B3400" t="s">
        <v>0</v>
      </c>
      <c r="C3400" t="s">
        <v>133</v>
      </c>
      <c r="D3400" t="s">
        <v>131</v>
      </c>
      <c r="E3400" t="s">
        <v>4</v>
      </c>
      <c r="F3400" t="b">
        <v>1</v>
      </c>
      <c r="G3400">
        <v>3690</v>
      </c>
      <c r="H3400">
        <v>25</v>
      </c>
      <c r="I3400">
        <v>8017</v>
      </c>
      <c r="K3400" t="str">
        <f t="shared" si="53"/>
        <v>SELECT 'uf50-0110.cnf','Tournament','1Point','1Bit','Weighted',1,3690,25,8017 UNION</v>
      </c>
    </row>
    <row r="3401" spans="1:11" x14ac:dyDescent="0.55000000000000004">
      <c r="A3401" t="s">
        <v>30</v>
      </c>
      <c r="B3401" t="s">
        <v>0</v>
      </c>
      <c r="C3401" t="s">
        <v>133</v>
      </c>
      <c r="D3401" t="s">
        <v>131</v>
      </c>
      <c r="E3401" t="s">
        <v>5</v>
      </c>
      <c r="F3401" t="b">
        <v>1</v>
      </c>
      <c r="G3401">
        <v>3409</v>
      </c>
      <c r="H3401">
        <v>24</v>
      </c>
      <c r="I3401">
        <v>8046</v>
      </c>
      <c r="K3401" t="str">
        <f t="shared" ref="K3401:K3464" si="54">CONCATENATE("SELECT '",A3401,"','",B3401,"','",C3401,"','",D3401,"','",E3401,"',",IF(F3401,1,0),",",G3401,",",H3401,",",I3401," UNION")</f>
        <v>SELECT 'uf50-0110.cnf','Tournament','1Point','1Bit','Amplified',1,3409,24,8046 UNION</v>
      </c>
    </row>
    <row r="3402" spans="1:11" x14ac:dyDescent="0.55000000000000004">
      <c r="A3402" t="s">
        <v>30</v>
      </c>
      <c r="B3402" t="s">
        <v>0</v>
      </c>
      <c r="C3402" t="s">
        <v>133</v>
      </c>
      <c r="D3402" t="s">
        <v>132</v>
      </c>
      <c r="E3402" t="s">
        <v>3</v>
      </c>
      <c r="F3402" t="b">
        <v>1</v>
      </c>
      <c r="G3402">
        <v>741</v>
      </c>
      <c r="H3402">
        <v>5</v>
      </c>
      <c r="I3402">
        <v>1772</v>
      </c>
      <c r="K3402" t="str">
        <f t="shared" si="54"/>
        <v>SELECT 'uf50-0110.cnf','Tournament','1Point','2Bit','MaxSat',1,741,5,1772 UNION</v>
      </c>
    </row>
    <row r="3403" spans="1:11" x14ac:dyDescent="0.55000000000000004">
      <c r="A3403" t="s">
        <v>30</v>
      </c>
      <c r="B3403" t="s">
        <v>0</v>
      </c>
      <c r="C3403" t="s">
        <v>133</v>
      </c>
      <c r="D3403" t="s">
        <v>132</v>
      </c>
      <c r="E3403" t="s">
        <v>4</v>
      </c>
      <c r="F3403" t="b">
        <v>1</v>
      </c>
      <c r="G3403">
        <v>652</v>
      </c>
      <c r="H3403">
        <v>4</v>
      </c>
      <c r="I3403">
        <v>1479</v>
      </c>
      <c r="K3403" t="str">
        <f t="shared" si="54"/>
        <v>SELECT 'uf50-0110.cnf','Tournament','1Point','2Bit','Weighted',1,652,4,1479 UNION</v>
      </c>
    </row>
    <row r="3404" spans="1:11" x14ac:dyDescent="0.55000000000000004">
      <c r="A3404" t="s">
        <v>30</v>
      </c>
      <c r="B3404" t="s">
        <v>0</v>
      </c>
      <c r="C3404" t="s">
        <v>133</v>
      </c>
      <c r="D3404" t="s">
        <v>132</v>
      </c>
      <c r="E3404" t="s">
        <v>5</v>
      </c>
      <c r="F3404" t="b">
        <v>1</v>
      </c>
      <c r="G3404">
        <v>741</v>
      </c>
      <c r="H3404">
        <v>5</v>
      </c>
      <c r="I3404">
        <v>1763</v>
      </c>
      <c r="K3404" t="str">
        <f t="shared" si="54"/>
        <v>SELECT 'uf50-0110.cnf','Tournament','1Point','2Bit','Amplified',1,741,5,1763 UNION</v>
      </c>
    </row>
    <row r="3405" spans="1:11" x14ac:dyDescent="0.55000000000000004">
      <c r="A3405" t="s">
        <v>30</v>
      </c>
      <c r="B3405" t="s">
        <v>0</v>
      </c>
      <c r="C3405" t="s">
        <v>134</v>
      </c>
      <c r="D3405" t="s">
        <v>2</v>
      </c>
      <c r="E3405" t="s">
        <v>3</v>
      </c>
      <c r="F3405" t="b">
        <v>1</v>
      </c>
      <c r="G3405">
        <v>299</v>
      </c>
      <c r="H3405">
        <v>2</v>
      </c>
      <c r="I3405">
        <v>735</v>
      </c>
      <c r="K3405" t="str">
        <f t="shared" si="54"/>
        <v>SELECT 'uf50-0110.cnf','Tournament','2Point','BitFlip','MaxSat',1,299,2,735 UNION</v>
      </c>
    </row>
    <row r="3406" spans="1:11" x14ac:dyDescent="0.55000000000000004">
      <c r="A3406" t="s">
        <v>30</v>
      </c>
      <c r="B3406" t="s">
        <v>0</v>
      </c>
      <c r="C3406" t="s">
        <v>134</v>
      </c>
      <c r="D3406" t="s">
        <v>2</v>
      </c>
      <c r="E3406" t="s">
        <v>4</v>
      </c>
      <c r="F3406" t="b">
        <v>1</v>
      </c>
      <c r="G3406">
        <v>302</v>
      </c>
      <c r="H3406">
        <v>2</v>
      </c>
      <c r="I3406">
        <v>665</v>
      </c>
      <c r="K3406" t="str">
        <f t="shared" si="54"/>
        <v>SELECT 'uf50-0110.cnf','Tournament','2Point','BitFlip','Weighted',1,302,2,665 UNION</v>
      </c>
    </row>
    <row r="3407" spans="1:11" x14ac:dyDescent="0.55000000000000004">
      <c r="A3407" t="s">
        <v>30</v>
      </c>
      <c r="B3407" t="s">
        <v>0</v>
      </c>
      <c r="C3407" t="s">
        <v>134</v>
      </c>
      <c r="D3407" t="s">
        <v>2</v>
      </c>
      <c r="E3407" t="s">
        <v>5</v>
      </c>
      <c r="F3407" t="b">
        <v>1</v>
      </c>
      <c r="G3407">
        <v>299</v>
      </c>
      <c r="H3407">
        <v>2</v>
      </c>
      <c r="I3407">
        <v>717</v>
      </c>
      <c r="K3407" t="str">
        <f t="shared" si="54"/>
        <v>SELECT 'uf50-0110.cnf','Tournament','2Point','BitFlip','Amplified',1,299,2,717 UNION</v>
      </c>
    </row>
    <row r="3408" spans="1:11" x14ac:dyDescent="0.55000000000000004">
      <c r="A3408" t="s">
        <v>30</v>
      </c>
      <c r="B3408" t="s">
        <v>0</v>
      </c>
      <c r="C3408" t="s">
        <v>134</v>
      </c>
      <c r="D3408" t="s">
        <v>6</v>
      </c>
      <c r="E3408" t="s">
        <v>3</v>
      </c>
      <c r="F3408" t="b">
        <v>1</v>
      </c>
      <c r="G3408">
        <v>248</v>
      </c>
      <c r="H3408">
        <v>2</v>
      </c>
      <c r="I3408">
        <v>973</v>
      </c>
      <c r="K3408" t="str">
        <f t="shared" si="54"/>
        <v>SELECT 'uf50-0110.cnf','Tournament','2Point','Guided','MaxSat',1,248,2,973 UNION</v>
      </c>
    </row>
    <row r="3409" spans="1:11" x14ac:dyDescent="0.55000000000000004">
      <c r="A3409" t="s">
        <v>30</v>
      </c>
      <c r="B3409" t="s">
        <v>0</v>
      </c>
      <c r="C3409" t="s">
        <v>134</v>
      </c>
      <c r="D3409" t="s">
        <v>6</v>
      </c>
      <c r="E3409" t="s">
        <v>4</v>
      </c>
      <c r="F3409" t="b">
        <v>1</v>
      </c>
      <c r="G3409">
        <v>150</v>
      </c>
      <c r="H3409">
        <v>1</v>
      </c>
      <c r="I3409">
        <v>564</v>
      </c>
      <c r="K3409" t="str">
        <f t="shared" si="54"/>
        <v>SELECT 'uf50-0110.cnf','Tournament','2Point','Guided','Weighted',1,150,1,564 UNION</v>
      </c>
    </row>
    <row r="3410" spans="1:11" x14ac:dyDescent="0.55000000000000004">
      <c r="A3410" t="s">
        <v>30</v>
      </c>
      <c r="B3410" t="s">
        <v>0</v>
      </c>
      <c r="C3410" t="s">
        <v>134</v>
      </c>
      <c r="D3410" t="s">
        <v>6</v>
      </c>
      <c r="E3410" t="s">
        <v>5</v>
      </c>
      <c r="F3410" t="b">
        <v>1</v>
      </c>
      <c r="G3410">
        <v>248</v>
      </c>
      <c r="H3410">
        <v>2</v>
      </c>
      <c r="I3410">
        <v>949</v>
      </c>
      <c r="K3410" t="str">
        <f t="shared" si="54"/>
        <v>SELECT 'uf50-0110.cnf','Tournament','2Point','Guided','Amplified',1,248,2,949 UNION</v>
      </c>
    </row>
    <row r="3411" spans="1:11" x14ac:dyDescent="0.55000000000000004">
      <c r="A3411" t="s">
        <v>30</v>
      </c>
      <c r="B3411" t="s">
        <v>0</v>
      </c>
      <c r="C3411" t="s">
        <v>134</v>
      </c>
      <c r="D3411" t="s">
        <v>131</v>
      </c>
      <c r="E3411" t="s">
        <v>3</v>
      </c>
      <c r="F3411" t="b">
        <v>1</v>
      </c>
      <c r="G3411">
        <v>267</v>
      </c>
      <c r="H3411">
        <v>2</v>
      </c>
      <c r="I3411">
        <v>661</v>
      </c>
      <c r="K3411" t="str">
        <f t="shared" si="54"/>
        <v>SELECT 'uf50-0110.cnf','Tournament','2Point','1Bit','MaxSat',1,267,2,661 UNION</v>
      </c>
    </row>
    <row r="3412" spans="1:11" x14ac:dyDescent="0.55000000000000004">
      <c r="A3412" t="s">
        <v>30</v>
      </c>
      <c r="B3412" t="s">
        <v>0</v>
      </c>
      <c r="C3412" t="s">
        <v>134</v>
      </c>
      <c r="D3412" t="s">
        <v>131</v>
      </c>
      <c r="E3412" t="s">
        <v>4</v>
      </c>
      <c r="F3412" t="b">
        <v>1</v>
      </c>
      <c r="G3412">
        <v>1378</v>
      </c>
      <c r="H3412">
        <v>9</v>
      </c>
      <c r="I3412">
        <v>2902</v>
      </c>
      <c r="K3412" t="str">
        <f t="shared" si="54"/>
        <v>SELECT 'uf50-0110.cnf','Tournament','2Point','1Bit','Weighted',1,1378,9,2902 UNION</v>
      </c>
    </row>
    <row r="3413" spans="1:11" x14ac:dyDescent="0.55000000000000004">
      <c r="A3413" t="s">
        <v>30</v>
      </c>
      <c r="B3413" t="s">
        <v>0</v>
      </c>
      <c r="C3413" t="s">
        <v>134</v>
      </c>
      <c r="D3413" t="s">
        <v>131</v>
      </c>
      <c r="E3413" t="s">
        <v>5</v>
      </c>
      <c r="F3413" t="b">
        <v>1</v>
      </c>
      <c r="G3413">
        <v>267</v>
      </c>
      <c r="H3413">
        <v>2</v>
      </c>
      <c r="I3413">
        <v>619</v>
      </c>
      <c r="K3413" t="str">
        <f t="shared" si="54"/>
        <v>SELECT 'uf50-0110.cnf','Tournament','2Point','1Bit','Amplified',1,267,2,619 UNION</v>
      </c>
    </row>
    <row r="3414" spans="1:11" x14ac:dyDescent="0.55000000000000004">
      <c r="A3414" t="s">
        <v>30</v>
      </c>
      <c r="B3414" t="s">
        <v>0</v>
      </c>
      <c r="C3414" t="s">
        <v>134</v>
      </c>
      <c r="D3414" t="s">
        <v>132</v>
      </c>
      <c r="E3414" t="s">
        <v>3</v>
      </c>
      <c r="F3414" t="b">
        <v>1</v>
      </c>
      <c r="G3414">
        <v>302</v>
      </c>
      <c r="H3414">
        <v>2</v>
      </c>
      <c r="I3414">
        <v>696</v>
      </c>
      <c r="K3414" t="str">
        <f t="shared" si="54"/>
        <v>SELECT 'uf50-0110.cnf','Tournament','2Point','2Bit','MaxSat',1,302,2,696 UNION</v>
      </c>
    </row>
    <row r="3415" spans="1:11" x14ac:dyDescent="0.55000000000000004">
      <c r="A3415" t="s">
        <v>30</v>
      </c>
      <c r="B3415" t="s">
        <v>0</v>
      </c>
      <c r="C3415" t="s">
        <v>134</v>
      </c>
      <c r="D3415" t="s">
        <v>132</v>
      </c>
      <c r="E3415" t="s">
        <v>4</v>
      </c>
      <c r="F3415" t="b">
        <v>1</v>
      </c>
      <c r="G3415">
        <v>570</v>
      </c>
      <c r="H3415">
        <v>4</v>
      </c>
      <c r="I3415">
        <v>1188</v>
      </c>
      <c r="K3415" t="str">
        <f t="shared" si="54"/>
        <v>SELECT 'uf50-0110.cnf','Tournament','2Point','2Bit','Weighted',1,570,4,1188 UNION</v>
      </c>
    </row>
    <row r="3416" spans="1:11" x14ac:dyDescent="0.55000000000000004">
      <c r="A3416" t="s">
        <v>30</v>
      </c>
      <c r="B3416" t="s">
        <v>0</v>
      </c>
      <c r="C3416" t="s">
        <v>134</v>
      </c>
      <c r="D3416" t="s">
        <v>132</v>
      </c>
      <c r="E3416" t="s">
        <v>5</v>
      </c>
      <c r="F3416" t="b">
        <v>1</v>
      </c>
      <c r="G3416">
        <v>302</v>
      </c>
      <c r="H3416">
        <v>2</v>
      </c>
      <c r="I3416">
        <v>715</v>
      </c>
      <c r="K3416" t="str">
        <f t="shared" si="54"/>
        <v>SELECT 'uf50-0110.cnf','Tournament','2Point','2Bit','Amplified',1,302,2,715 UNION</v>
      </c>
    </row>
    <row r="3417" spans="1:11" x14ac:dyDescent="0.55000000000000004">
      <c r="A3417" t="s">
        <v>30</v>
      </c>
      <c r="B3417" t="s">
        <v>9</v>
      </c>
      <c r="C3417" t="s">
        <v>1</v>
      </c>
      <c r="D3417" t="s">
        <v>2</v>
      </c>
      <c r="E3417" t="s">
        <v>3</v>
      </c>
      <c r="F3417" t="b">
        <v>1</v>
      </c>
      <c r="G3417">
        <v>573</v>
      </c>
      <c r="H3417">
        <v>2</v>
      </c>
      <c r="I3417">
        <v>3216</v>
      </c>
      <c r="K3417" t="str">
        <f t="shared" si="54"/>
        <v>SELECT 'uf50-0110.cnf','Roulette','Clause','BitFlip','MaxSat',1,573,2,3216 UNION</v>
      </c>
    </row>
    <row r="3418" spans="1:11" x14ac:dyDescent="0.55000000000000004">
      <c r="A3418" t="s">
        <v>30</v>
      </c>
      <c r="B3418" t="s">
        <v>9</v>
      </c>
      <c r="C3418" t="s">
        <v>1</v>
      </c>
      <c r="D3418" t="s">
        <v>2</v>
      </c>
      <c r="E3418" t="s">
        <v>4</v>
      </c>
      <c r="F3418" t="b">
        <v>1</v>
      </c>
      <c r="G3418">
        <v>1651</v>
      </c>
      <c r="H3418">
        <v>5</v>
      </c>
      <c r="I3418">
        <v>9258</v>
      </c>
      <c r="K3418" t="str">
        <f t="shared" si="54"/>
        <v>SELECT 'uf50-0110.cnf','Roulette','Clause','BitFlip','Weighted',1,1651,5,9258 UNION</v>
      </c>
    </row>
    <row r="3419" spans="1:11" x14ac:dyDescent="0.55000000000000004">
      <c r="A3419" t="s">
        <v>30</v>
      </c>
      <c r="B3419" t="s">
        <v>9</v>
      </c>
      <c r="C3419" t="s">
        <v>1</v>
      </c>
      <c r="D3419" t="s">
        <v>2</v>
      </c>
      <c r="E3419" t="s">
        <v>5</v>
      </c>
      <c r="F3419" t="b">
        <v>1</v>
      </c>
      <c r="G3419">
        <v>7881</v>
      </c>
      <c r="H3419">
        <v>39</v>
      </c>
      <c r="I3419">
        <v>44975</v>
      </c>
      <c r="K3419" t="str">
        <f t="shared" si="54"/>
        <v>SELECT 'uf50-0110.cnf','Roulette','Clause','BitFlip','Amplified',1,7881,39,44975 UNION</v>
      </c>
    </row>
    <row r="3420" spans="1:11" x14ac:dyDescent="0.55000000000000004">
      <c r="A3420" t="s">
        <v>30</v>
      </c>
      <c r="B3420" t="s">
        <v>9</v>
      </c>
      <c r="C3420" t="s">
        <v>1</v>
      </c>
      <c r="D3420" t="s">
        <v>6</v>
      </c>
      <c r="E3420" t="s">
        <v>3</v>
      </c>
      <c r="F3420" t="b">
        <v>1</v>
      </c>
      <c r="G3420">
        <v>255</v>
      </c>
      <c r="H3420">
        <v>1</v>
      </c>
      <c r="I3420">
        <v>1609</v>
      </c>
      <c r="K3420" t="str">
        <f t="shared" si="54"/>
        <v>SELECT 'uf50-0110.cnf','Roulette','Clause','Guided','MaxSat',1,255,1,1609 UNION</v>
      </c>
    </row>
    <row r="3421" spans="1:11" x14ac:dyDescent="0.55000000000000004">
      <c r="A3421" t="s">
        <v>30</v>
      </c>
      <c r="B3421" t="s">
        <v>9</v>
      </c>
      <c r="C3421" t="s">
        <v>1</v>
      </c>
      <c r="D3421" t="s">
        <v>6</v>
      </c>
      <c r="E3421" t="s">
        <v>4</v>
      </c>
      <c r="F3421" t="b">
        <v>1</v>
      </c>
      <c r="G3421">
        <v>549</v>
      </c>
      <c r="H3421">
        <v>2</v>
      </c>
      <c r="I3421">
        <v>3486</v>
      </c>
      <c r="K3421" t="str">
        <f t="shared" si="54"/>
        <v>SELECT 'uf50-0110.cnf','Roulette','Clause','Guided','Weighted',1,549,2,3486 UNION</v>
      </c>
    </row>
    <row r="3422" spans="1:11" x14ac:dyDescent="0.55000000000000004">
      <c r="A3422" t="s">
        <v>30</v>
      </c>
      <c r="B3422" t="s">
        <v>9</v>
      </c>
      <c r="C3422" t="s">
        <v>1</v>
      </c>
      <c r="D3422" t="s">
        <v>6</v>
      </c>
      <c r="E3422" t="s">
        <v>5</v>
      </c>
      <c r="F3422" t="b">
        <v>1</v>
      </c>
      <c r="G3422">
        <v>336</v>
      </c>
      <c r="H3422">
        <v>2</v>
      </c>
      <c r="I3422">
        <v>2297</v>
      </c>
      <c r="K3422" t="str">
        <f t="shared" si="54"/>
        <v>SELECT 'uf50-0110.cnf','Roulette','Clause','Guided','Amplified',1,336,2,2297 UNION</v>
      </c>
    </row>
    <row r="3423" spans="1:11" x14ac:dyDescent="0.55000000000000004">
      <c r="A3423" t="s">
        <v>30</v>
      </c>
      <c r="B3423" t="s">
        <v>9</v>
      </c>
      <c r="C3423" t="s">
        <v>1</v>
      </c>
      <c r="D3423" t="s">
        <v>131</v>
      </c>
      <c r="E3423" t="s">
        <v>3</v>
      </c>
      <c r="F3423" t="b">
        <v>1</v>
      </c>
      <c r="G3423">
        <v>6262</v>
      </c>
      <c r="H3423">
        <v>28</v>
      </c>
      <c r="I3423">
        <v>35625</v>
      </c>
      <c r="K3423" t="str">
        <f t="shared" si="54"/>
        <v>SELECT 'uf50-0110.cnf','Roulette','Clause','1Bit','MaxSat',1,6262,28,35625 UNION</v>
      </c>
    </row>
    <row r="3424" spans="1:11" x14ac:dyDescent="0.55000000000000004">
      <c r="A3424" t="s">
        <v>30</v>
      </c>
      <c r="B3424" t="s">
        <v>9</v>
      </c>
      <c r="C3424" t="s">
        <v>1</v>
      </c>
      <c r="D3424" t="s">
        <v>131</v>
      </c>
      <c r="E3424" t="s">
        <v>4</v>
      </c>
      <c r="F3424" t="b">
        <v>1</v>
      </c>
      <c r="G3424">
        <v>146</v>
      </c>
      <c r="H3424">
        <v>0</v>
      </c>
      <c r="I3424">
        <v>830</v>
      </c>
      <c r="K3424" t="str">
        <f t="shared" si="54"/>
        <v>SELECT 'uf50-0110.cnf','Roulette','Clause','1Bit','Weighted',1,146,0,830 UNION</v>
      </c>
    </row>
    <row r="3425" spans="1:11" x14ac:dyDescent="0.55000000000000004">
      <c r="A3425" t="s">
        <v>30</v>
      </c>
      <c r="B3425" t="s">
        <v>9</v>
      </c>
      <c r="C3425" t="s">
        <v>1</v>
      </c>
      <c r="D3425" t="s">
        <v>131</v>
      </c>
      <c r="E3425" t="s">
        <v>5</v>
      </c>
      <c r="F3425" t="b">
        <v>0</v>
      </c>
      <c r="G3425">
        <v>10000</v>
      </c>
      <c r="H3425">
        <v>50</v>
      </c>
      <c r="I3425">
        <v>56930</v>
      </c>
      <c r="K3425" t="str">
        <f t="shared" si="54"/>
        <v>SELECT 'uf50-0110.cnf','Roulette','Clause','1Bit','Amplified',0,10000,50,56930 UNION</v>
      </c>
    </row>
    <row r="3426" spans="1:11" x14ac:dyDescent="0.55000000000000004">
      <c r="A3426" t="s">
        <v>30</v>
      </c>
      <c r="B3426" t="s">
        <v>9</v>
      </c>
      <c r="C3426" t="s">
        <v>1</v>
      </c>
      <c r="D3426" t="s">
        <v>132</v>
      </c>
      <c r="E3426" t="s">
        <v>3</v>
      </c>
      <c r="F3426" t="b">
        <v>1</v>
      </c>
      <c r="G3426">
        <v>319</v>
      </c>
      <c r="H3426">
        <v>1</v>
      </c>
      <c r="I3426">
        <v>1764</v>
      </c>
      <c r="K3426" t="str">
        <f t="shared" si="54"/>
        <v>SELECT 'uf50-0110.cnf','Roulette','Clause','2Bit','MaxSat',1,319,1,1764 UNION</v>
      </c>
    </row>
    <row r="3427" spans="1:11" x14ac:dyDescent="0.55000000000000004">
      <c r="A3427" t="s">
        <v>30</v>
      </c>
      <c r="B3427" t="s">
        <v>9</v>
      </c>
      <c r="C3427" t="s">
        <v>1</v>
      </c>
      <c r="D3427" t="s">
        <v>132</v>
      </c>
      <c r="E3427" t="s">
        <v>4</v>
      </c>
      <c r="F3427" t="b">
        <v>1</v>
      </c>
      <c r="G3427">
        <v>966</v>
      </c>
      <c r="H3427">
        <v>3</v>
      </c>
      <c r="I3427">
        <v>5246</v>
      </c>
      <c r="K3427" t="str">
        <f t="shared" si="54"/>
        <v>SELECT 'uf50-0110.cnf','Roulette','Clause','2Bit','Weighted',1,966,3,5246 UNION</v>
      </c>
    </row>
    <row r="3428" spans="1:11" x14ac:dyDescent="0.55000000000000004">
      <c r="A3428" t="s">
        <v>30</v>
      </c>
      <c r="B3428" t="s">
        <v>9</v>
      </c>
      <c r="C3428" t="s">
        <v>1</v>
      </c>
      <c r="D3428" t="s">
        <v>132</v>
      </c>
      <c r="E3428" t="s">
        <v>5</v>
      </c>
      <c r="F3428" t="b">
        <v>0</v>
      </c>
      <c r="G3428">
        <v>10000</v>
      </c>
      <c r="H3428">
        <v>49</v>
      </c>
      <c r="I3428">
        <v>56059</v>
      </c>
      <c r="K3428" t="str">
        <f t="shared" si="54"/>
        <v>SELECT 'uf50-0110.cnf','Roulette','Clause','2Bit','Amplified',0,10000,49,56059 UNION</v>
      </c>
    </row>
    <row r="3429" spans="1:11" x14ac:dyDescent="0.55000000000000004">
      <c r="A3429" t="s">
        <v>30</v>
      </c>
      <c r="B3429" t="s">
        <v>9</v>
      </c>
      <c r="C3429" t="s">
        <v>8</v>
      </c>
      <c r="D3429" t="s">
        <v>2</v>
      </c>
      <c r="E3429" t="s">
        <v>3</v>
      </c>
      <c r="F3429" t="b">
        <v>1</v>
      </c>
      <c r="G3429">
        <v>642</v>
      </c>
      <c r="H3429">
        <v>3</v>
      </c>
      <c r="I3429">
        <v>1667</v>
      </c>
      <c r="K3429" t="str">
        <f t="shared" si="54"/>
        <v>SELECT 'uf50-0110.cnf','Roulette','Uniform','BitFlip','MaxSat',1,642,3,1667 UNION</v>
      </c>
    </row>
    <row r="3430" spans="1:11" x14ac:dyDescent="0.55000000000000004">
      <c r="A3430" t="s">
        <v>30</v>
      </c>
      <c r="B3430" t="s">
        <v>9</v>
      </c>
      <c r="C3430" t="s">
        <v>8</v>
      </c>
      <c r="D3430" t="s">
        <v>2</v>
      </c>
      <c r="E3430" t="s">
        <v>4</v>
      </c>
      <c r="F3430" t="b">
        <v>1</v>
      </c>
      <c r="G3430">
        <v>301</v>
      </c>
      <c r="H3430">
        <v>1</v>
      </c>
      <c r="I3430">
        <v>731</v>
      </c>
      <c r="K3430" t="str">
        <f t="shared" si="54"/>
        <v>SELECT 'uf50-0110.cnf','Roulette','Uniform','BitFlip','Weighted',1,301,1,731 UNION</v>
      </c>
    </row>
    <row r="3431" spans="1:11" x14ac:dyDescent="0.55000000000000004">
      <c r="A3431" t="s">
        <v>30</v>
      </c>
      <c r="B3431" t="s">
        <v>9</v>
      </c>
      <c r="C3431" t="s">
        <v>8</v>
      </c>
      <c r="D3431" t="s">
        <v>2</v>
      </c>
      <c r="E3431" t="s">
        <v>5</v>
      </c>
      <c r="F3431" t="b">
        <v>1</v>
      </c>
      <c r="G3431">
        <v>3335</v>
      </c>
      <c r="H3431">
        <v>19</v>
      </c>
      <c r="I3431">
        <v>9254</v>
      </c>
      <c r="K3431" t="str">
        <f t="shared" si="54"/>
        <v>SELECT 'uf50-0110.cnf','Roulette','Uniform','BitFlip','Amplified',1,3335,19,9254 UNION</v>
      </c>
    </row>
    <row r="3432" spans="1:11" x14ac:dyDescent="0.55000000000000004">
      <c r="A3432" t="s">
        <v>30</v>
      </c>
      <c r="B3432" t="s">
        <v>9</v>
      </c>
      <c r="C3432" t="s">
        <v>8</v>
      </c>
      <c r="D3432" t="s">
        <v>6</v>
      </c>
      <c r="E3432" t="s">
        <v>3</v>
      </c>
      <c r="F3432" t="b">
        <v>1</v>
      </c>
      <c r="G3432">
        <v>73</v>
      </c>
      <c r="H3432">
        <v>0</v>
      </c>
      <c r="I3432">
        <v>326</v>
      </c>
      <c r="K3432" t="str">
        <f t="shared" si="54"/>
        <v>SELECT 'uf50-0110.cnf','Roulette','Uniform','Guided','MaxSat',1,73,0,326 UNION</v>
      </c>
    </row>
    <row r="3433" spans="1:11" x14ac:dyDescent="0.55000000000000004">
      <c r="A3433" t="s">
        <v>30</v>
      </c>
      <c r="B3433" t="s">
        <v>9</v>
      </c>
      <c r="C3433" t="s">
        <v>8</v>
      </c>
      <c r="D3433" t="s">
        <v>6</v>
      </c>
      <c r="E3433" t="s">
        <v>4</v>
      </c>
      <c r="F3433" t="b">
        <v>1</v>
      </c>
      <c r="G3433">
        <v>208</v>
      </c>
      <c r="H3433">
        <v>1</v>
      </c>
      <c r="I3433">
        <v>891</v>
      </c>
      <c r="K3433" t="str">
        <f t="shared" si="54"/>
        <v>SELECT 'uf50-0110.cnf','Roulette','Uniform','Guided','Weighted',1,208,1,891 UNION</v>
      </c>
    </row>
    <row r="3434" spans="1:11" x14ac:dyDescent="0.55000000000000004">
      <c r="A3434" t="s">
        <v>30</v>
      </c>
      <c r="B3434" t="s">
        <v>9</v>
      </c>
      <c r="C3434" t="s">
        <v>8</v>
      </c>
      <c r="D3434" t="s">
        <v>6</v>
      </c>
      <c r="E3434" t="s">
        <v>5</v>
      </c>
      <c r="F3434" t="b">
        <v>1</v>
      </c>
      <c r="G3434">
        <v>175</v>
      </c>
      <c r="H3434">
        <v>1</v>
      </c>
      <c r="I3434">
        <v>802</v>
      </c>
      <c r="K3434" t="str">
        <f t="shared" si="54"/>
        <v>SELECT 'uf50-0110.cnf','Roulette','Uniform','Guided','Amplified',1,175,1,802 UNION</v>
      </c>
    </row>
    <row r="3435" spans="1:11" x14ac:dyDescent="0.55000000000000004">
      <c r="A3435" t="s">
        <v>30</v>
      </c>
      <c r="B3435" t="s">
        <v>9</v>
      </c>
      <c r="C3435" t="s">
        <v>8</v>
      </c>
      <c r="D3435" t="s">
        <v>131</v>
      </c>
      <c r="E3435" t="s">
        <v>3</v>
      </c>
      <c r="F3435" t="b">
        <v>1</v>
      </c>
      <c r="G3435">
        <v>1490</v>
      </c>
      <c r="H3435">
        <v>8</v>
      </c>
      <c r="I3435">
        <v>3779</v>
      </c>
      <c r="K3435" t="str">
        <f t="shared" si="54"/>
        <v>SELECT 'uf50-0110.cnf','Roulette','Uniform','1Bit','MaxSat',1,1490,8,3779 UNION</v>
      </c>
    </row>
    <row r="3436" spans="1:11" x14ac:dyDescent="0.55000000000000004">
      <c r="A3436" t="s">
        <v>30</v>
      </c>
      <c r="B3436" t="s">
        <v>9</v>
      </c>
      <c r="C3436" t="s">
        <v>8</v>
      </c>
      <c r="D3436" t="s">
        <v>131</v>
      </c>
      <c r="E3436" t="s">
        <v>4</v>
      </c>
      <c r="F3436" t="b">
        <v>1</v>
      </c>
      <c r="G3436">
        <v>905</v>
      </c>
      <c r="H3436">
        <v>3</v>
      </c>
      <c r="I3436">
        <v>2069</v>
      </c>
      <c r="K3436" t="str">
        <f t="shared" si="54"/>
        <v>SELECT 'uf50-0110.cnf','Roulette','Uniform','1Bit','Weighted',1,905,3,2069 UNION</v>
      </c>
    </row>
    <row r="3437" spans="1:11" x14ac:dyDescent="0.55000000000000004">
      <c r="A3437" t="s">
        <v>30</v>
      </c>
      <c r="B3437" t="s">
        <v>9</v>
      </c>
      <c r="C3437" t="s">
        <v>8</v>
      </c>
      <c r="D3437" t="s">
        <v>131</v>
      </c>
      <c r="E3437" t="s">
        <v>5</v>
      </c>
      <c r="F3437" t="b">
        <v>1</v>
      </c>
      <c r="G3437">
        <v>2505</v>
      </c>
      <c r="H3437">
        <v>14</v>
      </c>
      <c r="I3437">
        <v>6314</v>
      </c>
      <c r="K3437" t="str">
        <f t="shared" si="54"/>
        <v>SELECT 'uf50-0110.cnf','Roulette','Uniform','1Bit','Amplified',1,2505,14,6314 UNION</v>
      </c>
    </row>
    <row r="3438" spans="1:11" x14ac:dyDescent="0.55000000000000004">
      <c r="A3438" t="s">
        <v>30</v>
      </c>
      <c r="B3438" t="s">
        <v>9</v>
      </c>
      <c r="C3438" t="s">
        <v>8</v>
      </c>
      <c r="D3438" t="s">
        <v>132</v>
      </c>
      <c r="E3438" t="s">
        <v>3</v>
      </c>
      <c r="F3438" t="b">
        <v>1</v>
      </c>
      <c r="G3438">
        <v>351</v>
      </c>
      <c r="H3438">
        <v>1</v>
      </c>
      <c r="I3438">
        <v>897</v>
      </c>
      <c r="K3438" t="str">
        <f t="shared" si="54"/>
        <v>SELECT 'uf50-0110.cnf','Roulette','Uniform','2Bit','MaxSat',1,351,1,897 UNION</v>
      </c>
    </row>
    <row r="3439" spans="1:11" x14ac:dyDescent="0.55000000000000004">
      <c r="A3439" t="s">
        <v>30</v>
      </c>
      <c r="B3439" t="s">
        <v>9</v>
      </c>
      <c r="C3439" t="s">
        <v>8</v>
      </c>
      <c r="D3439" t="s">
        <v>132</v>
      </c>
      <c r="E3439" t="s">
        <v>4</v>
      </c>
      <c r="F3439" t="b">
        <v>1</v>
      </c>
      <c r="G3439">
        <v>508</v>
      </c>
      <c r="H3439">
        <v>1</v>
      </c>
      <c r="I3439">
        <v>1216</v>
      </c>
      <c r="K3439" t="str">
        <f t="shared" si="54"/>
        <v>SELECT 'uf50-0110.cnf','Roulette','Uniform','2Bit','Weighted',1,508,1,1216 UNION</v>
      </c>
    </row>
    <row r="3440" spans="1:11" x14ac:dyDescent="0.55000000000000004">
      <c r="A3440" t="s">
        <v>30</v>
      </c>
      <c r="B3440" t="s">
        <v>9</v>
      </c>
      <c r="C3440" t="s">
        <v>8</v>
      </c>
      <c r="D3440" t="s">
        <v>132</v>
      </c>
      <c r="E3440" t="s">
        <v>5</v>
      </c>
      <c r="F3440" t="b">
        <v>1</v>
      </c>
      <c r="G3440">
        <v>3116</v>
      </c>
      <c r="H3440">
        <v>15</v>
      </c>
      <c r="I3440">
        <v>8093</v>
      </c>
      <c r="K3440" t="str">
        <f t="shared" si="54"/>
        <v>SELECT 'uf50-0110.cnf','Roulette','Uniform','2Bit','Amplified',1,3116,15,8093 UNION</v>
      </c>
    </row>
    <row r="3441" spans="1:11" x14ac:dyDescent="0.55000000000000004">
      <c r="A3441" t="s">
        <v>30</v>
      </c>
      <c r="B3441" t="s">
        <v>9</v>
      </c>
      <c r="C3441" t="s">
        <v>133</v>
      </c>
      <c r="D3441" t="s">
        <v>2</v>
      </c>
      <c r="E3441" t="s">
        <v>3</v>
      </c>
      <c r="F3441" t="b">
        <v>1</v>
      </c>
      <c r="G3441">
        <v>387</v>
      </c>
      <c r="H3441">
        <v>1</v>
      </c>
      <c r="I3441">
        <v>1043</v>
      </c>
      <c r="K3441" t="str">
        <f t="shared" si="54"/>
        <v>SELECT 'uf50-0110.cnf','Roulette','1Point','BitFlip','MaxSat',1,387,1,1043 UNION</v>
      </c>
    </row>
    <row r="3442" spans="1:11" x14ac:dyDescent="0.55000000000000004">
      <c r="A3442" t="s">
        <v>30</v>
      </c>
      <c r="B3442" t="s">
        <v>9</v>
      </c>
      <c r="C3442" t="s">
        <v>133</v>
      </c>
      <c r="D3442" t="s">
        <v>2</v>
      </c>
      <c r="E3442" t="s">
        <v>4</v>
      </c>
      <c r="F3442" t="b">
        <v>1</v>
      </c>
      <c r="G3442">
        <v>389</v>
      </c>
      <c r="H3442">
        <v>1</v>
      </c>
      <c r="I3442">
        <v>981</v>
      </c>
      <c r="K3442" t="str">
        <f t="shared" si="54"/>
        <v>SELECT 'uf50-0110.cnf','Roulette','1Point','BitFlip','Weighted',1,389,1,981 UNION</v>
      </c>
    </row>
    <row r="3443" spans="1:11" x14ac:dyDescent="0.55000000000000004">
      <c r="A3443" t="s">
        <v>30</v>
      </c>
      <c r="B3443" t="s">
        <v>9</v>
      </c>
      <c r="C3443" t="s">
        <v>133</v>
      </c>
      <c r="D3443" t="s">
        <v>2</v>
      </c>
      <c r="E3443" t="s">
        <v>5</v>
      </c>
      <c r="F3443" t="b">
        <v>1</v>
      </c>
      <c r="G3443">
        <v>1328</v>
      </c>
      <c r="H3443">
        <v>7</v>
      </c>
      <c r="I3443">
        <v>3511</v>
      </c>
      <c r="K3443" t="str">
        <f t="shared" si="54"/>
        <v>SELECT 'uf50-0110.cnf','Roulette','1Point','BitFlip','Amplified',1,1328,7,3511 UNION</v>
      </c>
    </row>
    <row r="3444" spans="1:11" x14ac:dyDescent="0.55000000000000004">
      <c r="A3444" t="s">
        <v>30</v>
      </c>
      <c r="B3444" t="s">
        <v>9</v>
      </c>
      <c r="C3444" t="s">
        <v>133</v>
      </c>
      <c r="D3444" t="s">
        <v>6</v>
      </c>
      <c r="E3444" t="s">
        <v>3</v>
      </c>
      <c r="F3444" t="b">
        <v>1</v>
      </c>
      <c r="G3444">
        <v>316</v>
      </c>
      <c r="H3444">
        <v>2</v>
      </c>
      <c r="I3444">
        <v>1317</v>
      </c>
      <c r="K3444" t="str">
        <f t="shared" si="54"/>
        <v>SELECT 'uf50-0110.cnf','Roulette','1Point','Guided','MaxSat',1,316,2,1317 UNION</v>
      </c>
    </row>
    <row r="3445" spans="1:11" x14ac:dyDescent="0.55000000000000004">
      <c r="A3445" t="s">
        <v>30</v>
      </c>
      <c r="B3445" t="s">
        <v>9</v>
      </c>
      <c r="C3445" t="s">
        <v>133</v>
      </c>
      <c r="D3445" t="s">
        <v>6</v>
      </c>
      <c r="E3445" t="s">
        <v>4</v>
      </c>
      <c r="F3445" t="b">
        <v>1</v>
      </c>
      <c r="G3445">
        <v>231</v>
      </c>
      <c r="H3445">
        <v>1</v>
      </c>
      <c r="I3445">
        <v>898</v>
      </c>
      <c r="K3445" t="str">
        <f t="shared" si="54"/>
        <v>SELECT 'uf50-0110.cnf','Roulette','1Point','Guided','Weighted',1,231,1,898 UNION</v>
      </c>
    </row>
    <row r="3446" spans="1:11" x14ac:dyDescent="0.55000000000000004">
      <c r="A3446" t="s">
        <v>30</v>
      </c>
      <c r="B3446" t="s">
        <v>9</v>
      </c>
      <c r="C3446" t="s">
        <v>133</v>
      </c>
      <c r="D3446" t="s">
        <v>6</v>
      </c>
      <c r="E3446" t="s">
        <v>5</v>
      </c>
      <c r="F3446" t="b">
        <v>1</v>
      </c>
      <c r="G3446">
        <v>307</v>
      </c>
      <c r="H3446">
        <v>2</v>
      </c>
      <c r="I3446">
        <v>1251</v>
      </c>
      <c r="K3446" t="str">
        <f t="shared" si="54"/>
        <v>SELECT 'uf50-0110.cnf','Roulette','1Point','Guided','Amplified',1,307,2,1251 UNION</v>
      </c>
    </row>
    <row r="3447" spans="1:11" x14ac:dyDescent="0.55000000000000004">
      <c r="A3447" t="s">
        <v>30</v>
      </c>
      <c r="B3447" t="s">
        <v>9</v>
      </c>
      <c r="C3447" t="s">
        <v>133</v>
      </c>
      <c r="D3447" t="s">
        <v>131</v>
      </c>
      <c r="E3447" t="s">
        <v>3</v>
      </c>
      <c r="F3447" t="b">
        <v>1</v>
      </c>
      <c r="G3447">
        <v>1202</v>
      </c>
      <c r="H3447">
        <v>6</v>
      </c>
      <c r="I3447">
        <v>2969</v>
      </c>
      <c r="K3447" t="str">
        <f t="shared" si="54"/>
        <v>SELECT 'uf50-0110.cnf','Roulette','1Point','1Bit','MaxSat',1,1202,6,2969 UNION</v>
      </c>
    </row>
    <row r="3448" spans="1:11" x14ac:dyDescent="0.55000000000000004">
      <c r="A3448" t="s">
        <v>30</v>
      </c>
      <c r="B3448" t="s">
        <v>9</v>
      </c>
      <c r="C3448" t="s">
        <v>133</v>
      </c>
      <c r="D3448" t="s">
        <v>131</v>
      </c>
      <c r="E3448" t="s">
        <v>4</v>
      </c>
      <c r="F3448" t="b">
        <v>1</v>
      </c>
      <c r="G3448">
        <v>1487</v>
      </c>
      <c r="H3448">
        <v>6</v>
      </c>
      <c r="I3448">
        <v>3459</v>
      </c>
      <c r="K3448" t="str">
        <f t="shared" si="54"/>
        <v>SELECT 'uf50-0110.cnf','Roulette','1Point','1Bit','Weighted',1,1487,6,3459 UNION</v>
      </c>
    </row>
    <row r="3449" spans="1:11" x14ac:dyDescent="0.55000000000000004">
      <c r="A3449" t="s">
        <v>30</v>
      </c>
      <c r="B3449" t="s">
        <v>9</v>
      </c>
      <c r="C3449" t="s">
        <v>133</v>
      </c>
      <c r="D3449" t="s">
        <v>131</v>
      </c>
      <c r="E3449" t="s">
        <v>5</v>
      </c>
      <c r="F3449" t="b">
        <v>1</v>
      </c>
      <c r="G3449">
        <v>2293</v>
      </c>
      <c r="H3449">
        <v>11</v>
      </c>
      <c r="I3449">
        <v>5617</v>
      </c>
      <c r="K3449" t="str">
        <f t="shared" si="54"/>
        <v>SELECT 'uf50-0110.cnf','Roulette','1Point','1Bit','Amplified',1,2293,11,5617 UNION</v>
      </c>
    </row>
    <row r="3450" spans="1:11" x14ac:dyDescent="0.55000000000000004">
      <c r="A3450" t="s">
        <v>30</v>
      </c>
      <c r="B3450" t="s">
        <v>9</v>
      </c>
      <c r="C3450" t="s">
        <v>133</v>
      </c>
      <c r="D3450" t="s">
        <v>132</v>
      </c>
      <c r="E3450" t="s">
        <v>3</v>
      </c>
      <c r="F3450" t="b">
        <v>1</v>
      </c>
      <c r="G3450">
        <v>599</v>
      </c>
      <c r="H3450">
        <v>2</v>
      </c>
      <c r="I3450">
        <v>1483</v>
      </c>
      <c r="K3450" t="str">
        <f t="shared" si="54"/>
        <v>SELECT 'uf50-0110.cnf','Roulette','1Point','2Bit','MaxSat',1,599,2,1483 UNION</v>
      </c>
    </row>
    <row r="3451" spans="1:11" x14ac:dyDescent="0.55000000000000004">
      <c r="A3451" t="s">
        <v>30</v>
      </c>
      <c r="B3451" t="s">
        <v>9</v>
      </c>
      <c r="C3451" t="s">
        <v>133</v>
      </c>
      <c r="D3451" t="s">
        <v>132</v>
      </c>
      <c r="E3451" t="s">
        <v>4</v>
      </c>
      <c r="F3451" t="b">
        <v>1</v>
      </c>
      <c r="G3451">
        <v>702</v>
      </c>
      <c r="H3451">
        <v>2</v>
      </c>
      <c r="I3451">
        <v>1641</v>
      </c>
      <c r="K3451" t="str">
        <f t="shared" si="54"/>
        <v>SELECT 'uf50-0110.cnf','Roulette','1Point','2Bit','Weighted',1,702,2,1641 UNION</v>
      </c>
    </row>
    <row r="3452" spans="1:11" x14ac:dyDescent="0.55000000000000004">
      <c r="A3452" t="s">
        <v>30</v>
      </c>
      <c r="B3452" t="s">
        <v>9</v>
      </c>
      <c r="C3452" t="s">
        <v>133</v>
      </c>
      <c r="D3452" t="s">
        <v>132</v>
      </c>
      <c r="E3452" t="s">
        <v>5</v>
      </c>
      <c r="F3452" t="b">
        <v>1</v>
      </c>
      <c r="G3452">
        <v>601</v>
      </c>
      <c r="H3452">
        <v>2</v>
      </c>
      <c r="I3452">
        <v>1527</v>
      </c>
      <c r="K3452" t="str">
        <f t="shared" si="54"/>
        <v>SELECT 'uf50-0110.cnf','Roulette','1Point','2Bit','Amplified',1,601,2,1527 UNION</v>
      </c>
    </row>
    <row r="3453" spans="1:11" x14ac:dyDescent="0.55000000000000004">
      <c r="A3453" t="s">
        <v>30</v>
      </c>
      <c r="B3453" t="s">
        <v>9</v>
      </c>
      <c r="C3453" t="s">
        <v>134</v>
      </c>
      <c r="D3453" t="s">
        <v>2</v>
      </c>
      <c r="E3453" t="s">
        <v>3</v>
      </c>
      <c r="F3453" t="b">
        <v>1</v>
      </c>
      <c r="G3453">
        <v>496</v>
      </c>
      <c r="H3453">
        <v>2</v>
      </c>
      <c r="I3453">
        <v>1320</v>
      </c>
      <c r="K3453" t="str">
        <f t="shared" si="54"/>
        <v>SELECT 'uf50-0110.cnf','Roulette','2Point','BitFlip','MaxSat',1,496,2,1320 UNION</v>
      </c>
    </row>
    <row r="3454" spans="1:11" x14ac:dyDescent="0.55000000000000004">
      <c r="A3454" t="s">
        <v>30</v>
      </c>
      <c r="B3454" t="s">
        <v>9</v>
      </c>
      <c r="C3454" t="s">
        <v>134</v>
      </c>
      <c r="D3454" t="s">
        <v>2</v>
      </c>
      <c r="E3454" t="s">
        <v>4</v>
      </c>
      <c r="F3454" t="b">
        <v>1</v>
      </c>
      <c r="G3454">
        <v>1260</v>
      </c>
      <c r="H3454">
        <v>6</v>
      </c>
      <c r="I3454">
        <v>3182</v>
      </c>
      <c r="K3454" t="str">
        <f t="shared" si="54"/>
        <v>SELECT 'uf50-0110.cnf','Roulette','2Point','BitFlip','Weighted',1,1260,6,3182 UNION</v>
      </c>
    </row>
    <row r="3455" spans="1:11" x14ac:dyDescent="0.55000000000000004">
      <c r="A3455" t="s">
        <v>30</v>
      </c>
      <c r="B3455" t="s">
        <v>9</v>
      </c>
      <c r="C3455" t="s">
        <v>134</v>
      </c>
      <c r="D3455" t="s">
        <v>2</v>
      </c>
      <c r="E3455" t="s">
        <v>5</v>
      </c>
      <c r="F3455" t="b">
        <v>1</v>
      </c>
      <c r="G3455">
        <v>88</v>
      </c>
      <c r="H3455">
        <v>0</v>
      </c>
      <c r="I3455">
        <v>225</v>
      </c>
      <c r="K3455" t="str">
        <f t="shared" si="54"/>
        <v>SELECT 'uf50-0110.cnf','Roulette','2Point','BitFlip','Amplified',1,88,0,225 UNION</v>
      </c>
    </row>
    <row r="3456" spans="1:11" x14ac:dyDescent="0.55000000000000004">
      <c r="A3456" t="s">
        <v>30</v>
      </c>
      <c r="B3456" t="s">
        <v>9</v>
      </c>
      <c r="C3456" t="s">
        <v>134</v>
      </c>
      <c r="D3456" t="s">
        <v>6</v>
      </c>
      <c r="E3456" t="s">
        <v>3</v>
      </c>
      <c r="F3456" t="b">
        <v>1</v>
      </c>
      <c r="G3456">
        <v>193</v>
      </c>
      <c r="H3456">
        <v>1</v>
      </c>
      <c r="I3456">
        <v>847</v>
      </c>
      <c r="K3456" t="str">
        <f t="shared" si="54"/>
        <v>SELECT 'uf50-0110.cnf','Roulette','2Point','Guided','MaxSat',1,193,1,847 UNION</v>
      </c>
    </row>
    <row r="3457" spans="1:11" x14ac:dyDescent="0.55000000000000004">
      <c r="A3457" t="s">
        <v>30</v>
      </c>
      <c r="B3457" t="s">
        <v>9</v>
      </c>
      <c r="C3457" t="s">
        <v>134</v>
      </c>
      <c r="D3457" t="s">
        <v>6</v>
      </c>
      <c r="E3457" t="s">
        <v>4</v>
      </c>
      <c r="F3457" t="b">
        <v>1</v>
      </c>
      <c r="G3457">
        <v>95</v>
      </c>
      <c r="H3457">
        <v>0</v>
      </c>
      <c r="I3457">
        <v>393</v>
      </c>
      <c r="K3457" t="str">
        <f t="shared" si="54"/>
        <v>SELECT 'uf50-0110.cnf','Roulette','2Point','Guided','Weighted',1,95,0,393 UNION</v>
      </c>
    </row>
    <row r="3458" spans="1:11" x14ac:dyDescent="0.55000000000000004">
      <c r="A3458" t="s">
        <v>30</v>
      </c>
      <c r="B3458" t="s">
        <v>9</v>
      </c>
      <c r="C3458" t="s">
        <v>134</v>
      </c>
      <c r="D3458" t="s">
        <v>6</v>
      </c>
      <c r="E3458" t="s">
        <v>5</v>
      </c>
      <c r="F3458" t="b">
        <v>1</v>
      </c>
      <c r="G3458">
        <v>184</v>
      </c>
      <c r="H3458">
        <v>1</v>
      </c>
      <c r="I3458">
        <v>783</v>
      </c>
      <c r="K3458" t="str">
        <f t="shared" si="54"/>
        <v>SELECT 'uf50-0110.cnf','Roulette','2Point','Guided','Amplified',1,184,1,783 UNION</v>
      </c>
    </row>
    <row r="3459" spans="1:11" x14ac:dyDescent="0.55000000000000004">
      <c r="A3459" t="s">
        <v>30</v>
      </c>
      <c r="B3459" t="s">
        <v>9</v>
      </c>
      <c r="C3459" t="s">
        <v>134</v>
      </c>
      <c r="D3459" t="s">
        <v>131</v>
      </c>
      <c r="E3459" t="s">
        <v>3</v>
      </c>
      <c r="F3459" t="b">
        <v>1</v>
      </c>
      <c r="G3459">
        <v>2685</v>
      </c>
      <c r="H3459">
        <v>13</v>
      </c>
      <c r="I3459">
        <v>6605</v>
      </c>
      <c r="K3459" t="str">
        <f t="shared" si="54"/>
        <v>SELECT 'uf50-0110.cnf','Roulette','2Point','1Bit','MaxSat',1,2685,13,6605 UNION</v>
      </c>
    </row>
    <row r="3460" spans="1:11" x14ac:dyDescent="0.55000000000000004">
      <c r="A3460" t="s">
        <v>30</v>
      </c>
      <c r="B3460" t="s">
        <v>9</v>
      </c>
      <c r="C3460" t="s">
        <v>134</v>
      </c>
      <c r="D3460" t="s">
        <v>131</v>
      </c>
      <c r="E3460" t="s">
        <v>4</v>
      </c>
      <c r="F3460" t="b">
        <v>1</v>
      </c>
      <c r="G3460">
        <v>3290</v>
      </c>
      <c r="H3460">
        <v>15</v>
      </c>
      <c r="I3460">
        <v>7880</v>
      </c>
      <c r="K3460" t="str">
        <f t="shared" si="54"/>
        <v>SELECT 'uf50-0110.cnf','Roulette','2Point','1Bit','Weighted',1,3290,15,7880 UNION</v>
      </c>
    </row>
    <row r="3461" spans="1:11" x14ac:dyDescent="0.55000000000000004">
      <c r="A3461" t="s">
        <v>30</v>
      </c>
      <c r="B3461" t="s">
        <v>9</v>
      </c>
      <c r="C3461" t="s">
        <v>134</v>
      </c>
      <c r="D3461" t="s">
        <v>131</v>
      </c>
      <c r="E3461" t="s">
        <v>5</v>
      </c>
      <c r="F3461" t="b">
        <v>1</v>
      </c>
      <c r="G3461">
        <v>918</v>
      </c>
      <c r="H3461">
        <v>4</v>
      </c>
      <c r="I3461">
        <v>2247</v>
      </c>
      <c r="K3461" t="str">
        <f t="shared" si="54"/>
        <v>SELECT 'uf50-0110.cnf','Roulette','2Point','1Bit','Amplified',1,918,4,2247 UNION</v>
      </c>
    </row>
    <row r="3462" spans="1:11" x14ac:dyDescent="0.55000000000000004">
      <c r="A3462" t="s">
        <v>30</v>
      </c>
      <c r="B3462" t="s">
        <v>9</v>
      </c>
      <c r="C3462" t="s">
        <v>134</v>
      </c>
      <c r="D3462" t="s">
        <v>132</v>
      </c>
      <c r="E3462" t="s">
        <v>3</v>
      </c>
      <c r="F3462" t="b">
        <v>1</v>
      </c>
      <c r="G3462">
        <v>2588</v>
      </c>
      <c r="H3462">
        <v>11</v>
      </c>
      <c r="I3462">
        <v>6457</v>
      </c>
      <c r="K3462" t="str">
        <f t="shared" si="54"/>
        <v>SELECT 'uf50-0110.cnf','Roulette','2Point','2Bit','MaxSat',1,2588,11,6457 UNION</v>
      </c>
    </row>
    <row r="3463" spans="1:11" x14ac:dyDescent="0.55000000000000004">
      <c r="A3463" t="s">
        <v>30</v>
      </c>
      <c r="B3463" t="s">
        <v>9</v>
      </c>
      <c r="C3463" t="s">
        <v>134</v>
      </c>
      <c r="D3463" t="s">
        <v>132</v>
      </c>
      <c r="E3463" t="s">
        <v>4</v>
      </c>
      <c r="F3463" t="b">
        <v>1</v>
      </c>
      <c r="G3463">
        <v>1003</v>
      </c>
      <c r="H3463">
        <v>4</v>
      </c>
      <c r="I3463">
        <v>2407</v>
      </c>
      <c r="K3463" t="str">
        <f t="shared" si="54"/>
        <v>SELECT 'uf50-0110.cnf','Roulette','2Point','2Bit','Weighted',1,1003,4,2407 UNION</v>
      </c>
    </row>
    <row r="3464" spans="1:11" x14ac:dyDescent="0.55000000000000004">
      <c r="A3464" t="s">
        <v>30</v>
      </c>
      <c r="B3464" t="s">
        <v>9</v>
      </c>
      <c r="C3464" t="s">
        <v>134</v>
      </c>
      <c r="D3464" t="s">
        <v>132</v>
      </c>
      <c r="E3464" t="s">
        <v>5</v>
      </c>
      <c r="F3464" t="b">
        <v>1</v>
      </c>
      <c r="G3464">
        <v>1164</v>
      </c>
      <c r="H3464">
        <v>6</v>
      </c>
      <c r="I3464">
        <v>3032</v>
      </c>
      <c r="K3464" t="str">
        <f t="shared" si="54"/>
        <v>SELECT 'uf50-0110.cnf','Roulette','2Point','2Bit','Amplified',1,1164,6,3032 UNION</v>
      </c>
    </row>
    <row r="3465" spans="1:11" x14ac:dyDescent="0.55000000000000004">
      <c r="A3465" t="s">
        <v>30</v>
      </c>
      <c r="B3465" t="s">
        <v>10</v>
      </c>
      <c r="C3465" t="s">
        <v>1</v>
      </c>
      <c r="D3465" t="s">
        <v>2</v>
      </c>
      <c r="E3465" t="s">
        <v>3</v>
      </c>
      <c r="F3465" t="b">
        <v>1</v>
      </c>
      <c r="G3465">
        <v>410</v>
      </c>
      <c r="H3465">
        <v>2</v>
      </c>
      <c r="I3465">
        <v>2294</v>
      </c>
      <c r="K3465" t="str">
        <f t="shared" ref="K3465:K3528" si="55">CONCATENATE("SELECT '",A3465,"','",B3465,"','",C3465,"','",D3465,"','",E3465,"',",IF(F3465,1,0),",",G3465,",",H3465,",",I3465," UNION")</f>
        <v>SELECT 'uf50-0110.cnf','Rank','Clause','BitFlip','MaxSat',1,410,2,2294 UNION</v>
      </c>
    </row>
    <row r="3466" spans="1:11" x14ac:dyDescent="0.55000000000000004">
      <c r="A3466" t="s">
        <v>30</v>
      </c>
      <c r="B3466" t="s">
        <v>10</v>
      </c>
      <c r="C3466" t="s">
        <v>1</v>
      </c>
      <c r="D3466" t="s">
        <v>2</v>
      </c>
      <c r="E3466" t="s">
        <v>4</v>
      </c>
      <c r="F3466" t="b">
        <v>1</v>
      </c>
      <c r="G3466">
        <v>252</v>
      </c>
      <c r="H3466">
        <v>1</v>
      </c>
      <c r="I3466">
        <v>1321</v>
      </c>
      <c r="K3466" t="str">
        <f t="shared" si="55"/>
        <v>SELECT 'uf50-0110.cnf','Rank','Clause','BitFlip','Weighted',1,252,1,1321 UNION</v>
      </c>
    </row>
    <row r="3467" spans="1:11" x14ac:dyDescent="0.55000000000000004">
      <c r="A3467" t="s">
        <v>30</v>
      </c>
      <c r="B3467" t="s">
        <v>10</v>
      </c>
      <c r="C3467" t="s">
        <v>1</v>
      </c>
      <c r="D3467" t="s">
        <v>2</v>
      </c>
      <c r="E3467" t="s">
        <v>5</v>
      </c>
      <c r="F3467" t="b">
        <v>1</v>
      </c>
      <c r="G3467">
        <v>629</v>
      </c>
      <c r="H3467">
        <v>4</v>
      </c>
      <c r="I3467">
        <v>3331</v>
      </c>
      <c r="K3467" t="str">
        <f t="shared" si="55"/>
        <v>SELECT 'uf50-0110.cnf','Rank','Clause','BitFlip','Amplified',1,629,4,3331 UNION</v>
      </c>
    </row>
    <row r="3468" spans="1:11" x14ac:dyDescent="0.55000000000000004">
      <c r="A3468" t="s">
        <v>30</v>
      </c>
      <c r="B3468" t="s">
        <v>10</v>
      </c>
      <c r="C3468" t="s">
        <v>1</v>
      </c>
      <c r="D3468" t="s">
        <v>6</v>
      </c>
      <c r="E3468" t="s">
        <v>3</v>
      </c>
      <c r="F3468" t="b">
        <v>1</v>
      </c>
      <c r="G3468">
        <v>258</v>
      </c>
      <c r="H3468">
        <v>2</v>
      </c>
      <c r="I3468">
        <v>1593</v>
      </c>
      <c r="K3468" t="str">
        <f t="shared" si="55"/>
        <v>SELECT 'uf50-0110.cnf','Rank','Clause','Guided','MaxSat',1,258,2,1593 UNION</v>
      </c>
    </row>
    <row r="3469" spans="1:11" x14ac:dyDescent="0.55000000000000004">
      <c r="A3469" t="s">
        <v>30</v>
      </c>
      <c r="B3469" t="s">
        <v>10</v>
      </c>
      <c r="C3469" t="s">
        <v>1</v>
      </c>
      <c r="D3469" t="s">
        <v>6</v>
      </c>
      <c r="E3469" t="s">
        <v>4</v>
      </c>
      <c r="F3469" t="b">
        <v>1</v>
      </c>
      <c r="G3469">
        <v>88</v>
      </c>
      <c r="H3469">
        <v>0</v>
      </c>
      <c r="I3469">
        <v>515</v>
      </c>
      <c r="K3469" t="str">
        <f t="shared" si="55"/>
        <v>SELECT 'uf50-0110.cnf','Rank','Clause','Guided','Weighted',1,88,0,515 UNION</v>
      </c>
    </row>
    <row r="3470" spans="1:11" x14ac:dyDescent="0.55000000000000004">
      <c r="A3470" t="s">
        <v>30</v>
      </c>
      <c r="B3470" t="s">
        <v>10</v>
      </c>
      <c r="C3470" t="s">
        <v>1</v>
      </c>
      <c r="D3470" t="s">
        <v>6</v>
      </c>
      <c r="E3470" t="s">
        <v>5</v>
      </c>
      <c r="F3470" t="b">
        <v>1</v>
      </c>
      <c r="G3470">
        <v>29</v>
      </c>
      <c r="H3470">
        <v>0</v>
      </c>
      <c r="I3470">
        <v>183</v>
      </c>
      <c r="K3470" t="str">
        <f t="shared" si="55"/>
        <v>SELECT 'uf50-0110.cnf','Rank','Clause','Guided','Amplified',1,29,0,183 UNION</v>
      </c>
    </row>
    <row r="3471" spans="1:11" x14ac:dyDescent="0.55000000000000004">
      <c r="A3471" t="s">
        <v>30</v>
      </c>
      <c r="B3471" t="s">
        <v>10</v>
      </c>
      <c r="C3471" t="s">
        <v>1</v>
      </c>
      <c r="D3471" t="s">
        <v>131</v>
      </c>
      <c r="E3471" t="s">
        <v>3</v>
      </c>
      <c r="F3471" t="b">
        <v>1</v>
      </c>
      <c r="G3471">
        <v>1433</v>
      </c>
      <c r="H3471">
        <v>10</v>
      </c>
      <c r="I3471">
        <v>7555</v>
      </c>
      <c r="K3471" t="str">
        <f t="shared" si="55"/>
        <v>SELECT 'uf50-0110.cnf','Rank','Clause','1Bit','MaxSat',1,1433,10,7555 UNION</v>
      </c>
    </row>
    <row r="3472" spans="1:11" x14ac:dyDescent="0.55000000000000004">
      <c r="A3472" t="s">
        <v>30</v>
      </c>
      <c r="B3472" t="s">
        <v>10</v>
      </c>
      <c r="C3472" t="s">
        <v>1</v>
      </c>
      <c r="D3472" t="s">
        <v>131</v>
      </c>
      <c r="E3472" t="s">
        <v>4</v>
      </c>
      <c r="F3472" t="b">
        <v>1</v>
      </c>
      <c r="G3472">
        <v>1089</v>
      </c>
      <c r="H3472">
        <v>6</v>
      </c>
      <c r="I3472">
        <v>5634</v>
      </c>
      <c r="K3472" t="str">
        <f t="shared" si="55"/>
        <v>SELECT 'uf50-0110.cnf','Rank','Clause','1Bit','Weighted',1,1089,6,5634 UNION</v>
      </c>
    </row>
    <row r="3473" spans="1:11" x14ac:dyDescent="0.55000000000000004">
      <c r="A3473" t="s">
        <v>30</v>
      </c>
      <c r="B3473" t="s">
        <v>10</v>
      </c>
      <c r="C3473" t="s">
        <v>1</v>
      </c>
      <c r="D3473" t="s">
        <v>131</v>
      </c>
      <c r="E3473" t="s">
        <v>5</v>
      </c>
      <c r="F3473" t="b">
        <v>1</v>
      </c>
      <c r="G3473">
        <v>327</v>
      </c>
      <c r="H3473">
        <v>2</v>
      </c>
      <c r="I3473">
        <v>1790</v>
      </c>
      <c r="K3473" t="str">
        <f t="shared" si="55"/>
        <v>SELECT 'uf50-0110.cnf','Rank','Clause','1Bit','Amplified',1,327,2,1790 UNION</v>
      </c>
    </row>
    <row r="3474" spans="1:11" x14ac:dyDescent="0.55000000000000004">
      <c r="A3474" t="s">
        <v>30</v>
      </c>
      <c r="B3474" t="s">
        <v>10</v>
      </c>
      <c r="C3474" t="s">
        <v>1</v>
      </c>
      <c r="D3474" t="s">
        <v>132</v>
      </c>
      <c r="E3474" t="s">
        <v>3</v>
      </c>
      <c r="F3474" t="b">
        <v>1</v>
      </c>
      <c r="G3474">
        <v>630</v>
      </c>
      <c r="H3474">
        <v>4</v>
      </c>
      <c r="I3474">
        <v>3548</v>
      </c>
      <c r="K3474" t="str">
        <f t="shared" si="55"/>
        <v>SELECT 'uf50-0110.cnf','Rank','Clause','2Bit','MaxSat',1,630,4,3548 UNION</v>
      </c>
    </row>
    <row r="3475" spans="1:11" x14ac:dyDescent="0.55000000000000004">
      <c r="A3475" t="s">
        <v>30</v>
      </c>
      <c r="B3475" t="s">
        <v>10</v>
      </c>
      <c r="C3475" t="s">
        <v>1</v>
      </c>
      <c r="D3475" t="s">
        <v>132</v>
      </c>
      <c r="E3475" t="s">
        <v>4</v>
      </c>
      <c r="F3475" t="b">
        <v>1</v>
      </c>
      <c r="G3475">
        <v>175</v>
      </c>
      <c r="H3475">
        <v>1</v>
      </c>
      <c r="I3475">
        <v>970</v>
      </c>
      <c r="K3475" t="str">
        <f t="shared" si="55"/>
        <v>SELECT 'uf50-0110.cnf','Rank','Clause','2Bit','Weighted',1,175,1,970 UNION</v>
      </c>
    </row>
    <row r="3476" spans="1:11" x14ac:dyDescent="0.55000000000000004">
      <c r="A3476" t="s">
        <v>30</v>
      </c>
      <c r="B3476" t="s">
        <v>10</v>
      </c>
      <c r="C3476" t="s">
        <v>1</v>
      </c>
      <c r="D3476" t="s">
        <v>132</v>
      </c>
      <c r="E3476" t="s">
        <v>5</v>
      </c>
      <c r="F3476" t="b">
        <v>1</v>
      </c>
      <c r="G3476">
        <v>975</v>
      </c>
      <c r="H3476">
        <v>6</v>
      </c>
      <c r="I3476">
        <v>5187</v>
      </c>
      <c r="K3476" t="str">
        <f t="shared" si="55"/>
        <v>SELECT 'uf50-0110.cnf','Rank','Clause','2Bit','Amplified',1,975,6,5187 UNION</v>
      </c>
    </row>
    <row r="3477" spans="1:11" x14ac:dyDescent="0.55000000000000004">
      <c r="A3477" t="s">
        <v>30</v>
      </c>
      <c r="B3477" t="s">
        <v>10</v>
      </c>
      <c r="C3477" t="s">
        <v>8</v>
      </c>
      <c r="D3477" t="s">
        <v>2</v>
      </c>
      <c r="E3477" t="s">
        <v>3</v>
      </c>
      <c r="F3477" t="b">
        <v>1</v>
      </c>
      <c r="G3477">
        <v>226</v>
      </c>
      <c r="H3477">
        <v>1</v>
      </c>
      <c r="I3477">
        <v>579</v>
      </c>
      <c r="K3477" t="str">
        <f t="shared" si="55"/>
        <v>SELECT 'uf50-0110.cnf','Rank','Uniform','BitFlip','MaxSat',1,226,1,579 UNION</v>
      </c>
    </row>
    <row r="3478" spans="1:11" x14ac:dyDescent="0.55000000000000004">
      <c r="A3478" t="s">
        <v>30</v>
      </c>
      <c r="B3478" t="s">
        <v>10</v>
      </c>
      <c r="C3478" t="s">
        <v>8</v>
      </c>
      <c r="D3478" t="s">
        <v>2</v>
      </c>
      <c r="E3478" t="s">
        <v>4</v>
      </c>
      <c r="F3478" t="b">
        <v>1</v>
      </c>
      <c r="G3478">
        <v>1071</v>
      </c>
      <c r="H3478">
        <v>7</v>
      </c>
      <c r="I3478">
        <v>2489</v>
      </c>
      <c r="K3478" t="str">
        <f t="shared" si="55"/>
        <v>SELECT 'uf50-0110.cnf','Rank','Uniform','BitFlip','Weighted',1,1071,7,2489 UNION</v>
      </c>
    </row>
    <row r="3479" spans="1:11" x14ac:dyDescent="0.55000000000000004">
      <c r="A3479" t="s">
        <v>30</v>
      </c>
      <c r="B3479" t="s">
        <v>10</v>
      </c>
      <c r="C3479" t="s">
        <v>8</v>
      </c>
      <c r="D3479" t="s">
        <v>2</v>
      </c>
      <c r="E3479" t="s">
        <v>5</v>
      </c>
      <c r="F3479" t="b">
        <v>1</v>
      </c>
      <c r="G3479">
        <v>607</v>
      </c>
      <c r="H3479">
        <v>3</v>
      </c>
      <c r="I3479">
        <v>1547</v>
      </c>
      <c r="K3479" t="str">
        <f t="shared" si="55"/>
        <v>SELECT 'uf50-0110.cnf','Rank','Uniform','BitFlip','Amplified',1,607,3,1547 UNION</v>
      </c>
    </row>
    <row r="3480" spans="1:11" x14ac:dyDescent="0.55000000000000004">
      <c r="A3480" t="s">
        <v>30</v>
      </c>
      <c r="B3480" t="s">
        <v>10</v>
      </c>
      <c r="C3480" t="s">
        <v>8</v>
      </c>
      <c r="D3480" t="s">
        <v>6</v>
      </c>
      <c r="E3480" t="s">
        <v>3</v>
      </c>
      <c r="F3480" t="b">
        <v>1</v>
      </c>
      <c r="G3480">
        <v>19</v>
      </c>
      <c r="H3480">
        <v>0</v>
      </c>
      <c r="I3480">
        <v>91</v>
      </c>
      <c r="K3480" t="str">
        <f t="shared" si="55"/>
        <v>SELECT 'uf50-0110.cnf','Rank','Uniform','Guided','MaxSat',1,19,0,91 UNION</v>
      </c>
    </row>
    <row r="3481" spans="1:11" x14ac:dyDescent="0.55000000000000004">
      <c r="A3481" t="s">
        <v>30</v>
      </c>
      <c r="B3481" t="s">
        <v>10</v>
      </c>
      <c r="C3481" t="s">
        <v>8</v>
      </c>
      <c r="D3481" t="s">
        <v>6</v>
      </c>
      <c r="E3481" t="s">
        <v>4</v>
      </c>
      <c r="F3481" t="b">
        <v>1</v>
      </c>
      <c r="G3481">
        <v>147</v>
      </c>
      <c r="H3481">
        <v>0</v>
      </c>
      <c r="I3481">
        <v>549</v>
      </c>
      <c r="K3481" t="str">
        <f t="shared" si="55"/>
        <v>SELECT 'uf50-0110.cnf','Rank','Uniform','Guided','Weighted',1,147,0,549 UNION</v>
      </c>
    </row>
    <row r="3482" spans="1:11" x14ac:dyDescent="0.55000000000000004">
      <c r="A3482" t="s">
        <v>30</v>
      </c>
      <c r="B3482" t="s">
        <v>10</v>
      </c>
      <c r="C3482" t="s">
        <v>8</v>
      </c>
      <c r="D3482" t="s">
        <v>6</v>
      </c>
      <c r="E3482" t="s">
        <v>5</v>
      </c>
      <c r="F3482" t="b">
        <v>1</v>
      </c>
      <c r="G3482">
        <v>69</v>
      </c>
      <c r="H3482">
        <v>0</v>
      </c>
      <c r="I3482">
        <v>280</v>
      </c>
      <c r="K3482" t="str">
        <f t="shared" si="55"/>
        <v>SELECT 'uf50-0110.cnf','Rank','Uniform','Guided','Amplified',1,69,0,280 UNION</v>
      </c>
    </row>
    <row r="3483" spans="1:11" x14ac:dyDescent="0.55000000000000004">
      <c r="A3483" t="s">
        <v>30</v>
      </c>
      <c r="B3483" t="s">
        <v>10</v>
      </c>
      <c r="C3483" t="s">
        <v>8</v>
      </c>
      <c r="D3483" t="s">
        <v>131</v>
      </c>
      <c r="E3483" t="s">
        <v>3</v>
      </c>
      <c r="F3483" t="b">
        <v>1</v>
      </c>
      <c r="G3483">
        <v>1493</v>
      </c>
      <c r="H3483">
        <v>9</v>
      </c>
      <c r="I3483">
        <v>3545</v>
      </c>
      <c r="K3483" t="str">
        <f t="shared" si="55"/>
        <v>SELECT 'uf50-0110.cnf','Rank','Uniform','1Bit','MaxSat',1,1493,9,3545 UNION</v>
      </c>
    </row>
    <row r="3484" spans="1:11" x14ac:dyDescent="0.55000000000000004">
      <c r="A3484" t="s">
        <v>30</v>
      </c>
      <c r="B3484" t="s">
        <v>10</v>
      </c>
      <c r="C3484" t="s">
        <v>8</v>
      </c>
      <c r="D3484" t="s">
        <v>131</v>
      </c>
      <c r="E3484" t="s">
        <v>4</v>
      </c>
      <c r="F3484" t="b">
        <v>1</v>
      </c>
      <c r="G3484">
        <v>1787</v>
      </c>
      <c r="H3484">
        <v>12</v>
      </c>
      <c r="I3484">
        <v>4166</v>
      </c>
      <c r="K3484" t="str">
        <f t="shared" si="55"/>
        <v>SELECT 'uf50-0110.cnf','Rank','Uniform','1Bit','Weighted',1,1787,12,4166 UNION</v>
      </c>
    </row>
    <row r="3485" spans="1:11" x14ac:dyDescent="0.55000000000000004">
      <c r="A3485" t="s">
        <v>30</v>
      </c>
      <c r="B3485" t="s">
        <v>10</v>
      </c>
      <c r="C3485" t="s">
        <v>8</v>
      </c>
      <c r="D3485" t="s">
        <v>131</v>
      </c>
      <c r="E3485" t="s">
        <v>5</v>
      </c>
      <c r="F3485" t="b">
        <v>1</v>
      </c>
      <c r="G3485">
        <v>1000</v>
      </c>
      <c r="H3485">
        <v>7</v>
      </c>
      <c r="I3485">
        <v>2534</v>
      </c>
      <c r="K3485" t="str">
        <f t="shared" si="55"/>
        <v>SELECT 'uf50-0110.cnf','Rank','Uniform','1Bit','Amplified',1,1000,7,2534 UNION</v>
      </c>
    </row>
    <row r="3486" spans="1:11" x14ac:dyDescent="0.55000000000000004">
      <c r="A3486" t="s">
        <v>30</v>
      </c>
      <c r="B3486" t="s">
        <v>10</v>
      </c>
      <c r="C3486" t="s">
        <v>8</v>
      </c>
      <c r="D3486" t="s">
        <v>132</v>
      </c>
      <c r="E3486" t="s">
        <v>3</v>
      </c>
      <c r="F3486" t="b">
        <v>1</v>
      </c>
      <c r="G3486">
        <v>67</v>
      </c>
      <c r="H3486">
        <v>0</v>
      </c>
      <c r="I3486">
        <v>191</v>
      </c>
      <c r="K3486" t="str">
        <f t="shared" si="55"/>
        <v>SELECT 'uf50-0110.cnf','Rank','Uniform','2Bit','MaxSat',1,67,0,191 UNION</v>
      </c>
    </row>
    <row r="3487" spans="1:11" x14ac:dyDescent="0.55000000000000004">
      <c r="A3487" t="s">
        <v>30</v>
      </c>
      <c r="B3487" t="s">
        <v>10</v>
      </c>
      <c r="C3487" t="s">
        <v>8</v>
      </c>
      <c r="D3487" t="s">
        <v>132</v>
      </c>
      <c r="E3487" t="s">
        <v>4</v>
      </c>
      <c r="F3487" t="b">
        <v>1</v>
      </c>
      <c r="G3487">
        <v>221</v>
      </c>
      <c r="H3487">
        <v>1</v>
      </c>
      <c r="I3487">
        <v>525</v>
      </c>
      <c r="K3487" t="str">
        <f t="shared" si="55"/>
        <v>SELECT 'uf50-0110.cnf','Rank','Uniform','2Bit','Weighted',1,221,1,525 UNION</v>
      </c>
    </row>
    <row r="3488" spans="1:11" x14ac:dyDescent="0.55000000000000004">
      <c r="A3488" t="s">
        <v>30</v>
      </c>
      <c r="B3488" t="s">
        <v>10</v>
      </c>
      <c r="C3488" t="s">
        <v>8</v>
      </c>
      <c r="D3488" t="s">
        <v>132</v>
      </c>
      <c r="E3488" t="s">
        <v>5</v>
      </c>
      <c r="F3488" t="b">
        <v>1</v>
      </c>
      <c r="G3488">
        <v>300</v>
      </c>
      <c r="H3488">
        <v>2</v>
      </c>
      <c r="I3488">
        <v>770</v>
      </c>
      <c r="K3488" t="str">
        <f t="shared" si="55"/>
        <v>SELECT 'uf50-0110.cnf','Rank','Uniform','2Bit','Amplified',1,300,2,770 UNION</v>
      </c>
    </row>
    <row r="3489" spans="1:11" x14ac:dyDescent="0.55000000000000004">
      <c r="A3489" t="s">
        <v>30</v>
      </c>
      <c r="B3489" t="s">
        <v>10</v>
      </c>
      <c r="C3489" t="s">
        <v>133</v>
      </c>
      <c r="D3489" t="s">
        <v>2</v>
      </c>
      <c r="E3489" t="s">
        <v>3</v>
      </c>
      <c r="F3489" t="b">
        <v>1</v>
      </c>
      <c r="G3489">
        <v>266</v>
      </c>
      <c r="H3489">
        <v>1</v>
      </c>
      <c r="I3489">
        <v>683</v>
      </c>
      <c r="K3489" t="str">
        <f t="shared" si="55"/>
        <v>SELECT 'uf50-0110.cnf','Rank','1Point','BitFlip','MaxSat',1,266,1,683 UNION</v>
      </c>
    </row>
    <row r="3490" spans="1:11" x14ac:dyDescent="0.55000000000000004">
      <c r="A3490" t="s">
        <v>30</v>
      </c>
      <c r="B3490" t="s">
        <v>10</v>
      </c>
      <c r="C3490" t="s">
        <v>133</v>
      </c>
      <c r="D3490" t="s">
        <v>2</v>
      </c>
      <c r="E3490" t="s">
        <v>4</v>
      </c>
      <c r="F3490" t="b">
        <v>1</v>
      </c>
      <c r="G3490">
        <v>56</v>
      </c>
      <c r="H3490">
        <v>0</v>
      </c>
      <c r="I3490">
        <v>150</v>
      </c>
      <c r="K3490" t="str">
        <f t="shared" si="55"/>
        <v>SELECT 'uf50-0110.cnf','Rank','1Point','BitFlip','Weighted',1,56,0,150 UNION</v>
      </c>
    </row>
    <row r="3491" spans="1:11" x14ac:dyDescent="0.55000000000000004">
      <c r="A3491" t="s">
        <v>30</v>
      </c>
      <c r="B3491" t="s">
        <v>10</v>
      </c>
      <c r="C3491" t="s">
        <v>133</v>
      </c>
      <c r="D3491" t="s">
        <v>2</v>
      </c>
      <c r="E3491" t="s">
        <v>5</v>
      </c>
      <c r="F3491" t="b">
        <v>1</v>
      </c>
      <c r="G3491">
        <v>673</v>
      </c>
      <c r="H3491">
        <v>4</v>
      </c>
      <c r="I3491">
        <v>1762</v>
      </c>
      <c r="K3491" t="str">
        <f t="shared" si="55"/>
        <v>SELECT 'uf50-0110.cnf','Rank','1Point','BitFlip','Amplified',1,673,4,1762 UNION</v>
      </c>
    </row>
    <row r="3492" spans="1:11" x14ac:dyDescent="0.55000000000000004">
      <c r="A3492" t="s">
        <v>30</v>
      </c>
      <c r="B3492" t="s">
        <v>10</v>
      </c>
      <c r="C3492" t="s">
        <v>133</v>
      </c>
      <c r="D3492" t="s">
        <v>6</v>
      </c>
      <c r="E3492" t="s">
        <v>3</v>
      </c>
      <c r="F3492" t="b">
        <v>1</v>
      </c>
      <c r="G3492">
        <v>68</v>
      </c>
      <c r="H3492">
        <v>0</v>
      </c>
      <c r="I3492">
        <v>287</v>
      </c>
      <c r="K3492" t="str">
        <f t="shared" si="55"/>
        <v>SELECT 'uf50-0110.cnf','Rank','1Point','Guided','MaxSat',1,68,0,287 UNION</v>
      </c>
    </row>
    <row r="3493" spans="1:11" x14ac:dyDescent="0.55000000000000004">
      <c r="A3493" t="s">
        <v>30</v>
      </c>
      <c r="B3493" t="s">
        <v>10</v>
      </c>
      <c r="C3493" t="s">
        <v>133</v>
      </c>
      <c r="D3493" t="s">
        <v>6</v>
      </c>
      <c r="E3493" t="s">
        <v>4</v>
      </c>
      <c r="F3493" t="b">
        <v>1</v>
      </c>
      <c r="G3493">
        <v>22</v>
      </c>
      <c r="H3493">
        <v>0</v>
      </c>
      <c r="I3493">
        <v>102</v>
      </c>
      <c r="K3493" t="str">
        <f t="shared" si="55"/>
        <v>SELECT 'uf50-0110.cnf','Rank','1Point','Guided','Weighted',1,22,0,102 UNION</v>
      </c>
    </row>
    <row r="3494" spans="1:11" x14ac:dyDescent="0.55000000000000004">
      <c r="A3494" t="s">
        <v>30</v>
      </c>
      <c r="B3494" t="s">
        <v>10</v>
      </c>
      <c r="C3494" t="s">
        <v>133</v>
      </c>
      <c r="D3494" t="s">
        <v>6</v>
      </c>
      <c r="E3494" t="s">
        <v>5</v>
      </c>
      <c r="F3494" t="b">
        <v>1</v>
      </c>
      <c r="G3494">
        <v>140</v>
      </c>
      <c r="H3494">
        <v>1</v>
      </c>
      <c r="I3494">
        <v>569</v>
      </c>
      <c r="K3494" t="str">
        <f t="shared" si="55"/>
        <v>SELECT 'uf50-0110.cnf','Rank','1Point','Guided','Amplified',1,140,1,569 UNION</v>
      </c>
    </row>
    <row r="3495" spans="1:11" x14ac:dyDescent="0.55000000000000004">
      <c r="A3495" t="s">
        <v>30</v>
      </c>
      <c r="B3495" t="s">
        <v>10</v>
      </c>
      <c r="C3495" t="s">
        <v>133</v>
      </c>
      <c r="D3495" t="s">
        <v>131</v>
      </c>
      <c r="E3495" t="s">
        <v>3</v>
      </c>
      <c r="F3495" t="b">
        <v>1</v>
      </c>
      <c r="G3495">
        <v>54</v>
      </c>
      <c r="H3495">
        <v>0</v>
      </c>
      <c r="I3495">
        <v>134</v>
      </c>
      <c r="K3495" t="str">
        <f t="shared" si="55"/>
        <v>SELECT 'uf50-0110.cnf','Rank','1Point','1Bit','MaxSat',1,54,0,134 UNION</v>
      </c>
    </row>
    <row r="3496" spans="1:11" x14ac:dyDescent="0.55000000000000004">
      <c r="A3496" t="s">
        <v>30</v>
      </c>
      <c r="B3496" t="s">
        <v>10</v>
      </c>
      <c r="C3496" t="s">
        <v>133</v>
      </c>
      <c r="D3496" t="s">
        <v>131</v>
      </c>
      <c r="E3496" t="s">
        <v>4</v>
      </c>
      <c r="F3496" t="b">
        <v>1</v>
      </c>
      <c r="G3496">
        <v>418</v>
      </c>
      <c r="H3496">
        <v>2</v>
      </c>
      <c r="I3496">
        <v>907</v>
      </c>
      <c r="K3496" t="str">
        <f t="shared" si="55"/>
        <v>SELECT 'uf50-0110.cnf','Rank','1Point','1Bit','Weighted',1,418,2,907 UNION</v>
      </c>
    </row>
    <row r="3497" spans="1:11" x14ac:dyDescent="0.55000000000000004">
      <c r="A3497" t="s">
        <v>30</v>
      </c>
      <c r="B3497" t="s">
        <v>10</v>
      </c>
      <c r="C3497" t="s">
        <v>133</v>
      </c>
      <c r="D3497" t="s">
        <v>131</v>
      </c>
      <c r="E3497" t="s">
        <v>5</v>
      </c>
      <c r="F3497" t="b">
        <v>1</v>
      </c>
      <c r="G3497">
        <v>4142</v>
      </c>
      <c r="H3497">
        <v>28</v>
      </c>
      <c r="I3497">
        <v>9744</v>
      </c>
      <c r="K3497" t="str">
        <f t="shared" si="55"/>
        <v>SELECT 'uf50-0110.cnf','Rank','1Point','1Bit','Amplified',1,4142,28,9744 UNION</v>
      </c>
    </row>
    <row r="3498" spans="1:11" x14ac:dyDescent="0.55000000000000004">
      <c r="A3498" t="s">
        <v>30</v>
      </c>
      <c r="B3498" t="s">
        <v>10</v>
      </c>
      <c r="C3498" t="s">
        <v>133</v>
      </c>
      <c r="D3498" t="s">
        <v>132</v>
      </c>
      <c r="E3498" t="s">
        <v>3</v>
      </c>
      <c r="F3498" t="b">
        <v>1</v>
      </c>
      <c r="G3498">
        <v>363</v>
      </c>
      <c r="H3498">
        <v>1</v>
      </c>
      <c r="I3498">
        <v>836</v>
      </c>
      <c r="K3498" t="str">
        <f t="shared" si="55"/>
        <v>SELECT 'uf50-0110.cnf','Rank','1Point','2Bit','MaxSat',1,363,1,836 UNION</v>
      </c>
    </row>
    <row r="3499" spans="1:11" x14ac:dyDescent="0.55000000000000004">
      <c r="A3499" t="s">
        <v>30</v>
      </c>
      <c r="B3499" t="s">
        <v>10</v>
      </c>
      <c r="C3499" t="s">
        <v>133</v>
      </c>
      <c r="D3499" t="s">
        <v>132</v>
      </c>
      <c r="E3499" t="s">
        <v>4</v>
      </c>
      <c r="F3499" t="b">
        <v>1</v>
      </c>
      <c r="G3499">
        <v>110</v>
      </c>
      <c r="H3499">
        <v>0</v>
      </c>
      <c r="I3499">
        <v>237</v>
      </c>
      <c r="K3499" t="str">
        <f t="shared" si="55"/>
        <v>SELECT 'uf50-0110.cnf','Rank','1Point','2Bit','Weighted',1,110,0,237 UNION</v>
      </c>
    </row>
    <row r="3500" spans="1:11" x14ac:dyDescent="0.55000000000000004">
      <c r="A3500" t="s">
        <v>30</v>
      </c>
      <c r="B3500" t="s">
        <v>10</v>
      </c>
      <c r="C3500" t="s">
        <v>133</v>
      </c>
      <c r="D3500" t="s">
        <v>132</v>
      </c>
      <c r="E3500" t="s">
        <v>5</v>
      </c>
      <c r="F3500" t="b">
        <v>1</v>
      </c>
      <c r="G3500">
        <v>310</v>
      </c>
      <c r="H3500">
        <v>1</v>
      </c>
      <c r="I3500">
        <v>757</v>
      </c>
      <c r="K3500" t="str">
        <f t="shared" si="55"/>
        <v>SELECT 'uf50-0110.cnf','Rank','1Point','2Bit','Amplified',1,310,1,757 UNION</v>
      </c>
    </row>
    <row r="3501" spans="1:11" x14ac:dyDescent="0.55000000000000004">
      <c r="A3501" t="s">
        <v>30</v>
      </c>
      <c r="B3501" t="s">
        <v>10</v>
      </c>
      <c r="C3501" t="s">
        <v>134</v>
      </c>
      <c r="D3501" t="s">
        <v>2</v>
      </c>
      <c r="E3501" t="s">
        <v>3</v>
      </c>
      <c r="F3501" t="b">
        <v>1</v>
      </c>
      <c r="G3501">
        <v>43</v>
      </c>
      <c r="H3501">
        <v>0</v>
      </c>
      <c r="I3501">
        <v>107</v>
      </c>
      <c r="K3501" t="str">
        <f t="shared" si="55"/>
        <v>SELECT 'uf50-0110.cnf','Rank','2Point','BitFlip','MaxSat',1,43,0,107 UNION</v>
      </c>
    </row>
    <row r="3502" spans="1:11" x14ac:dyDescent="0.55000000000000004">
      <c r="A3502" t="s">
        <v>30</v>
      </c>
      <c r="B3502" t="s">
        <v>10</v>
      </c>
      <c r="C3502" t="s">
        <v>134</v>
      </c>
      <c r="D3502" t="s">
        <v>2</v>
      </c>
      <c r="E3502" t="s">
        <v>4</v>
      </c>
      <c r="F3502" t="b">
        <v>1</v>
      </c>
      <c r="G3502">
        <v>922</v>
      </c>
      <c r="H3502">
        <v>5</v>
      </c>
      <c r="I3502">
        <v>2103</v>
      </c>
      <c r="K3502" t="str">
        <f t="shared" si="55"/>
        <v>SELECT 'uf50-0110.cnf','Rank','2Point','BitFlip','Weighted',1,922,5,2103 UNION</v>
      </c>
    </row>
    <row r="3503" spans="1:11" x14ac:dyDescent="0.55000000000000004">
      <c r="A3503" t="s">
        <v>30</v>
      </c>
      <c r="B3503" t="s">
        <v>10</v>
      </c>
      <c r="C3503" t="s">
        <v>134</v>
      </c>
      <c r="D3503" t="s">
        <v>2</v>
      </c>
      <c r="E3503" t="s">
        <v>5</v>
      </c>
      <c r="F3503" t="b">
        <v>1</v>
      </c>
      <c r="G3503">
        <v>347</v>
      </c>
      <c r="H3503">
        <v>2</v>
      </c>
      <c r="I3503">
        <v>840</v>
      </c>
      <c r="K3503" t="str">
        <f t="shared" si="55"/>
        <v>SELECT 'uf50-0110.cnf','Rank','2Point','BitFlip','Amplified',1,347,2,840 UNION</v>
      </c>
    </row>
    <row r="3504" spans="1:11" x14ac:dyDescent="0.55000000000000004">
      <c r="A3504" t="s">
        <v>30</v>
      </c>
      <c r="B3504" t="s">
        <v>10</v>
      </c>
      <c r="C3504" t="s">
        <v>134</v>
      </c>
      <c r="D3504" t="s">
        <v>6</v>
      </c>
      <c r="E3504" t="s">
        <v>3</v>
      </c>
      <c r="F3504" t="b">
        <v>1</v>
      </c>
      <c r="G3504">
        <v>263</v>
      </c>
      <c r="H3504">
        <v>2</v>
      </c>
      <c r="I3504">
        <v>1027</v>
      </c>
      <c r="K3504" t="str">
        <f t="shared" si="55"/>
        <v>SELECT 'uf50-0110.cnf','Rank','2Point','Guided','MaxSat',1,263,2,1027 UNION</v>
      </c>
    </row>
    <row r="3505" spans="1:11" x14ac:dyDescent="0.55000000000000004">
      <c r="A3505" t="s">
        <v>30</v>
      </c>
      <c r="B3505" t="s">
        <v>10</v>
      </c>
      <c r="C3505" t="s">
        <v>134</v>
      </c>
      <c r="D3505" t="s">
        <v>6</v>
      </c>
      <c r="E3505" t="s">
        <v>4</v>
      </c>
      <c r="F3505" t="b">
        <v>1</v>
      </c>
      <c r="G3505">
        <v>544</v>
      </c>
      <c r="H3505">
        <v>4</v>
      </c>
      <c r="I3505">
        <v>2021</v>
      </c>
      <c r="K3505" t="str">
        <f t="shared" si="55"/>
        <v>SELECT 'uf50-0110.cnf','Rank','2Point','Guided','Weighted',1,544,4,2021 UNION</v>
      </c>
    </row>
    <row r="3506" spans="1:11" x14ac:dyDescent="0.55000000000000004">
      <c r="A3506" t="s">
        <v>30</v>
      </c>
      <c r="B3506" t="s">
        <v>10</v>
      </c>
      <c r="C3506" t="s">
        <v>134</v>
      </c>
      <c r="D3506" t="s">
        <v>6</v>
      </c>
      <c r="E3506" t="s">
        <v>5</v>
      </c>
      <c r="F3506" t="b">
        <v>1</v>
      </c>
      <c r="G3506">
        <v>41</v>
      </c>
      <c r="H3506">
        <v>0</v>
      </c>
      <c r="I3506">
        <v>167</v>
      </c>
      <c r="K3506" t="str">
        <f t="shared" si="55"/>
        <v>SELECT 'uf50-0110.cnf','Rank','2Point','Guided','Amplified',1,41,0,167 UNION</v>
      </c>
    </row>
    <row r="3507" spans="1:11" x14ac:dyDescent="0.55000000000000004">
      <c r="A3507" t="s">
        <v>30</v>
      </c>
      <c r="B3507" t="s">
        <v>10</v>
      </c>
      <c r="C3507" t="s">
        <v>134</v>
      </c>
      <c r="D3507" t="s">
        <v>131</v>
      </c>
      <c r="E3507" t="s">
        <v>3</v>
      </c>
      <c r="F3507" t="b">
        <v>1</v>
      </c>
      <c r="G3507">
        <v>3354</v>
      </c>
      <c r="H3507">
        <v>22</v>
      </c>
      <c r="I3507">
        <v>7827</v>
      </c>
      <c r="K3507" t="str">
        <f t="shared" si="55"/>
        <v>SELECT 'uf50-0110.cnf','Rank','2Point','1Bit','MaxSat',1,3354,22,7827 UNION</v>
      </c>
    </row>
    <row r="3508" spans="1:11" x14ac:dyDescent="0.55000000000000004">
      <c r="A3508" t="s">
        <v>30</v>
      </c>
      <c r="B3508" t="s">
        <v>10</v>
      </c>
      <c r="C3508" t="s">
        <v>134</v>
      </c>
      <c r="D3508" t="s">
        <v>131</v>
      </c>
      <c r="E3508" t="s">
        <v>4</v>
      </c>
      <c r="F3508" t="b">
        <v>1</v>
      </c>
      <c r="G3508">
        <v>483</v>
      </c>
      <c r="H3508">
        <v>3</v>
      </c>
      <c r="I3508">
        <v>1093</v>
      </c>
      <c r="K3508" t="str">
        <f t="shared" si="55"/>
        <v>SELECT 'uf50-0110.cnf','Rank','2Point','1Bit','Weighted',1,483,3,1093 UNION</v>
      </c>
    </row>
    <row r="3509" spans="1:11" x14ac:dyDescent="0.55000000000000004">
      <c r="A3509" t="s">
        <v>30</v>
      </c>
      <c r="B3509" t="s">
        <v>10</v>
      </c>
      <c r="C3509" t="s">
        <v>134</v>
      </c>
      <c r="D3509" t="s">
        <v>131</v>
      </c>
      <c r="E3509" t="s">
        <v>5</v>
      </c>
      <c r="F3509" t="b">
        <v>1</v>
      </c>
      <c r="G3509">
        <v>4856</v>
      </c>
      <c r="H3509">
        <v>34</v>
      </c>
      <c r="I3509">
        <v>11494</v>
      </c>
      <c r="K3509" t="str">
        <f t="shared" si="55"/>
        <v>SELECT 'uf50-0110.cnf','Rank','2Point','1Bit','Amplified',1,4856,34,11494 UNION</v>
      </c>
    </row>
    <row r="3510" spans="1:11" x14ac:dyDescent="0.55000000000000004">
      <c r="A3510" t="s">
        <v>30</v>
      </c>
      <c r="B3510" t="s">
        <v>10</v>
      </c>
      <c r="C3510" t="s">
        <v>134</v>
      </c>
      <c r="D3510" t="s">
        <v>132</v>
      </c>
      <c r="E3510" t="s">
        <v>3</v>
      </c>
      <c r="F3510" t="b">
        <v>1</v>
      </c>
      <c r="G3510">
        <v>414</v>
      </c>
      <c r="H3510">
        <v>2</v>
      </c>
      <c r="I3510">
        <v>957</v>
      </c>
      <c r="K3510" t="str">
        <f t="shared" si="55"/>
        <v>SELECT 'uf50-0110.cnf','Rank','2Point','2Bit','MaxSat',1,414,2,957 UNION</v>
      </c>
    </row>
    <row r="3511" spans="1:11" x14ac:dyDescent="0.55000000000000004">
      <c r="A3511" t="s">
        <v>30</v>
      </c>
      <c r="B3511" t="s">
        <v>10</v>
      </c>
      <c r="C3511" t="s">
        <v>134</v>
      </c>
      <c r="D3511" t="s">
        <v>132</v>
      </c>
      <c r="E3511" t="s">
        <v>4</v>
      </c>
      <c r="F3511" t="b">
        <v>1</v>
      </c>
      <c r="G3511">
        <v>297</v>
      </c>
      <c r="H3511">
        <v>2</v>
      </c>
      <c r="I3511">
        <v>649</v>
      </c>
      <c r="K3511" t="str">
        <f t="shared" si="55"/>
        <v>SELECT 'uf50-0110.cnf','Rank','2Point','2Bit','Weighted',1,297,2,649 UNION</v>
      </c>
    </row>
    <row r="3512" spans="1:11" x14ac:dyDescent="0.55000000000000004">
      <c r="A3512" t="s">
        <v>30</v>
      </c>
      <c r="B3512" t="s">
        <v>10</v>
      </c>
      <c r="C3512" t="s">
        <v>134</v>
      </c>
      <c r="D3512" t="s">
        <v>132</v>
      </c>
      <c r="E3512" t="s">
        <v>5</v>
      </c>
      <c r="F3512" t="b">
        <v>1</v>
      </c>
      <c r="G3512">
        <v>46</v>
      </c>
      <c r="H3512">
        <v>0</v>
      </c>
      <c r="I3512">
        <v>110</v>
      </c>
      <c r="K3512" t="str">
        <f t="shared" si="55"/>
        <v>SELECT 'uf50-0110.cnf','Rank','2Point','2Bit','Amplified',1,46,0,110 UNION</v>
      </c>
    </row>
    <row r="3513" spans="1:11" x14ac:dyDescent="0.55000000000000004">
      <c r="A3513" t="s">
        <v>31</v>
      </c>
      <c r="B3513" t="s">
        <v>0</v>
      </c>
      <c r="C3513" t="s">
        <v>1</v>
      </c>
      <c r="D3513" t="s">
        <v>2</v>
      </c>
      <c r="E3513" t="s">
        <v>3</v>
      </c>
      <c r="F3513" t="b">
        <v>1</v>
      </c>
      <c r="G3513">
        <v>139</v>
      </c>
      <c r="H3513">
        <v>0</v>
      </c>
      <c r="I3513">
        <v>715</v>
      </c>
      <c r="K3513" t="str">
        <f t="shared" si="55"/>
        <v>SELECT 'uf50-0111.cnf','Tournament','Clause','BitFlip','MaxSat',1,139,0,715 UNION</v>
      </c>
    </row>
    <row r="3514" spans="1:11" x14ac:dyDescent="0.55000000000000004">
      <c r="A3514" t="s">
        <v>31</v>
      </c>
      <c r="B3514" t="s">
        <v>0</v>
      </c>
      <c r="C3514" t="s">
        <v>1</v>
      </c>
      <c r="D3514" t="s">
        <v>2</v>
      </c>
      <c r="E3514" t="s">
        <v>4</v>
      </c>
      <c r="F3514" t="b">
        <v>0</v>
      </c>
      <c r="G3514">
        <v>10000</v>
      </c>
      <c r="H3514">
        <v>71</v>
      </c>
      <c r="I3514">
        <v>50734</v>
      </c>
      <c r="K3514" t="str">
        <f t="shared" si="55"/>
        <v>SELECT 'uf50-0111.cnf','Tournament','Clause','BitFlip','Weighted',0,10000,71,50734 UNION</v>
      </c>
    </row>
    <row r="3515" spans="1:11" x14ac:dyDescent="0.55000000000000004">
      <c r="A3515" t="s">
        <v>31</v>
      </c>
      <c r="B3515" t="s">
        <v>0</v>
      </c>
      <c r="C3515" t="s">
        <v>1</v>
      </c>
      <c r="D3515" t="s">
        <v>2</v>
      </c>
      <c r="E3515" t="s">
        <v>5</v>
      </c>
      <c r="F3515" t="b">
        <v>1</v>
      </c>
      <c r="G3515">
        <v>139</v>
      </c>
      <c r="H3515">
        <v>0</v>
      </c>
      <c r="I3515">
        <v>717</v>
      </c>
      <c r="K3515" t="str">
        <f t="shared" si="55"/>
        <v>SELECT 'uf50-0111.cnf','Tournament','Clause','BitFlip','Amplified',1,139,0,717 UNION</v>
      </c>
    </row>
    <row r="3516" spans="1:11" x14ac:dyDescent="0.55000000000000004">
      <c r="A3516" t="s">
        <v>31</v>
      </c>
      <c r="B3516" t="s">
        <v>0</v>
      </c>
      <c r="C3516" t="s">
        <v>1</v>
      </c>
      <c r="D3516" t="s">
        <v>6</v>
      </c>
      <c r="E3516" t="s">
        <v>3</v>
      </c>
      <c r="F3516" t="b">
        <v>1</v>
      </c>
      <c r="G3516">
        <v>4304</v>
      </c>
      <c r="H3516">
        <v>35</v>
      </c>
      <c r="I3516">
        <v>25543</v>
      </c>
      <c r="K3516" t="str">
        <f t="shared" si="55"/>
        <v>SELECT 'uf50-0111.cnf','Tournament','Clause','Guided','MaxSat',1,4304,35,25543 UNION</v>
      </c>
    </row>
    <row r="3517" spans="1:11" x14ac:dyDescent="0.55000000000000004">
      <c r="A3517" t="s">
        <v>31</v>
      </c>
      <c r="B3517" t="s">
        <v>0</v>
      </c>
      <c r="C3517" t="s">
        <v>1</v>
      </c>
      <c r="D3517" t="s">
        <v>6</v>
      </c>
      <c r="E3517" t="s">
        <v>4</v>
      </c>
      <c r="F3517" t="b">
        <v>1</v>
      </c>
      <c r="G3517">
        <v>1674</v>
      </c>
      <c r="H3517">
        <v>13</v>
      </c>
      <c r="I3517">
        <v>9741</v>
      </c>
      <c r="K3517" t="str">
        <f t="shared" si="55"/>
        <v>SELECT 'uf50-0111.cnf','Tournament','Clause','Guided','Weighted',1,1674,13,9741 UNION</v>
      </c>
    </row>
    <row r="3518" spans="1:11" x14ac:dyDescent="0.55000000000000004">
      <c r="A3518" t="s">
        <v>31</v>
      </c>
      <c r="B3518" t="s">
        <v>0</v>
      </c>
      <c r="C3518" t="s">
        <v>1</v>
      </c>
      <c r="D3518" t="s">
        <v>6</v>
      </c>
      <c r="E3518" t="s">
        <v>5</v>
      </c>
      <c r="F3518" t="b">
        <v>1</v>
      </c>
      <c r="G3518">
        <v>4304</v>
      </c>
      <c r="H3518">
        <v>35</v>
      </c>
      <c r="I3518">
        <v>25772</v>
      </c>
      <c r="K3518" t="str">
        <f t="shared" si="55"/>
        <v>SELECT 'uf50-0111.cnf','Tournament','Clause','Guided','Amplified',1,4304,35,25772 UNION</v>
      </c>
    </row>
    <row r="3519" spans="1:11" x14ac:dyDescent="0.55000000000000004">
      <c r="A3519" t="s">
        <v>31</v>
      </c>
      <c r="B3519" t="s">
        <v>0</v>
      </c>
      <c r="C3519" t="s">
        <v>1</v>
      </c>
      <c r="D3519" t="s">
        <v>131</v>
      </c>
      <c r="E3519" t="s">
        <v>3</v>
      </c>
      <c r="F3519" t="b">
        <v>0</v>
      </c>
      <c r="G3519">
        <v>10000</v>
      </c>
      <c r="H3519">
        <v>77</v>
      </c>
      <c r="I3519">
        <v>51675</v>
      </c>
      <c r="K3519" t="str">
        <f t="shared" si="55"/>
        <v>SELECT 'uf50-0111.cnf','Tournament','Clause','1Bit','MaxSat',0,10000,77,51675 UNION</v>
      </c>
    </row>
    <row r="3520" spans="1:11" x14ac:dyDescent="0.55000000000000004">
      <c r="A3520" t="s">
        <v>31</v>
      </c>
      <c r="B3520" t="s">
        <v>0</v>
      </c>
      <c r="C3520" t="s">
        <v>1</v>
      </c>
      <c r="D3520" t="s">
        <v>131</v>
      </c>
      <c r="E3520" t="s">
        <v>4</v>
      </c>
      <c r="F3520" t="b">
        <v>0</v>
      </c>
      <c r="G3520">
        <v>10000</v>
      </c>
      <c r="H3520">
        <v>68</v>
      </c>
      <c r="I3520">
        <v>49852</v>
      </c>
      <c r="K3520" t="str">
        <f t="shared" si="55"/>
        <v>SELECT 'uf50-0111.cnf','Tournament','Clause','1Bit','Weighted',0,10000,68,49852 UNION</v>
      </c>
    </row>
    <row r="3521" spans="1:11" x14ac:dyDescent="0.55000000000000004">
      <c r="A3521" t="s">
        <v>31</v>
      </c>
      <c r="B3521" t="s">
        <v>0</v>
      </c>
      <c r="C3521" t="s">
        <v>1</v>
      </c>
      <c r="D3521" t="s">
        <v>131</v>
      </c>
      <c r="E3521" t="s">
        <v>5</v>
      </c>
      <c r="F3521" t="b">
        <v>0</v>
      </c>
      <c r="G3521">
        <v>10000</v>
      </c>
      <c r="H3521">
        <v>77</v>
      </c>
      <c r="I3521">
        <v>51928</v>
      </c>
      <c r="K3521" t="str">
        <f t="shared" si="55"/>
        <v>SELECT 'uf50-0111.cnf','Tournament','Clause','1Bit','Amplified',0,10000,77,51928 UNION</v>
      </c>
    </row>
    <row r="3522" spans="1:11" x14ac:dyDescent="0.55000000000000004">
      <c r="A3522" t="s">
        <v>31</v>
      </c>
      <c r="B3522" t="s">
        <v>0</v>
      </c>
      <c r="C3522" t="s">
        <v>1</v>
      </c>
      <c r="D3522" t="s">
        <v>132</v>
      </c>
      <c r="E3522" t="s">
        <v>3</v>
      </c>
      <c r="F3522" t="b">
        <v>0</v>
      </c>
      <c r="G3522">
        <v>10000</v>
      </c>
      <c r="H3522">
        <v>76</v>
      </c>
      <c r="I3522">
        <v>51889</v>
      </c>
      <c r="K3522" t="str">
        <f t="shared" si="55"/>
        <v>SELECT 'uf50-0111.cnf','Tournament','Clause','2Bit','MaxSat',0,10000,76,51889 UNION</v>
      </c>
    </row>
    <row r="3523" spans="1:11" x14ac:dyDescent="0.55000000000000004">
      <c r="A3523" t="s">
        <v>31</v>
      </c>
      <c r="B3523" t="s">
        <v>0</v>
      </c>
      <c r="C3523" t="s">
        <v>1</v>
      </c>
      <c r="D3523" t="s">
        <v>132</v>
      </c>
      <c r="E3523" t="s">
        <v>4</v>
      </c>
      <c r="F3523" t="b">
        <v>0</v>
      </c>
      <c r="G3523">
        <v>10000</v>
      </c>
      <c r="H3523">
        <v>66</v>
      </c>
      <c r="I3523">
        <v>50355</v>
      </c>
      <c r="K3523" t="str">
        <f t="shared" si="55"/>
        <v>SELECT 'uf50-0111.cnf','Tournament','Clause','2Bit','Weighted',0,10000,66,50355 UNION</v>
      </c>
    </row>
    <row r="3524" spans="1:11" x14ac:dyDescent="0.55000000000000004">
      <c r="A3524" t="s">
        <v>31</v>
      </c>
      <c r="B3524" t="s">
        <v>0</v>
      </c>
      <c r="C3524" t="s">
        <v>1</v>
      </c>
      <c r="D3524" t="s">
        <v>132</v>
      </c>
      <c r="E3524" t="s">
        <v>5</v>
      </c>
      <c r="F3524" t="b">
        <v>0</v>
      </c>
      <c r="G3524">
        <v>10000</v>
      </c>
      <c r="H3524">
        <v>76</v>
      </c>
      <c r="I3524">
        <v>51688</v>
      </c>
      <c r="K3524" t="str">
        <f t="shared" si="55"/>
        <v>SELECT 'uf50-0111.cnf','Tournament','Clause','2Bit','Amplified',0,10000,76,51688 UNION</v>
      </c>
    </row>
    <row r="3525" spans="1:11" x14ac:dyDescent="0.55000000000000004">
      <c r="A3525" t="s">
        <v>31</v>
      </c>
      <c r="B3525" t="s">
        <v>0</v>
      </c>
      <c r="C3525" t="s">
        <v>8</v>
      </c>
      <c r="D3525" t="s">
        <v>2</v>
      </c>
      <c r="E3525" t="s">
        <v>3</v>
      </c>
      <c r="F3525" t="b">
        <v>1</v>
      </c>
      <c r="G3525">
        <v>7315</v>
      </c>
      <c r="H3525">
        <v>56</v>
      </c>
      <c r="I3525">
        <v>18405</v>
      </c>
      <c r="K3525" t="str">
        <f t="shared" si="55"/>
        <v>SELECT 'uf50-0111.cnf','Tournament','Uniform','BitFlip','MaxSat',1,7315,56,18405 UNION</v>
      </c>
    </row>
    <row r="3526" spans="1:11" x14ac:dyDescent="0.55000000000000004">
      <c r="A3526" t="s">
        <v>31</v>
      </c>
      <c r="B3526" t="s">
        <v>0</v>
      </c>
      <c r="C3526" t="s">
        <v>8</v>
      </c>
      <c r="D3526" t="s">
        <v>2</v>
      </c>
      <c r="E3526" t="s">
        <v>4</v>
      </c>
      <c r="F3526" t="b">
        <v>1</v>
      </c>
      <c r="G3526">
        <v>3214</v>
      </c>
      <c r="H3526">
        <v>21</v>
      </c>
      <c r="I3526">
        <v>7530</v>
      </c>
      <c r="K3526" t="str">
        <f t="shared" si="55"/>
        <v>SELECT 'uf50-0111.cnf','Tournament','Uniform','BitFlip','Weighted',1,3214,21,7530 UNION</v>
      </c>
    </row>
    <row r="3527" spans="1:11" x14ac:dyDescent="0.55000000000000004">
      <c r="A3527" t="s">
        <v>31</v>
      </c>
      <c r="B3527" t="s">
        <v>0</v>
      </c>
      <c r="C3527" t="s">
        <v>8</v>
      </c>
      <c r="D3527" t="s">
        <v>2</v>
      </c>
      <c r="E3527" t="s">
        <v>5</v>
      </c>
      <c r="F3527" t="b">
        <v>1</v>
      </c>
      <c r="G3527">
        <v>7315</v>
      </c>
      <c r="H3527">
        <v>56</v>
      </c>
      <c r="I3527">
        <v>18536</v>
      </c>
      <c r="K3527" t="str">
        <f t="shared" si="55"/>
        <v>SELECT 'uf50-0111.cnf','Tournament','Uniform','BitFlip','Amplified',1,7315,56,18536 UNION</v>
      </c>
    </row>
    <row r="3528" spans="1:11" x14ac:dyDescent="0.55000000000000004">
      <c r="A3528" t="s">
        <v>31</v>
      </c>
      <c r="B3528" t="s">
        <v>0</v>
      </c>
      <c r="C3528" t="s">
        <v>8</v>
      </c>
      <c r="D3528" t="s">
        <v>6</v>
      </c>
      <c r="E3528" t="s">
        <v>3</v>
      </c>
      <c r="F3528" t="b">
        <v>1</v>
      </c>
      <c r="G3528">
        <v>14</v>
      </c>
      <c r="H3528">
        <v>0</v>
      </c>
      <c r="I3528">
        <v>71</v>
      </c>
      <c r="K3528" t="str">
        <f t="shared" si="55"/>
        <v>SELECT 'uf50-0111.cnf','Tournament','Uniform','Guided','MaxSat',1,14,0,71 UNION</v>
      </c>
    </row>
    <row r="3529" spans="1:11" x14ac:dyDescent="0.55000000000000004">
      <c r="A3529" t="s">
        <v>31</v>
      </c>
      <c r="B3529" t="s">
        <v>0</v>
      </c>
      <c r="C3529" t="s">
        <v>8</v>
      </c>
      <c r="D3529" t="s">
        <v>6</v>
      </c>
      <c r="E3529" t="s">
        <v>4</v>
      </c>
      <c r="F3529" t="b">
        <v>1</v>
      </c>
      <c r="G3529">
        <v>6579</v>
      </c>
      <c r="H3529">
        <v>51</v>
      </c>
      <c r="I3529">
        <v>25194</v>
      </c>
      <c r="K3529" t="str">
        <f t="shared" ref="K3529:K3592" si="56">CONCATENATE("SELECT '",A3529,"','",B3529,"','",C3529,"','",D3529,"','",E3529,"',",IF(F3529,1,0),",",G3529,",",H3529,",",I3529," UNION")</f>
        <v>SELECT 'uf50-0111.cnf','Tournament','Uniform','Guided','Weighted',1,6579,51,25194 UNION</v>
      </c>
    </row>
    <row r="3530" spans="1:11" x14ac:dyDescent="0.55000000000000004">
      <c r="A3530" t="s">
        <v>31</v>
      </c>
      <c r="B3530" t="s">
        <v>0</v>
      </c>
      <c r="C3530" t="s">
        <v>8</v>
      </c>
      <c r="D3530" t="s">
        <v>6</v>
      </c>
      <c r="E3530" t="s">
        <v>5</v>
      </c>
      <c r="F3530" t="b">
        <v>1</v>
      </c>
      <c r="G3530">
        <v>14</v>
      </c>
      <c r="H3530">
        <v>0</v>
      </c>
      <c r="I3530">
        <v>64</v>
      </c>
      <c r="K3530" t="str">
        <f t="shared" si="56"/>
        <v>SELECT 'uf50-0111.cnf','Tournament','Uniform','Guided','Amplified',1,14,0,64 UNION</v>
      </c>
    </row>
    <row r="3531" spans="1:11" x14ac:dyDescent="0.55000000000000004">
      <c r="A3531" t="s">
        <v>31</v>
      </c>
      <c r="B3531" t="s">
        <v>0</v>
      </c>
      <c r="C3531" t="s">
        <v>8</v>
      </c>
      <c r="D3531" t="s">
        <v>131</v>
      </c>
      <c r="E3531" t="s">
        <v>3</v>
      </c>
      <c r="F3531" t="b">
        <v>1</v>
      </c>
      <c r="G3531">
        <v>8890</v>
      </c>
      <c r="H3531">
        <v>72</v>
      </c>
      <c r="I3531">
        <v>21226</v>
      </c>
      <c r="K3531" t="str">
        <f t="shared" si="56"/>
        <v>SELECT 'uf50-0111.cnf','Tournament','Uniform','1Bit','MaxSat',1,8890,72,21226 UNION</v>
      </c>
    </row>
    <row r="3532" spans="1:11" x14ac:dyDescent="0.55000000000000004">
      <c r="A3532" t="s">
        <v>31</v>
      </c>
      <c r="B3532" t="s">
        <v>0</v>
      </c>
      <c r="C3532" t="s">
        <v>8</v>
      </c>
      <c r="D3532" t="s">
        <v>131</v>
      </c>
      <c r="E3532" t="s">
        <v>4</v>
      </c>
      <c r="F3532" t="b">
        <v>0</v>
      </c>
      <c r="G3532">
        <v>10000</v>
      </c>
      <c r="H3532">
        <v>72</v>
      </c>
      <c r="I3532">
        <v>22612</v>
      </c>
      <c r="K3532" t="str">
        <f t="shared" si="56"/>
        <v>SELECT 'uf50-0111.cnf','Tournament','Uniform','1Bit','Weighted',0,10000,72,22612 UNION</v>
      </c>
    </row>
    <row r="3533" spans="1:11" x14ac:dyDescent="0.55000000000000004">
      <c r="A3533" t="s">
        <v>31</v>
      </c>
      <c r="B3533" t="s">
        <v>0</v>
      </c>
      <c r="C3533" t="s">
        <v>8</v>
      </c>
      <c r="D3533" t="s">
        <v>131</v>
      </c>
      <c r="E3533" t="s">
        <v>5</v>
      </c>
      <c r="F3533" t="b">
        <v>1</v>
      </c>
      <c r="G3533">
        <v>8890</v>
      </c>
      <c r="H3533">
        <v>72</v>
      </c>
      <c r="I3533">
        <v>21886</v>
      </c>
      <c r="K3533" t="str">
        <f t="shared" si="56"/>
        <v>SELECT 'uf50-0111.cnf','Tournament','Uniform','1Bit','Amplified',1,8890,72,21886 UNION</v>
      </c>
    </row>
    <row r="3534" spans="1:11" x14ac:dyDescent="0.55000000000000004">
      <c r="A3534" t="s">
        <v>31</v>
      </c>
      <c r="B3534" t="s">
        <v>0</v>
      </c>
      <c r="C3534" t="s">
        <v>8</v>
      </c>
      <c r="D3534" t="s">
        <v>132</v>
      </c>
      <c r="E3534" t="s">
        <v>3</v>
      </c>
      <c r="F3534" t="b">
        <v>0</v>
      </c>
      <c r="G3534">
        <v>10000</v>
      </c>
      <c r="H3534">
        <v>76</v>
      </c>
      <c r="I3534">
        <v>24413</v>
      </c>
      <c r="K3534" t="str">
        <f t="shared" si="56"/>
        <v>SELECT 'uf50-0111.cnf','Tournament','Uniform','2Bit','MaxSat',0,10000,76,24413 UNION</v>
      </c>
    </row>
    <row r="3535" spans="1:11" x14ac:dyDescent="0.55000000000000004">
      <c r="A3535" t="s">
        <v>31</v>
      </c>
      <c r="B3535" t="s">
        <v>0</v>
      </c>
      <c r="C3535" t="s">
        <v>8</v>
      </c>
      <c r="D3535" t="s">
        <v>132</v>
      </c>
      <c r="E3535" t="s">
        <v>4</v>
      </c>
      <c r="F3535" t="b">
        <v>0</v>
      </c>
      <c r="G3535">
        <v>10000</v>
      </c>
      <c r="H3535">
        <v>69</v>
      </c>
      <c r="I3535">
        <v>22462</v>
      </c>
      <c r="K3535" t="str">
        <f t="shared" si="56"/>
        <v>SELECT 'uf50-0111.cnf','Tournament','Uniform','2Bit','Weighted',0,10000,69,22462 UNION</v>
      </c>
    </row>
    <row r="3536" spans="1:11" x14ac:dyDescent="0.55000000000000004">
      <c r="A3536" t="s">
        <v>31</v>
      </c>
      <c r="B3536" t="s">
        <v>0</v>
      </c>
      <c r="C3536" t="s">
        <v>8</v>
      </c>
      <c r="D3536" t="s">
        <v>132</v>
      </c>
      <c r="E3536" t="s">
        <v>5</v>
      </c>
      <c r="F3536" t="b">
        <v>0</v>
      </c>
      <c r="G3536">
        <v>10000</v>
      </c>
      <c r="H3536">
        <v>76</v>
      </c>
      <c r="I3536">
        <v>24598</v>
      </c>
      <c r="K3536" t="str">
        <f t="shared" si="56"/>
        <v>SELECT 'uf50-0111.cnf','Tournament','Uniform','2Bit','Amplified',0,10000,76,24598 UNION</v>
      </c>
    </row>
    <row r="3537" spans="1:11" x14ac:dyDescent="0.55000000000000004">
      <c r="A3537" t="s">
        <v>31</v>
      </c>
      <c r="B3537" t="s">
        <v>0</v>
      </c>
      <c r="C3537" t="s">
        <v>133</v>
      </c>
      <c r="D3537" t="s">
        <v>2</v>
      </c>
      <c r="E3537" t="s">
        <v>3</v>
      </c>
      <c r="F3537" t="b">
        <v>1</v>
      </c>
      <c r="G3537">
        <v>19</v>
      </c>
      <c r="H3537">
        <v>0</v>
      </c>
      <c r="I3537">
        <v>52</v>
      </c>
      <c r="K3537" t="str">
        <f t="shared" si="56"/>
        <v>SELECT 'uf50-0111.cnf','Tournament','1Point','BitFlip','MaxSat',1,19,0,52 UNION</v>
      </c>
    </row>
    <row r="3538" spans="1:11" x14ac:dyDescent="0.55000000000000004">
      <c r="A3538" t="s">
        <v>31</v>
      </c>
      <c r="B3538" t="s">
        <v>0</v>
      </c>
      <c r="C3538" t="s">
        <v>133</v>
      </c>
      <c r="D3538" t="s">
        <v>2</v>
      </c>
      <c r="E3538" t="s">
        <v>4</v>
      </c>
      <c r="F3538" t="b">
        <v>1</v>
      </c>
      <c r="G3538">
        <v>980</v>
      </c>
      <c r="H3538">
        <v>6</v>
      </c>
      <c r="I3538">
        <v>2180</v>
      </c>
      <c r="K3538" t="str">
        <f t="shared" si="56"/>
        <v>SELECT 'uf50-0111.cnf','Tournament','1Point','BitFlip','Weighted',1,980,6,2180 UNION</v>
      </c>
    </row>
    <row r="3539" spans="1:11" x14ac:dyDescent="0.55000000000000004">
      <c r="A3539" t="s">
        <v>31</v>
      </c>
      <c r="B3539" t="s">
        <v>0</v>
      </c>
      <c r="C3539" t="s">
        <v>133</v>
      </c>
      <c r="D3539" t="s">
        <v>2</v>
      </c>
      <c r="E3539" t="s">
        <v>5</v>
      </c>
      <c r="F3539" t="b">
        <v>1</v>
      </c>
      <c r="G3539">
        <v>19</v>
      </c>
      <c r="H3539">
        <v>0</v>
      </c>
      <c r="I3539">
        <v>47</v>
      </c>
      <c r="K3539" t="str">
        <f t="shared" si="56"/>
        <v>SELECT 'uf50-0111.cnf','Tournament','1Point','BitFlip','Amplified',1,19,0,47 UNION</v>
      </c>
    </row>
    <row r="3540" spans="1:11" x14ac:dyDescent="0.55000000000000004">
      <c r="A3540" t="s">
        <v>31</v>
      </c>
      <c r="B3540" t="s">
        <v>0</v>
      </c>
      <c r="C3540" t="s">
        <v>133</v>
      </c>
      <c r="D3540" t="s">
        <v>6</v>
      </c>
      <c r="E3540" t="s">
        <v>3</v>
      </c>
      <c r="F3540" t="b">
        <v>1</v>
      </c>
      <c r="G3540">
        <v>86</v>
      </c>
      <c r="H3540">
        <v>0</v>
      </c>
      <c r="I3540">
        <v>333</v>
      </c>
      <c r="K3540" t="str">
        <f t="shared" si="56"/>
        <v>SELECT 'uf50-0111.cnf','Tournament','1Point','Guided','MaxSat',1,86,0,333 UNION</v>
      </c>
    </row>
    <row r="3541" spans="1:11" x14ac:dyDescent="0.55000000000000004">
      <c r="A3541" t="s">
        <v>31</v>
      </c>
      <c r="B3541" t="s">
        <v>0</v>
      </c>
      <c r="C3541" t="s">
        <v>133</v>
      </c>
      <c r="D3541" t="s">
        <v>6</v>
      </c>
      <c r="E3541" t="s">
        <v>4</v>
      </c>
      <c r="F3541" t="b">
        <v>1</v>
      </c>
      <c r="G3541">
        <v>562</v>
      </c>
      <c r="H3541">
        <v>4</v>
      </c>
      <c r="I3541">
        <v>2152</v>
      </c>
      <c r="K3541" t="str">
        <f t="shared" si="56"/>
        <v>SELECT 'uf50-0111.cnf','Tournament','1Point','Guided','Weighted',1,562,4,2152 UNION</v>
      </c>
    </row>
    <row r="3542" spans="1:11" x14ac:dyDescent="0.55000000000000004">
      <c r="A3542" t="s">
        <v>31</v>
      </c>
      <c r="B3542" t="s">
        <v>0</v>
      </c>
      <c r="C3542" t="s">
        <v>133</v>
      </c>
      <c r="D3542" t="s">
        <v>6</v>
      </c>
      <c r="E3542" t="s">
        <v>5</v>
      </c>
      <c r="F3542" t="b">
        <v>1</v>
      </c>
      <c r="G3542">
        <v>86</v>
      </c>
      <c r="H3542">
        <v>0</v>
      </c>
      <c r="I3542">
        <v>348</v>
      </c>
      <c r="K3542" t="str">
        <f t="shared" si="56"/>
        <v>SELECT 'uf50-0111.cnf','Tournament','1Point','Guided','Amplified',1,86,0,348 UNION</v>
      </c>
    </row>
    <row r="3543" spans="1:11" x14ac:dyDescent="0.55000000000000004">
      <c r="A3543" t="s">
        <v>31</v>
      </c>
      <c r="B3543" t="s">
        <v>0</v>
      </c>
      <c r="C3543" t="s">
        <v>133</v>
      </c>
      <c r="D3543" t="s">
        <v>131</v>
      </c>
      <c r="E3543" t="s">
        <v>3</v>
      </c>
      <c r="F3543" t="b">
        <v>0</v>
      </c>
      <c r="G3543">
        <v>10000</v>
      </c>
      <c r="H3543">
        <v>75</v>
      </c>
      <c r="I3543">
        <v>23319</v>
      </c>
      <c r="K3543" t="str">
        <f t="shared" si="56"/>
        <v>SELECT 'uf50-0111.cnf','Tournament','1Point','1Bit','MaxSat',0,10000,75,23319 UNION</v>
      </c>
    </row>
    <row r="3544" spans="1:11" x14ac:dyDescent="0.55000000000000004">
      <c r="A3544" t="s">
        <v>31</v>
      </c>
      <c r="B3544" t="s">
        <v>0</v>
      </c>
      <c r="C3544" t="s">
        <v>133</v>
      </c>
      <c r="D3544" t="s">
        <v>131</v>
      </c>
      <c r="E3544" t="s">
        <v>4</v>
      </c>
      <c r="F3544" t="b">
        <v>0</v>
      </c>
      <c r="G3544">
        <v>10000</v>
      </c>
      <c r="H3544">
        <v>68</v>
      </c>
      <c r="I3544">
        <v>22154</v>
      </c>
      <c r="K3544" t="str">
        <f t="shared" si="56"/>
        <v>SELECT 'uf50-0111.cnf','Tournament','1Point','1Bit','Weighted',0,10000,68,22154 UNION</v>
      </c>
    </row>
    <row r="3545" spans="1:11" x14ac:dyDescent="0.55000000000000004">
      <c r="A3545" t="s">
        <v>31</v>
      </c>
      <c r="B3545" t="s">
        <v>0</v>
      </c>
      <c r="C3545" t="s">
        <v>133</v>
      </c>
      <c r="D3545" t="s">
        <v>131</v>
      </c>
      <c r="E3545" t="s">
        <v>5</v>
      </c>
      <c r="F3545" t="b">
        <v>0</v>
      </c>
      <c r="G3545">
        <v>10000</v>
      </c>
      <c r="H3545">
        <v>75</v>
      </c>
      <c r="I3545">
        <v>23475</v>
      </c>
      <c r="K3545" t="str">
        <f t="shared" si="56"/>
        <v>SELECT 'uf50-0111.cnf','Tournament','1Point','1Bit','Amplified',0,10000,75,23475 UNION</v>
      </c>
    </row>
    <row r="3546" spans="1:11" x14ac:dyDescent="0.55000000000000004">
      <c r="A3546" t="s">
        <v>31</v>
      </c>
      <c r="B3546" t="s">
        <v>0</v>
      </c>
      <c r="C3546" t="s">
        <v>133</v>
      </c>
      <c r="D3546" t="s">
        <v>132</v>
      </c>
      <c r="E3546" t="s">
        <v>3</v>
      </c>
      <c r="F3546" t="b">
        <v>0</v>
      </c>
      <c r="G3546">
        <v>10000</v>
      </c>
      <c r="H3546">
        <v>73</v>
      </c>
      <c r="I3546">
        <v>23142</v>
      </c>
      <c r="K3546" t="str">
        <f t="shared" si="56"/>
        <v>SELECT 'uf50-0111.cnf','Tournament','1Point','2Bit','MaxSat',0,10000,73,23142 UNION</v>
      </c>
    </row>
    <row r="3547" spans="1:11" x14ac:dyDescent="0.55000000000000004">
      <c r="A3547" t="s">
        <v>31</v>
      </c>
      <c r="B3547" t="s">
        <v>0</v>
      </c>
      <c r="C3547" t="s">
        <v>133</v>
      </c>
      <c r="D3547" t="s">
        <v>132</v>
      </c>
      <c r="E3547" t="s">
        <v>4</v>
      </c>
      <c r="F3547" t="b">
        <v>0</v>
      </c>
      <c r="G3547">
        <v>10000</v>
      </c>
      <c r="H3547">
        <v>65</v>
      </c>
      <c r="I3547">
        <v>21682</v>
      </c>
      <c r="K3547" t="str">
        <f t="shared" si="56"/>
        <v>SELECT 'uf50-0111.cnf','Tournament','1Point','2Bit','Weighted',0,10000,65,21682 UNION</v>
      </c>
    </row>
    <row r="3548" spans="1:11" x14ac:dyDescent="0.55000000000000004">
      <c r="A3548" t="s">
        <v>31</v>
      </c>
      <c r="B3548" t="s">
        <v>0</v>
      </c>
      <c r="C3548" t="s">
        <v>133</v>
      </c>
      <c r="D3548" t="s">
        <v>132</v>
      </c>
      <c r="E3548" t="s">
        <v>5</v>
      </c>
      <c r="F3548" t="b">
        <v>0</v>
      </c>
      <c r="G3548">
        <v>10000</v>
      </c>
      <c r="H3548">
        <v>73</v>
      </c>
      <c r="I3548">
        <v>23538</v>
      </c>
      <c r="K3548" t="str">
        <f t="shared" si="56"/>
        <v>SELECT 'uf50-0111.cnf','Tournament','1Point','2Bit','Amplified',0,10000,73,23538 UNION</v>
      </c>
    </row>
    <row r="3549" spans="1:11" x14ac:dyDescent="0.55000000000000004">
      <c r="A3549" t="s">
        <v>31</v>
      </c>
      <c r="B3549" t="s">
        <v>0</v>
      </c>
      <c r="C3549" t="s">
        <v>134</v>
      </c>
      <c r="D3549" t="s">
        <v>2</v>
      </c>
      <c r="E3549" t="s">
        <v>3</v>
      </c>
      <c r="F3549" t="b">
        <v>1</v>
      </c>
      <c r="G3549">
        <v>2754</v>
      </c>
      <c r="H3549">
        <v>19</v>
      </c>
      <c r="I3549">
        <v>6746</v>
      </c>
      <c r="K3549" t="str">
        <f t="shared" si="56"/>
        <v>SELECT 'uf50-0111.cnf','Tournament','2Point','BitFlip','MaxSat',1,2754,19,6746 UNION</v>
      </c>
    </row>
    <row r="3550" spans="1:11" x14ac:dyDescent="0.55000000000000004">
      <c r="A3550" t="s">
        <v>31</v>
      </c>
      <c r="B3550" t="s">
        <v>0</v>
      </c>
      <c r="C3550" t="s">
        <v>134</v>
      </c>
      <c r="D3550" t="s">
        <v>2</v>
      </c>
      <c r="E3550" t="s">
        <v>4</v>
      </c>
      <c r="F3550" t="b">
        <v>1</v>
      </c>
      <c r="G3550">
        <v>124</v>
      </c>
      <c r="H3550">
        <v>0</v>
      </c>
      <c r="I3550">
        <v>275</v>
      </c>
      <c r="K3550" t="str">
        <f t="shared" si="56"/>
        <v>SELECT 'uf50-0111.cnf','Tournament','2Point','BitFlip','Weighted',1,124,0,275 UNION</v>
      </c>
    </row>
    <row r="3551" spans="1:11" x14ac:dyDescent="0.55000000000000004">
      <c r="A3551" t="s">
        <v>31</v>
      </c>
      <c r="B3551" t="s">
        <v>0</v>
      </c>
      <c r="C3551" t="s">
        <v>134</v>
      </c>
      <c r="D3551" t="s">
        <v>2</v>
      </c>
      <c r="E3551" t="s">
        <v>5</v>
      </c>
      <c r="F3551" t="b">
        <v>1</v>
      </c>
      <c r="G3551">
        <v>2754</v>
      </c>
      <c r="H3551">
        <v>19</v>
      </c>
      <c r="I3551">
        <v>7018</v>
      </c>
      <c r="K3551" t="str">
        <f t="shared" si="56"/>
        <v>SELECT 'uf50-0111.cnf','Tournament','2Point','BitFlip','Amplified',1,2754,19,7018 UNION</v>
      </c>
    </row>
    <row r="3552" spans="1:11" x14ac:dyDescent="0.55000000000000004">
      <c r="A3552" t="s">
        <v>31</v>
      </c>
      <c r="B3552" t="s">
        <v>0</v>
      </c>
      <c r="C3552" t="s">
        <v>134</v>
      </c>
      <c r="D3552" t="s">
        <v>6</v>
      </c>
      <c r="E3552" t="s">
        <v>3</v>
      </c>
      <c r="F3552" t="b">
        <v>1</v>
      </c>
      <c r="G3552">
        <v>4240</v>
      </c>
      <c r="H3552">
        <v>34</v>
      </c>
      <c r="I3552">
        <v>16316</v>
      </c>
      <c r="K3552" t="str">
        <f t="shared" si="56"/>
        <v>SELECT 'uf50-0111.cnf','Tournament','2Point','Guided','MaxSat',1,4240,34,16316 UNION</v>
      </c>
    </row>
    <row r="3553" spans="1:11" x14ac:dyDescent="0.55000000000000004">
      <c r="A3553" t="s">
        <v>31</v>
      </c>
      <c r="B3553" t="s">
        <v>0</v>
      </c>
      <c r="C3553" t="s">
        <v>134</v>
      </c>
      <c r="D3553" t="s">
        <v>6</v>
      </c>
      <c r="E3553" t="s">
        <v>4</v>
      </c>
      <c r="F3553" t="b">
        <v>1</v>
      </c>
      <c r="G3553">
        <v>824</v>
      </c>
      <c r="H3553">
        <v>6</v>
      </c>
      <c r="I3553">
        <v>3105</v>
      </c>
      <c r="K3553" t="str">
        <f t="shared" si="56"/>
        <v>SELECT 'uf50-0111.cnf','Tournament','2Point','Guided','Weighted',1,824,6,3105 UNION</v>
      </c>
    </row>
    <row r="3554" spans="1:11" x14ac:dyDescent="0.55000000000000004">
      <c r="A3554" t="s">
        <v>31</v>
      </c>
      <c r="B3554" t="s">
        <v>0</v>
      </c>
      <c r="C3554" t="s">
        <v>134</v>
      </c>
      <c r="D3554" t="s">
        <v>6</v>
      </c>
      <c r="E3554" t="s">
        <v>5</v>
      </c>
      <c r="F3554" t="b">
        <v>1</v>
      </c>
      <c r="G3554">
        <v>4240</v>
      </c>
      <c r="H3554">
        <v>34</v>
      </c>
      <c r="I3554">
        <v>16894</v>
      </c>
      <c r="K3554" t="str">
        <f t="shared" si="56"/>
        <v>SELECT 'uf50-0111.cnf','Tournament','2Point','Guided','Amplified',1,4240,34,16894 UNION</v>
      </c>
    </row>
    <row r="3555" spans="1:11" x14ac:dyDescent="0.55000000000000004">
      <c r="A3555" t="s">
        <v>31</v>
      </c>
      <c r="B3555" t="s">
        <v>0</v>
      </c>
      <c r="C3555" t="s">
        <v>134</v>
      </c>
      <c r="D3555" t="s">
        <v>131</v>
      </c>
      <c r="E3555" t="s">
        <v>3</v>
      </c>
      <c r="F3555" t="b">
        <v>0</v>
      </c>
      <c r="G3555">
        <v>10000</v>
      </c>
      <c r="H3555">
        <v>78</v>
      </c>
      <c r="I3555">
        <v>23405</v>
      </c>
      <c r="K3555" t="str">
        <f t="shared" si="56"/>
        <v>SELECT 'uf50-0111.cnf','Tournament','2Point','1Bit','MaxSat',0,10000,78,23405 UNION</v>
      </c>
    </row>
    <row r="3556" spans="1:11" x14ac:dyDescent="0.55000000000000004">
      <c r="A3556" t="s">
        <v>31</v>
      </c>
      <c r="B3556" t="s">
        <v>0</v>
      </c>
      <c r="C3556" t="s">
        <v>134</v>
      </c>
      <c r="D3556" t="s">
        <v>131</v>
      </c>
      <c r="E3556" t="s">
        <v>4</v>
      </c>
      <c r="F3556" t="b">
        <v>0</v>
      </c>
      <c r="G3556">
        <v>10000</v>
      </c>
      <c r="H3556">
        <v>67</v>
      </c>
      <c r="I3556">
        <v>21400</v>
      </c>
      <c r="K3556" t="str">
        <f t="shared" si="56"/>
        <v>SELECT 'uf50-0111.cnf','Tournament','2Point','1Bit','Weighted',0,10000,67,21400 UNION</v>
      </c>
    </row>
    <row r="3557" spans="1:11" x14ac:dyDescent="0.55000000000000004">
      <c r="A3557" t="s">
        <v>31</v>
      </c>
      <c r="B3557" t="s">
        <v>0</v>
      </c>
      <c r="C3557" t="s">
        <v>134</v>
      </c>
      <c r="D3557" t="s">
        <v>131</v>
      </c>
      <c r="E3557" t="s">
        <v>5</v>
      </c>
      <c r="F3557" t="b">
        <v>0</v>
      </c>
      <c r="G3557">
        <v>10000</v>
      </c>
      <c r="H3557">
        <v>78</v>
      </c>
      <c r="I3557">
        <v>23645</v>
      </c>
      <c r="K3557" t="str">
        <f t="shared" si="56"/>
        <v>SELECT 'uf50-0111.cnf','Tournament','2Point','1Bit','Amplified',0,10000,78,23645 UNION</v>
      </c>
    </row>
    <row r="3558" spans="1:11" x14ac:dyDescent="0.55000000000000004">
      <c r="A3558" t="s">
        <v>31</v>
      </c>
      <c r="B3558" t="s">
        <v>0</v>
      </c>
      <c r="C3558" t="s">
        <v>134</v>
      </c>
      <c r="D3558" t="s">
        <v>132</v>
      </c>
      <c r="E3558" t="s">
        <v>3</v>
      </c>
      <c r="F3558" t="b">
        <v>0</v>
      </c>
      <c r="G3558">
        <v>10000</v>
      </c>
      <c r="H3558">
        <v>73</v>
      </c>
      <c r="I3558">
        <v>23703</v>
      </c>
      <c r="K3558" t="str">
        <f t="shared" si="56"/>
        <v>SELECT 'uf50-0111.cnf','Tournament','2Point','2Bit','MaxSat',0,10000,73,23703 UNION</v>
      </c>
    </row>
    <row r="3559" spans="1:11" x14ac:dyDescent="0.55000000000000004">
      <c r="A3559" t="s">
        <v>31</v>
      </c>
      <c r="B3559" t="s">
        <v>0</v>
      </c>
      <c r="C3559" t="s">
        <v>134</v>
      </c>
      <c r="D3559" t="s">
        <v>132</v>
      </c>
      <c r="E3559" t="s">
        <v>4</v>
      </c>
      <c r="F3559" t="b">
        <v>0</v>
      </c>
      <c r="G3559">
        <v>10000</v>
      </c>
      <c r="H3559">
        <v>67</v>
      </c>
      <c r="I3559">
        <v>21637</v>
      </c>
      <c r="K3559" t="str">
        <f t="shared" si="56"/>
        <v>SELECT 'uf50-0111.cnf','Tournament','2Point','2Bit','Weighted',0,10000,67,21637 UNION</v>
      </c>
    </row>
    <row r="3560" spans="1:11" x14ac:dyDescent="0.55000000000000004">
      <c r="A3560" t="s">
        <v>31</v>
      </c>
      <c r="B3560" t="s">
        <v>0</v>
      </c>
      <c r="C3560" t="s">
        <v>134</v>
      </c>
      <c r="D3560" t="s">
        <v>132</v>
      </c>
      <c r="E3560" t="s">
        <v>5</v>
      </c>
      <c r="F3560" t="b">
        <v>0</v>
      </c>
      <c r="G3560">
        <v>10000</v>
      </c>
      <c r="H3560">
        <v>73</v>
      </c>
      <c r="I3560">
        <v>23484</v>
      </c>
      <c r="K3560" t="str">
        <f t="shared" si="56"/>
        <v>SELECT 'uf50-0111.cnf','Tournament','2Point','2Bit','Amplified',0,10000,73,23484 UNION</v>
      </c>
    </row>
    <row r="3561" spans="1:11" x14ac:dyDescent="0.55000000000000004">
      <c r="A3561" t="s">
        <v>31</v>
      </c>
      <c r="B3561" t="s">
        <v>9</v>
      </c>
      <c r="C3561" t="s">
        <v>1</v>
      </c>
      <c r="D3561" t="s">
        <v>2</v>
      </c>
      <c r="E3561" t="s">
        <v>3</v>
      </c>
      <c r="F3561" t="b">
        <v>0</v>
      </c>
      <c r="G3561">
        <v>10000</v>
      </c>
      <c r="H3561">
        <v>49</v>
      </c>
      <c r="I3561">
        <v>57693</v>
      </c>
      <c r="K3561" t="str">
        <f t="shared" si="56"/>
        <v>SELECT 'uf50-0111.cnf','Roulette','Clause','BitFlip','MaxSat',0,10000,49,57693 UNION</v>
      </c>
    </row>
    <row r="3562" spans="1:11" x14ac:dyDescent="0.55000000000000004">
      <c r="A3562" t="s">
        <v>31</v>
      </c>
      <c r="B3562" t="s">
        <v>9</v>
      </c>
      <c r="C3562" t="s">
        <v>1</v>
      </c>
      <c r="D3562" t="s">
        <v>2</v>
      </c>
      <c r="E3562" t="s">
        <v>4</v>
      </c>
      <c r="F3562" t="b">
        <v>0</v>
      </c>
      <c r="G3562">
        <v>10000</v>
      </c>
      <c r="H3562">
        <v>44</v>
      </c>
      <c r="I3562">
        <v>56392</v>
      </c>
      <c r="K3562" t="str">
        <f t="shared" si="56"/>
        <v>SELECT 'uf50-0111.cnf','Roulette','Clause','BitFlip','Weighted',0,10000,44,56392 UNION</v>
      </c>
    </row>
    <row r="3563" spans="1:11" x14ac:dyDescent="0.55000000000000004">
      <c r="A3563" t="s">
        <v>31</v>
      </c>
      <c r="B3563" t="s">
        <v>9</v>
      </c>
      <c r="C3563" t="s">
        <v>1</v>
      </c>
      <c r="D3563" t="s">
        <v>2</v>
      </c>
      <c r="E3563" t="s">
        <v>5</v>
      </c>
      <c r="F3563" t="b">
        <v>0</v>
      </c>
      <c r="G3563">
        <v>10000</v>
      </c>
      <c r="H3563">
        <v>51</v>
      </c>
      <c r="I3563">
        <v>57451</v>
      </c>
      <c r="K3563" t="str">
        <f t="shared" si="56"/>
        <v>SELECT 'uf50-0111.cnf','Roulette','Clause','BitFlip','Amplified',0,10000,51,57451 UNION</v>
      </c>
    </row>
    <row r="3564" spans="1:11" x14ac:dyDescent="0.55000000000000004">
      <c r="A3564" t="s">
        <v>31</v>
      </c>
      <c r="B3564" t="s">
        <v>9</v>
      </c>
      <c r="C3564" t="s">
        <v>1</v>
      </c>
      <c r="D3564" t="s">
        <v>6</v>
      </c>
      <c r="E3564" t="s">
        <v>3</v>
      </c>
      <c r="F3564" t="b">
        <v>1</v>
      </c>
      <c r="G3564">
        <v>738</v>
      </c>
      <c r="H3564">
        <v>3</v>
      </c>
      <c r="I3564">
        <v>4779</v>
      </c>
      <c r="K3564" t="str">
        <f t="shared" si="56"/>
        <v>SELECT 'uf50-0111.cnf','Roulette','Clause','Guided','MaxSat',1,738,3,4779 UNION</v>
      </c>
    </row>
    <row r="3565" spans="1:11" x14ac:dyDescent="0.55000000000000004">
      <c r="A3565" t="s">
        <v>31</v>
      </c>
      <c r="B3565" t="s">
        <v>9</v>
      </c>
      <c r="C3565" t="s">
        <v>1</v>
      </c>
      <c r="D3565" t="s">
        <v>6</v>
      </c>
      <c r="E3565" t="s">
        <v>4</v>
      </c>
      <c r="F3565" t="b">
        <v>1</v>
      </c>
      <c r="G3565">
        <v>7213</v>
      </c>
      <c r="H3565">
        <v>33</v>
      </c>
      <c r="I3565">
        <v>46644</v>
      </c>
      <c r="K3565" t="str">
        <f t="shared" si="56"/>
        <v>SELECT 'uf50-0111.cnf','Roulette','Clause','Guided','Weighted',1,7213,33,46644 UNION</v>
      </c>
    </row>
    <row r="3566" spans="1:11" x14ac:dyDescent="0.55000000000000004">
      <c r="A3566" t="s">
        <v>31</v>
      </c>
      <c r="B3566" t="s">
        <v>9</v>
      </c>
      <c r="C3566" t="s">
        <v>1</v>
      </c>
      <c r="D3566" t="s">
        <v>6</v>
      </c>
      <c r="E3566" t="s">
        <v>5</v>
      </c>
      <c r="F3566" t="b">
        <v>1</v>
      </c>
      <c r="G3566">
        <v>8610</v>
      </c>
      <c r="H3566">
        <v>52</v>
      </c>
      <c r="I3566">
        <v>56726</v>
      </c>
      <c r="K3566" t="str">
        <f t="shared" si="56"/>
        <v>SELECT 'uf50-0111.cnf','Roulette','Clause','Guided','Amplified',1,8610,52,56726 UNION</v>
      </c>
    </row>
    <row r="3567" spans="1:11" x14ac:dyDescent="0.55000000000000004">
      <c r="A3567" t="s">
        <v>31</v>
      </c>
      <c r="B3567" t="s">
        <v>9</v>
      </c>
      <c r="C3567" t="s">
        <v>1</v>
      </c>
      <c r="D3567" t="s">
        <v>131</v>
      </c>
      <c r="E3567" t="s">
        <v>3</v>
      </c>
      <c r="F3567" t="b">
        <v>0</v>
      </c>
      <c r="G3567">
        <v>10000</v>
      </c>
      <c r="H3567">
        <v>51</v>
      </c>
      <c r="I3567">
        <v>56791</v>
      </c>
      <c r="K3567" t="str">
        <f t="shared" si="56"/>
        <v>SELECT 'uf50-0111.cnf','Roulette','Clause','1Bit','MaxSat',0,10000,51,56791 UNION</v>
      </c>
    </row>
    <row r="3568" spans="1:11" x14ac:dyDescent="0.55000000000000004">
      <c r="A3568" t="s">
        <v>31</v>
      </c>
      <c r="B3568" t="s">
        <v>9</v>
      </c>
      <c r="C3568" t="s">
        <v>1</v>
      </c>
      <c r="D3568" t="s">
        <v>131</v>
      </c>
      <c r="E3568" t="s">
        <v>4</v>
      </c>
      <c r="F3568" t="b">
        <v>0</v>
      </c>
      <c r="G3568">
        <v>10000</v>
      </c>
      <c r="H3568">
        <v>44</v>
      </c>
      <c r="I3568">
        <v>55744</v>
      </c>
      <c r="K3568" t="str">
        <f t="shared" si="56"/>
        <v>SELECT 'uf50-0111.cnf','Roulette','Clause','1Bit','Weighted',0,10000,44,55744 UNION</v>
      </c>
    </row>
    <row r="3569" spans="1:11" x14ac:dyDescent="0.55000000000000004">
      <c r="A3569" t="s">
        <v>31</v>
      </c>
      <c r="B3569" t="s">
        <v>9</v>
      </c>
      <c r="C3569" t="s">
        <v>1</v>
      </c>
      <c r="D3569" t="s">
        <v>131</v>
      </c>
      <c r="E3569" t="s">
        <v>5</v>
      </c>
      <c r="F3569" t="b">
        <v>1</v>
      </c>
      <c r="G3569">
        <v>9778</v>
      </c>
      <c r="H3569">
        <v>52</v>
      </c>
      <c r="I3569">
        <v>55446</v>
      </c>
      <c r="K3569" t="str">
        <f t="shared" si="56"/>
        <v>SELECT 'uf50-0111.cnf','Roulette','Clause','1Bit','Amplified',1,9778,52,55446 UNION</v>
      </c>
    </row>
    <row r="3570" spans="1:11" x14ac:dyDescent="0.55000000000000004">
      <c r="A3570" t="s">
        <v>31</v>
      </c>
      <c r="B3570" t="s">
        <v>9</v>
      </c>
      <c r="C3570" t="s">
        <v>1</v>
      </c>
      <c r="D3570" t="s">
        <v>132</v>
      </c>
      <c r="E3570" t="s">
        <v>3</v>
      </c>
      <c r="F3570" t="b">
        <v>0</v>
      </c>
      <c r="G3570">
        <v>10000</v>
      </c>
      <c r="H3570">
        <v>48</v>
      </c>
      <c r="I3570">
        <v>56803</v>
      </c>
      <c r="K3570" t="str">
        <f t="shared" si="56"/>
        <v>SELECT 'uf50-0111.cnf','Roulette','Clause','2Bit','MaxSat',0,10000,48,56803 UNION</v>
      </c>
    </row>
    <row r="3571" spans="1:11" x14ac:dyDescent="0.55000000000000004">
      <c r="A3571" t="s">
        <v>31</v>
      </c>
      <c r="B3571" t="s">
        <v>9</v>
      </c>
      <c r="C3571" t="s">
        <v>1</v>
      </c>
      <c r="D3571" t="s">
        <v>132</v>
      </c>
      <c r="E3571" t="s">
        <v>4</v>
      </c>
      <c r="F3571" t="b">
        <v>0</v>
      </c>
      <c r="G3571">
        <v>10000</v>
      </c>
      <c r="H3571">
        <v>40</v>
      </c>
      <c r="I3571">
        <v>55971</v>
      </c>
      <c r="K3571" t="str">
        <f t="shared" si="56"/>
        <v>SELECT 'uf50-0111.cnf','Roulette','Clause','2Bit','Weighted',0,10000,40,55971 UNION</v>
      </c>
    </row>
    <row r="3572" spans="1:11" x14ac:dyDescent="0.55000000000000004">
      <c r="A3572" t="s">
        <v>31</v>
      </c>
      <c r="B3572" t="s">
        <v>9</v>
      </c>
      <c r="C3572" t="s">
        <v>1</v>
      </c>
      <c r="D3572" t="s">
        <v>132</v>
      </c>
      <c r="E3572" t="s">
        <v>5</v>
      </c>
      <c r="F3572" t="b">
        <v>0</v>
      </c>
      <c r="G3572">
        <v>10000</v>
      </c>
      <c r="H3572">
        <v>53</v>
      </c>
      <c r="I3572">
        <v>57287</v>
      </c>
      <c r="K3572" t="str">
        <f t="shared" si="56"/>
        <v>SELECT 'uf50-0111.cnf','Roulette','Clause','2Bit','Amplified',0,10000,53,57287 UNION</v>
      </c>
    </row>
    <row r="3573" spans="1:11" x14ac:dyDescent="0.55000000000000004">
      <c r="A3573" t="s">
        <v>31</v>
      </c>
      <c r="B3573" t="s">
        <v>9</v>
      </c>
      <c r="C3573" t="s">
        <v>8</v>
      </c>
      <c r="D3573" t="s">
        <v>2</v>
      </c>
      <c r="E3573" t="s">
        <v>3</v>
      </c>
      <c r="F3573" t="b">
        <v>1</v>
      </c>
      <c r="G3573">
        <v>5676</v>
      </c>
      <c r="H3573">
        <v>33</v>
      </c>
      <c r="I3573">
        <v>14904</v>
      </c>
      <c r="K3573" t="str">
        <f t="shared" si="56"/>
        <v>SELECT 'uf50-0111.cnf','Roulette','Uniform','BitFlip','MaxSat',1,5676,33,14904 UNION</v>
      </c>
    </row>
    <row r="3574" spans="1:11" x14ac:dyDescent="0.55000000000000004">
      <c r="A3574" t="s">
        <v>31</v>
      </c>
      <c r="B3574" t="s">
        <v>9</v>
      </c>
      <c r="C3574" t="s">
        <v>8</v>
      </c>
      <c r="D3574" t="s">
        <v>2</v>
      </c>
      <c r="E3574" t="s">
        <v>4</v>
      </c>
      <c r="F3574" t="b">
        <v>0</v>
      </c>
      <c r="G3574">
        <v>10000</v>
      </c>
      <c r="H3574">
        <v>49</v>
      </c>
      <c r="I3574">
        <v>25168</v>
      </c>
      <c r="K3574" t="str">
        <f t="shared" si="56"/>
        <v>SELECT 'uf50-0111.cnf','Roulette','Uniform','BitFlip','Weighted',0,10000,49,25168 UNION</v>
      </c>
    </row>
    <row r="3575" spans="1:11" x14ac:dyDescent="0.55000000000000004">
      <c r="A3575" t="s">
        <v>31</v>
      </c>
      <c r="B3575" t="s">
        <v>9</v>
      </c>
      <c r="C3575" t="s">
        <v>8</v>
      </c>
      <c r="D3575" t="s">
        <v>2</v>
      </c>
      <c r="E3575" t="s">
        <v>5</v>
      </c>
      <c r="F3575" t="b">
        <v>0</v>
      </c>
      <c r="G3575">
        <v>10000</v>
      </c>
      <c r="H3575">
        <v>57</v>
      </c>
      <c r="I3575">
        <v>26606</v>
      </c>
      <c r="K3575" t="str">
        <f t="shared" si="56"/>
        <v>SELECT 'uf50-0111.cnf','Roulette','Uniform','BitFlip','Amplified',0,10000,57,26606 UNION</v>
      </c>
    </row>
    <row r="3576" spans="1:11" x14ac:dyDescent="0.55000000000000004">
      <c r="A3576" t="s">
        <v>31</v>
      </c>
      <c r="B3576" t="s">
        <v>9</v>
      </c>
      <c r="C3576" t="s">
        <v>8</v>
      </c>
      <c r="D3576" t="s">
        <v>6</v>
      </c>
      <c r="E3576" t="s">
        <v>3</v>
      </c>
      <c r="F3576" t="b">
        <v>1</v>
      </c>
      <c r="G3576">
        <v>4848</v>
      </c>
      <c r="H3576">
        <v>30</v>
      </c>
      <c r="I3576">
        <v>20551</v>
      </c>
      <c r="K3576" t="str">
        <f t="shared" si="56"/>
        <v>SELECT 'uf50-0111.cnf','Roulette','Uniform','Guided','MaxSat',1,4848,30,20551 UNION</v>
      </c>
    </row>
    <row r="3577" spans="1:11" x14ac:dyDescent="0.55000000000000004">
      <c r="A3577" t="s">
        <v>31</v>
      </c>
      <c r="B3577" t="s">
        <v>9</v>
      </c>
      <c r="C3577" t="s">
        <v>8</v>
      </c>
      <c r="D3577" t="s">
        <v>6</v>
      </c>
      <c r="E3577" t="s">
        <v>4</v>
      </c>
      <c r="F3577" t="b">
        <v>1</v>
      </c>
      <c r="G3577">
        <v>4327</v>
      </c>
      <c r="H3577">
        <v>25</v>
      </c>
      <c r="I3577">
        <v>17621</v>
      </c>
      <c r="K3577" t="str">
        <f t="shared" si="56"/>
        <v>SELECT 'uf50-0111.cnf','Roulette','Uniform','Guided','Weighted',1,4327,25,17621 UNION</v>
      </c>
    </row>
    <row r="3578" spans="1:11" x14ac:dyDescent="0.55000000000000004">
      <c r="A3578" t="s">
        <v>31</v>
      </c>
      <c r="B3578" t="s">
        <v>9</v>
      </c>
      <c r="C3578" t="s">
        <v>8</v>
      </c>
      <c r="D3578" t="s">
        <v>6</v>
      </c>
      <c r="E3578" t="s">
        <v>5</v>
      </c>
      <c r="F3578" t="b">
        <v>0</v>
      </c>
      <c r="G3578">
        <v>10000</v>
      </c>
      <c r="H3578">
        <v>66</v>
      </c>
      <c r="I3578">
        <v>42107</v>
      </c>
      <c r="K3578" t="str">
        <f t="shared" si="56"/>
        <v>SELECT 'uf50-0111.cnf','Roulette','Uniform','Guided','Amplified',0,10000,66,42107 UNION</v>
      </c>
    </row>
    <row r="3579" spans="1:11" x14ac:dyDescent="0.55000000000000004">
      <c r="A3579" t="s">
        <v>31</v>
      </c>
      <c r="B3579" t="s">
        <v>9</v>
      </c>
      <c r="C3579" t="s">
        <v>8</v>
      </c>
      <c r="D3579" t="s">
        <v>131</v>
      </c>
      <c r="E3579" t="s">
        <v>3</v>
      </c>
      <c r="F3579" t="b">
        <v>0</v>
      </c>
      <c r="G3579">
        <v>10000</v>
      </c>
      <c r="H3579">
        <v>59</v>
      </c>
      <c r="I3579">
        <v>25567</v>
      </c>
      <c r="K3579" t="str">
        <f t="shared" si="56"/>
        <v>SELECT 'uf50-0111.cnf','Roulette','Uniform','1Bit','MaxSat',0,10000,59,25567 UNION</v>
      </c>
    </row>
    <row r="3580" spans="1:11" x14ac:dyDescent="0.55000000000000004">
      <c r="A3580" t="s">
        <v>31</v>
      </c>
      <c r="B3580" t="s">
        <v>9</v>
      </c>
      <c r="C3580" t="s">
        <v>8</v>
      </c>
      <c r="D3580" t="s">
        <v>131</v>
      </c>
      <c r="E3580" t="s">
        <v>4</v>
      </c>
      <c r="F3580" t="b">
        <v>0</v>
      </c>
      <c r="G3580">
        <v>10000</v>
      </c>
      <c r="H3580">
        <v>49</v>
      </c>
      <c r="I3580">
        <v>23846</v>
      </c>
      <c r="K3580" t="str">
        <f t="shared" si="56"/>
        <v>SELECT 'uf50-0111.cnf','Roulette','Uniform','1Bit','Weighted',0,10000,49,23846 UNION</v>
      </c>
    </row>
    <row r="3581" spans="1:11" x14ac:dyDescent="0.55000000000000004">
      <c r="A3581" t="s">
        <v>31</v>
      </c>
      <c r="B3581" t="s">
        <v>9</v>
      </c>
      <c r="C3581" t="s">
        <v>8</v>
      </c>
      <c r="D3581" t="s">
        <v>131</v>
      </c>
      <c r="E3581" t="s">
        <v>5</v>
      </c>
      <c r="F3581" t="b">
        <v>0</v>
      </c>
      <c r="G3581">
        <v>10000</v>
      </c>
      <c r="H3581">
        <v>58</v>
      </c>
      <c r="I3581">
        <v>25633</v>
      </c>
      <c r="K3581" t="str">
        <f t="shared" si="56"/>
        <v>SELECT 'uf50-0111.cnf','Roulette','Uniform','1Bit','Amplified',0,10000,58,25633 UNION</v>
      </c>
    </row>
    <row r="3582" spans="1:11" x14ac:dyDescent="0.55000000000000004">
      <c r="A3582" t="s">
        <v>31</v>
      </c>
      <c r="B3582" t="s">
        <v>9</v>
      </c>
      <c r="C3582" t="s">
        <v>8</v>
      </c>
      <c r="D3582" t="s">
        <v>132</v>
      </c>
      <c r="E3582" t="s">
        <v>3</v>
      </c>
      <c r="F3582" t="b">
        <v>0</v>
      </c>
      <c r="G3582">
        <v>10000</v>
      </c>
      <c r="H3582">
        <v>51</v>
      </c>
      <c r="I3582">
        <v>25514</v>
      </c>
      <c r="K3582" t="str">
        <f t="shared" si="56"/>
        <v>SELECT 'uf50-0111.cnf','Roulette','Uniform','2Bit','MaxSat',0,10000,51,25514 UNION</v>
      </c>
    </row>
    <row r="3583" spans="1:11" x14ac:dyDescent="0.55000000000000004">
      <c r="A3583" t="s">
        <v>31</v>
      </c>
      <c r="B3583" t="s">
        <v>9</v>
      </c>
      <c r="C3583" t="s">
        <v>8</v>
      </c>
      <c r="D3583" t="s">
        <v>132</v>
      </c>
      <c r="E3583" t="s">
        <v>4</v>
      </c>
      <c r="F3583" t="b">
        <v>0</v>
      </c>
      <c r="G3583">
        <v>10000</v>
      </c>
      <c r="H3583">
        <v>47</v>
      </c>
      <c r="I3583">
        <v>24349</v>
      </c>
      <c r="K3583" t="str">
        <f t="shared" si="56"/>
        <v>SELECT 'uf50-0111.cnf','Roulette','Uniform','2Bit','Weighted',0,10000,47,24349 UNION</v>
      </c>
    </row>
    <row r="3584" spans="1:11" x14ac:dyDescent="0.55000000000000004">
      <c r="A3584" t="s">
        <v>31</v>
      </c>
      <c r="B3584" t="s">
        <v>9</v>
      </c>
      <c r="C3584" t="s">
        <v>8</v>
      </c>
      <c r="D3584" t="s">
        <v>132</v>
      </c>
      <c r="E3584" t="s">
        <v>5</v>
      </c>
      <c r="F3584" t="b">
        <v>0</v>
      </c>
      <c r="G3584">
        <v>10000</v>
      </c>
      <c r="H3584">
        <v>53</v>
      </c>
      <c r="I3584">
        <v>25916</v>
      </c>
      <c r="K3584" t="str">
        <f t="shared" si="56"/>
        <v>SELECT 'uf50-0111.cnf','Roulette','Uniform','2Bit','Amplified',0,10000,53,25916 UNION</v>
      </c>
    </row>
    <row r="3585" spans="1:11" x14ac:dyDescent="0.55000000000000004">
      <c r="A3585" t="s">
        <v>31</v>
      </c>
      <c r="B3585" t="s">
        <v>9</v>
      </c>
      <c r="C3585" t="s">
        <v>133</v>
      </c>
      <c r="D3585" t="s">
        <v>2</v>
      </c>
      <c r="E3585" t="s">
        <v>3</v>
      </c>
      <c r="F3585" t="b">
        <v>0</v>
      </c>
      <c r="G3585">
        <v>10000</v>
      </c>
      <c r="H3585">
        <v>53</v>
      </c>
      <c r="I3585">
        <v>25148</v>
      </c>
      <c r="K3585" t="str">
        <f t="shared" si="56"/>
        <v>SELECT 'uf50-0111.cnf','Roulette','1Point','BitFlip','MaxSat',0,10000,53,25148 UNION</v>
      </c>
    </row>
    <row r="3586" spans="1:11" x14ac:dyDescent="0.55000000000000004">
      <c r="A3586" t="s">
        <v>31</v>
      </c>
      <c r="B3586" t="s">
        <v>9</v>
      </c>
      <c r="C3586" t="s">
        <v>133</v>
      </c>
      <c r="D3586" t="s">
        <v>2</v>
      </c>
      <c r="E3586" t="s">
        <v>4</v>
      </c>
      <c r="F3586" t="b">
        <v>0</v>
      </c>
      <c r="G3586">
        <v>10000</v>
      </c>
      <c r="H3586">
        <v>44</v>
      </c>
      <c r="I3586">
        <v>24362</v>
      </c>
      <c r="K3586" t="str">
        <f t="shared" si="56"/>
        <v>SELECT 'uf50-0111.cnf','Roulette','1Point','BitFlip','Weighted',0,10000,44,24362 UNION</v>
      </c>
    </row>
    <row r="3587" spans="1:11" x14ac:dyDescent="0.55000000000000004">
      <c r="A3587" t="s">
        <v>31</v>
      </c>
      <c r="B3587" t="s">
        <v>9</v>
      </c>
      <c r="C3587" t="s">
        <v>133</v>
      </c>
      <c r="D3587" t="s">
        <v>2</v>
      </c>
      <c r="E3587" t="s">
        <v>5</v>
      </c>
      <c r="F3587" t="b">
        <v>1</v>
      </c>
      <c r="G3587">
        <v>7296</v>
      </c>
      <c r="H3587">
        <v>42</v>
      </c>
      <c r="I3587">
        <v>18675</v>
      </c>
      <c r="K3587" t="str">
        <f t="shared" si="56"/>
        <v>SELECT 'uf50-0111.cnf','Roulette','1Point','BitFlip','Amplified',1,7296,42,18675 UNION</v>
      </c>
    </row>
    <row r="3588" spans="1:11" x14ac:dyDescent="0.55000000000000004">
      <c r="A3588" t="s">
        <v>31</v>
      </c>
      <c r="B3588" t="s">
        <v>9</v>
      </c>
      <c r="C3588" t="s">
        <v>133</v>
      </c>
      <c r="D3588" t="s">
        <v>6</v>
      </c>
      <c r="E3588" t="s">
        <v>3</v>
      </c>
      <c r="F3588" t="b">
        <v>1</v>
      </c>
      <c r="G3588">
        <v>817</v>
      </c>
      <c r="H3588">
        <v>5</v>
      </c>
      <c r="I3588">
        <v>3390</v>
      </c>
      <c r="K3588" t="str">
        <f t="shared" si="56"/>
        <v>SELECT 'uf50-0111.cnf','Roulette','1Point','Guided','MaxSat',1,817,5,3390 UNION</v>
      </c>
    </row>
    <row r="3589" spans="1:11" x14ac:dyDescent="0.55000000000000004">
      <c r="A3589" t="s">
        <v>31</v>
      </c>
      <c r="B3589" t="s">
        <v>9</v>
      </c>
      <c r="C3589" t="s">
        <v>133</v>
      </c>
      <c r="D3589" t="s">
        <v>6</v>
      </c>
      <c r="E3589" t="s">
        <v>4</v>
      </c>
      <c r="F3589" t="b">
        <v>1</v>
      </c>
      <c r="G3589">
        <v>1399</v>
      </c>
      <c r="H3589">
        <v>8</v>
      </c>
      <c r="I3589">
        <v>5742</v>
      </c>
      <c r="K3589" t="str">
        <f t="shared" si="56"/>
        <v>SELECT 'uf50-0111.cnf','Roulette','1Point','Guided','Weighted',1,1399,8,5742 UNION</v>
      </c>
    </row>
    <row r="3590" spans="1:11" x14ac:dyDescent="0.55000000000000004">
      <c r="A3590" t="s">
        <v>31</v>
      </c>
      <c r="B3590" t="s">
        <v>9</v>
      </c>
      <c r="C3590" t="s">
        <v>133</v>
      </c>
      <c r="D3590" t="s">
        <v>6</v>
      </c>
      <c r="E3590" t="s">
        <v>5</v>
      </c>
      <c r="F3590" t="b">
        <v>1</v>
      </c>
      <c r="G3590">
        <v>3013</v>
      </c>
      <c r="H3590">
        <v>20</v>
      </c>
      <c r="I3590">
        <v>12463</v>
      </c>
      <c r="K3590" t="str">
        <f t="shared" si="56"/>
        <v>SELECT 'uf50-0111.cnf','Roulette','1Point','Guided','Amplified',1,3013,20,12463 UNION</v>
      </c>
    </row>
    <row r="3591" spans="1:11" x14ac:dyDescent="0.55000000000000004">
      <c r="A3591" t="s">
        <v>31</v>
      </c>
      <c r="B3591" t="s">
        <v>9</v>
      </c>
      <c r="C3591" t="s">
        <v>133</v>
      </c>
      <c r="D3591" t="s">
        <v>131</v>
      </c>
      <c r="E3591" t="s">
        <v>3</v>
      </c>
      <c r="F3591" t="b">
        <v>0</v>
      </c>
      <c r="G3591">
        <v>10000</v>
      </c>
      <c r="H3591">
        <v>54</v>
      </c>
      <c r="I3591">
        <v>24954</v>
      </c>
      <c r="K3591" t="str">
        <f t="shared" si="56"/>
        <v>SELECT 'uf50-0111.cnf','Roulette','1Point','1Bit','MaxSat',0,10000,54,24954 UNION</v>
      </c>
    </row>
    <row r="3592" spans="1:11" x14ac:dyDescent="0.55000000000000004">
      <c r="A3592" t="s">
        <v>31</v>
      </c>
      <c r="B3592" t="s">
        <v>9</v>
      </c>
      <c r="C3592" t="s">
        <v>133</v>
      </c>
      <c r="D3592" t="s">
        <v>131</v>
      </c>
      <c r="E3592" t="s">
        <v>4</v>
      </c>
      <c r="F3592" t="b">
        <v>0</v>
      </c>
      <c r="G3592">
        <v>10000</v>
      </c>
      <c r="H3592">
        <v>47</v>
      </c>
      <c r="I3592">
        <v>23035</v>
      </c>
      <c r="K3592" t="str">
        <f t="shared" si="56"/>
        <v>SELECT 'uf50-0111.cnf','Roulette','1Point','1Bit','Weighted',0,10000,47,23035 UNION</v>
      </c>
    </row>
    <row r="3593" spans="1:11" x14ac:dyDescent="0.55000000000000004">
      <c r="A3593" t="s">
        <v>31</v>
      </c>
      <c r="B3593" t="s">
        <v>9</v>
      </c>
      <c r="C3593" t="s">
        <v>133</v>
      </c>
      <c r="D3593" t="s">
        <v>131</v>
      </c>
      <c r="E3593" t="s">
        <v>5</v>
      </c>
      <c r="F3593" t="b">
        <v>0</v>
      </c>
      <c r="G3593">
        <v>10000</v>
      </c>
      <c r="H3593">
        <v>59</v>
      </c>
      <c r="I3593">
        <v>24849</v>
      </c>
      <c r="K3593" t="str">
        <f t="shared" ref="K3593:K3656" si="57">CONCATENATE("SELECT '",A3593,"','",B3593,"','",C3593,"','",D3593,"','",E3593,"',",IF(F3593,1,0),",",G3593,",",H3593,",",I3593," UNION")</f>
        <v>SELECT 'uf50-0111.cnf','Roulette','1Point','1Bit','Amplified',0,10000,59,24849 UNION</v>
      </c>
    </row>
    <row r="3594" spans="1:11" x14ac:dyDescent="0.55000000000000004">
      <c r="A3594" t="s">
        <v>31</v>
      </c>
      <c r="B3594" t="s">
        <v>9</v>
      </c>
      <c r="C3594" t="s">
        <v>133</v>
      </c>
      <c r="D3594" t="s">
        <v>132</v>
      </c>
      <c r="E3594" t="s">
        <v>3</v>
      </c>
      <c r="F3594" t="b">
        <v>0</v>
      </c>
      <c r="G3594">
        <v>10000</v>
      </c>
      <c r="H3594">
        <v>54</v>
      </c>
      <c r="I3594">
        <v>25247</v>
      </c>
      <c r="K3594" t="str">
        <f t="shared" si="57"/>
        <v>SELECT 'uf50-0111.cnf','Roulette','1Point','2Bit','MaxSat',0,10000,54,25247 UNION</v>
      </c>
    </row>
    <row r="3595" spans="1:11" x14ac:dyDescent="0.55000000000000004">
      <c r="A3595" t="s">
        <v>31</v>
      </c>
      <c r="B3595" t="s">
        <v>9</v>
      </c>
      <c r="C3595" t="s">
        <v>133</v>
      </c>
      <c r="D3595" t="s">
        <v>132</v>
      </c>
      <c r="E3595" t="s">
        <v>4</v>
      </c>
      <c r="F3595" t="b">
        <v>0</v>
      </c>
      <c r="G3595">
        <v>10000</v>
      </c>
      <c r="H3595">
        <v>46</v>
      </c>
      <c r="I3595">
        <v>23505</v>
      </c>
      <c r="K3595" t="str">
        <f t="shared" si="57"/>
        <v>SELECT 'uf50-0111.cnf','Roulette','1Point','2Bit','Weighted',0,10000,46,23505 UNION</v>
      </c>
    </row>
    <row r="3596" spans="1:11" x14ac:dyDescent="0.55000000000000004">
      <c r="A3596" t="s">
        <v>31</v>
      </c>
      <c r="B3596" t="s">
        <v>9</v>
      </c>
      <c r="C3596" t="s">
        <v>133</v>
      </c>
      <c r="D3596" t="s">
        <v>132</v>
      </c>
      <c r="E3596" t="s">
        <v>5</v>
      </c>
      <c r="F3596" t="b">
        <v>0</v>
      </c>
      <c r="G3596">
        <v>10000</v>
      </c>
      <c r="H3596">
        <v>54</v>
      </c>
      <c r="I3596">
        <v>24666</v>
      </c>
      <c r="K3596" t="str">
        <f t="shared" si="57"/>
        <v>SELECT 'uf50-0111.cnf','Roulette','1Point','2Bit','Amplified',0,10000,54,24666 UNION</v>
      </c>
    </row>
    <row r="3597" spans="1:11" x14ac:dyDescent="0.55000000000000004">
      <c r="A3597" t="s">
        <v>31</v>
      </c>
      <c r="B3597" t="s">
        <v>9</v>
      </c>
      <c r="C3597" t="s">
        <v>134</v>
      </c>
      <c r="D3597" t="s">
        <v>2</v>
      </c>
      <c r="E3597" t="s">
        <v>3</v>
      </c>
      <c r="F3597" t="b">
        <v>0</v>
      </c>
      <c r="G3597">
        <v>10000</v>
      </c>
      <c r="H3597">
        <v>54</v>
      </c>
      <c r="I3597">
        <v>25624</v>
      </c>
      <c r="K3597" t="str">
        <f t="shared" si="57"/>
        <v>SELECT 'uf50-0111.cnf','Roulette','2Point','BitFlip','MaxSat',0,10000,54,25624 UNION</v>
      </c>
    </row>
    <row r="3598" spans="1:11" x14ac:dyDescent="0.55000000000000004">
      <c r="A3598" t="s">
        <v>31</v>
      </c>
      <c r="B3598" t="s">
        <v>9</v>
      </c>
      <c r="C3598" t="s">
        <v>134</v>
      </c>
      <c r="D3598" t="s">
        <v>2</v>
      </c>
      <c r="E3598" t="s">
        <v>4</v>
      </c>
      <c r="F3598" t="b">
        <v>1</v>
      </c>
      <c r="G3598">
        <v>3057</v>
      </c>
      <c r="H3598">
        <v>14</v>
      </c>
      <c r="I3598">
        <v>7272</v>
      </c>
      <c r="K3598" t="str">
        <f t="shared" si="57"/>
        <v>SELECT 'uf50-0111.cnf','Roulette','2Point','BitFlip','Weighted',1,3057,14,7272 UNION</v>
      </c>
    </row>
    <row r="3599" spans="1:11" x14ac:dyDescent="0.55000000000000004">
      <c r="A3599" t="s">
        <v>31</v>
      </c>
      <c r="B3599" t="s">
        <v>9</v>
      </c>
      <c r="C3599" t="s">
        <v>134</v>
      </c>
      <c r="D3599" t="s">
        <v>2</v>
      </c>
      <c r="E3599" t="s">
        <v>5</v>
      </c>
      <c r="F3599" t="b">
        <v>1</v>
      </c>
      <c r="G3599">
        <v>2428</v>
      </c>
      <c r="H3599">
        <v>12</v>
      </c>
      <c r="I3599">
        <v>6524</v>
      </c>
      <c r="K3599" t="str">
        <f t="shared" si="57"/>
        <v>SELECT 'uf50-0111.cnf','Roulette','2Point','BitFlip','Amplified',1,2428,12,6524 UNION</v>
      </c>
    </row>
    <row r="3600" spans="1:11" x14ac:dyDescent="0.55000000000000004">
      <c r="A3600" t="s">
        <v>31</v>
      </c>
      <c r="B3600" t="s">
        <v>9</v>
      </c>
      <c r="C3600" t="s">
        <v>134</v>
      </c>
      <c r="D3600" t="s">
        <v>6</v>
      </c>
      <c r="E3600" t="s">
        <v>3</v>
      </c>
      <c r="F3600" t="b">
        <v>1</v>
      </c>
      <c r="G3600">
        <v>931</v>
      </c>
      <c r="H3600">
        <v>6</v>
      </c>
      <c r="I3600">
        <v>3916</v>
      </c>
      <c r="K3600" t="str">
        <f t="shared" si="57"/>
        <v>SELECT 'uf50-0111.cnf','Roulette','2Point','Guided','MaxSat',1,931,6,3916 UNION</v>
      </c>
    </row>
    <row r="3601" spans="1:11" x14ac:dyDescent="0.55000000000000004">
      <c r="A3601" t="s">
        <v>31</v>
      </c>
      <c r="B3601" t="s">
        <v>9</v>
      </c>
      <c r="C3601" t="s">
        <v>134</v>
      </c>
      <c r="D3601" t="s">
        <v>6</v>
      </c>
      <c r="E3601" t="s">
        <v>4</v>
      </c>
      <c r="F3601" t="b">
        <v>1</v>
      </c>
      <c r="G3601">
        <v>2314</v>
      </c>
      <c r="H3601">
        <v>13</v>
      </c>
      <c r="I3601">
        <v>9026</v>
      </c>
      <c r="K3601" t="str">
        <f t="shared" si="57"/>
        <v>SELECT 'uf50-0111.cnf','Roulette','2Point','Guided','Weighted',1,2314,13,9026 UNION</v>
      </c>
    </row>
    <row r="3602" spans="1:11" x14ac:dyDescent="0.55000000000000004">
      <c r="A3602" t="s">
        <v>31</v>
      </c>
      <c r="B3602" t="s">
        <v>9</v>
      </c>
      <c r="C3602" t="s">
        <v>134</v>
      </c>
      <c r="D3602" t="s">
        <v>6</v>
      </c>
      <c r="E3602" t="s">
        <v>5</v>
      </c>
      <c r="F3602" t="b">
        <v>1</v>
      </c>
      <c r="G3602">
        <v>512</v>
      </c>
      <c r="H3602">
        <v>3</v>
      </c>
      <c r="I3602">
        <v>2141</v>
      </c>
      <c r="K3602" t="str">
        <f t="shared" si="57"/>
        <v>SELECT 'uf50-0111.cnf','Roulette','2Point','Guided','Amplified',1,512,3,2141 UNION</v>
      </c>
    </row>
    <row r="3603" spans="1:11" x14ac:dyDescent="0.55000000000000004">
      <c r="A3603" t="s">
        <v>31</v>
      </c>
      <c r="B3603" t="s">
        <v>9</v>
      </c>
      <c r="C3603" t="s">
        <v>134</v>
      </c>
      <c r="D3603" t="s">
        <v>131</v>
      </c>
      <c r="E3603" t="s">
        <v>3</v>
      </c>
      <c r="F3603" t="b">
        <v>0</v>
      </c>
      <c r="G3603">
        <v>10000</v>
      </c>
      <c r="H3603">
        <v>54</v>
      </c>
      <c r="I3603">
        <v>25013</v>
      </c>
      <c r="K3603" t="str">
        <f t="shared" si="57"/>
        <v>SELECT 'uf50-0111.cnf','Roulette','2Point','1Bit','MaxSat',0,10000,54,25013 UNION</v>
      </c>
    </row>
    <row r="3604" spans="1:11" x14ac:dyDescent="0.55000000000000004">
      <c r="A3604" t="s">
        <v>31</v>
      </c>
      <c r="B3604" t="s">
        <v>9</v>
      </c>
      <c r="C3604" t="s">
        <v>134</v>
      </c>
      <c r="D3604" t="s">
        <v>131</v>
      </c>
      <c r="E3604" t="s">
        <v>4</v>
      </c>
      <c r="F3604" t="b">
        <v>0</v>
      </c>
      <c r="G3604">
        <v>10000</v>
      </c>
      <c r="H3604">
        <v>49</v>
      </c>
      <c r="I3604">
        <v>23129</v>
      </c>
      <c r="K3604" t="str">
        <f t="shared" si="57"/>
        <v>SELECT 'uf50-0111.cnf','Roulette','2Point','1Bit','Weighted',0,10000,49,23129 UNION</v>
      </c>
    </row>
    <row r="3605" spans="1:11" x14ac:dyDescent="0.55000000000000004">
      <c r="A3605" t="s">
        <v>31</v>
      </c>
      <c r="B3605" t="s">
        <v>9</v>
      </c>
      <c r="C3605" t="s">
        <v>134</v>
      </c>
      <c r="D3605" t="s">
        <v>131</v>
      </c>
      <c r="E3605" t="s">
        <v>5</v>
      </c>
      <c r="F3605" t="b">
        <v>1</v>
      </c>
      <c r="G3605">
        <v>8284</v>
      </c>
      <c r="H3605">
        <v>47</v>
      </c>
      <c r="I3605">
        <v>20670</v>
      </c>
      <c r="K3605" t="str">
        <f t="shared" si="57"/>
        <v>SELECT 'uf50-0111.cnf','Roulette','2Point','1Bit','Amplified',1,8284,47,20670 UNION</v>
      </c>
    </row>
    <row r="3606" spans="1:11" x14ac:dyDescent="0.55000000000000004">
      <c r="A3606" t="s">
        <v>31</v>
      </c>
      <c r="B3606" t="s">
        <v>9</v>
      </c>
      <c r="C3606" t="s">
        <v>134</v>
      </c>
      <c r="D3606" t="s">
        <v>132</v>
      </c>
      <c r="E3606" t="s">
        <v>3</v>
      </c>
      <c r="F3606" t="b">
        <v>0</v>
      </c>
      <c r="G3606">
        <v>10000</v>
      </c>
      <c r="H3606">
        <v>51</v>
      </c>
      <c r="I3606">
        <v>25075</v>
      </c>
      <c r="K3606" t="str">
        <f t="shared" si="57"/>
        <v>SELECT 'uf50-0111.cnf','Roulette','2Point','2Bit','MaxSat',0,10000,51,25075 UNION</v>
      </c>
    </row>
    <row r="3607" spans="1:11" x14ac:dyDescent="0.55000000000000004">
      <c r="A3607" t="s">
        <v>31</v>
      </c>
      <c r="B3607" t="s">
        <v>9</v>
      </c>
      <c r="C3607" t="s">
        <v>134</v>
      </c>
      <c r="D3607" t="s">
        <v>132</v>
      </c>
      <c r="E3607" t="s">
        <v>4</v>
      </c>
      <c r="F3607" t="b">
        <v>0</v>
      </c>
      <c r="G3607">
        <v>10000</v>
      </c>
      <c r="H3607">
        <v>42</v>
      </c>
      <c r="I3607">
        <v>23171</v>
      </c>
      <c r="K3607" t="str">
        <f t="shared" si="57"/>
        <v>SELECT 'uf50-0111.cnf','Roulette','2Point','2Bit','Weighted',0,10000,42,23171 UNION</v>
      </c>
    </row>
    <row r="3608" spans="1:11" x14ac:dyDescent="0.55000000000000004">
      <c r="A3608" t="s">
        <v>31</v>
      </c>
      <c r="B3608" t="s">
        <v>9</v>
      </c>
      <c r="C3608" t="s">
        <v>134</v>
      </c>
      <c r="D3608" t="s">
        <v>132</v>
      </c>
      <c r="E3608" t="s">
        <v>5</v>
      </c>
      <c r="F3608" t="b">
        <v>0</v>
      </c>
      <c r="G3608">
        <v>10000</v>
      </c>
      <c r="H3608">
        <v>55</v>
      </c>
      <c r="I3608">
        <v>24898</v>
      </c>
      <c r="K3608" t="str">
        <f t="shared" si="57"/>
        <v>SELECT 'uf50-0111.cnf','Roulette','2Point','2Bit','Amplified',0,10000,55,24898 UNION</v>
      </c>
    </row>
    <row r="3609" spans="1:11" x14ac:dyDescent="0.55000000000000004">
      <c r="A3609" t="s">
        <v>31</v>
      </c>
      <c r="B3609" t="s">
        <v>10</v>
      </c>
      <c r="C3609" t="s">
        <v>1</v>
      </c>
      <c r="D3609" t="s">
        <v>2</v>
      </c>
      <c r="E3609" t="s">
        <v>3</v>
      </c>
      <c r="F3609" t="b">
        <v>0</v>
      </c>
      <c r="G3609">
        <v>10000</v>
      </c>
      <c r="H3609">
        <v>71</v>
      </c>
      <c r="I3609">
        <v>54147</v>
      </c>
      <c r="K3609" t="str">
        <f t="shared" si="57"/>
        <v>SELECT 'uf50-0111.cnf','Rank','Clause','BitFlip','MaxSat',0,10000,71,54147 UNION</v>
      </c>
    </row>
    <row r="3610" spans="1:11" x14ac:dyDescent="0.55000000000000004">
      <c r="A3610" t="s">
        <v>31</v>
      </c>
      <c r="B3610" t="s">
        <v>10</v>
      </c>
      <c r="C3610" t="s">
        <v>1</v>
      </c>
      <c r="D3610" t="s">
        <v>2</v>
      </c>
      <c r="E3610" t="s">
        <v>4</v>
      </c>
      <c r="F3610" t="b">
        <v>0</v>
      </c>
      <c r="G3610">
        <v>10000</v>
      </c>
      <c r="H3610">
        <v>62</v>
      </c>
      <c r="I3610">
        <v>52521</v>
      </c>
      <c r="K3610" t="str">
        <f t="shared" si="57"/>
        <v>SELECT 'uf50-0111.cnf','Rank','Clause','BitFlip','Weighted',0,10000,62,52521 UNION</v>
      </c>
    </row>
    <row r="3611" spans="1:11" x14ac:dyDescent="0.55000000000000004">
      <c r="A3611" t="s">
        <v>31</v>
      </c>
      <c r="B3611" t="s">
        <v>10</v>
      </c>
      <c r="C3611" t="s">
        <v>1</v>
      </c>
      <c r="D3611" t="s">
        <v>2</v>
      </c>
      <c r="E3611" t="s">
        <v>5</v>
      </c>
      <c r="F3611" t="b">
        <v>0</v>
      </c>
      <c r="G3611">
        <v>10000</v>
      </c>
      <c r="H3611">
        <v>71</v>
      </c>
      <c r="I3611">
        <v>54248</v>
      </c>
      <c r="K3611" t="str">
        <f t="shared" si="57"/>
        <v>SELECT 'uf50-0111.cnf','Rank','Clause','BitFlip','Amplified',0,10000,71,54248 UNION</v>
      </c>
    </row>
    <row r="3612" spans="1:11" x14ac:dyDescent="0.55000000000000004">
      <c r="A3612" t="s">
        <v>31</v>
      </c>
      <c r="B3612" t="s">
        <v>10</v>
      </c>
      <c r="C3612" t="s">
        <v>1</v>
      </c>
      <c r="D3612" t="s">
        <v>6</v>
      </c>
      <c r="E3612" t="s">
        <v>3</v>
      </c>
      <c r="F3612" t="b">
        <v>1</v>
      </c>
      <c r="G3612">
        <v>138</v>
      </c>
      <c r="H3612">
        <v>1</v>
      </c>
      <c r="I3612">
        <v>855</v>
      </c>
      <c r="K3612" t="str">
        <f t="shared" si="57"/>
        <v>SELECT 'uf50-0111.cnf','Rank','Clause','Guided','MaxSat',1,138,1,855 UNION</v>
      </c>
    </row>
    <row r="3613" spans="1:11" x14ac:dyDescent="0.55000000000000004">
      <c r="A3613" t="s">
        <v>31</v>
      </c>
      <c r="B3613" t="s">
        <v>10</v>
      </c>
      <c r="C3613" t="s">
        <v>1</v>
      </c>
      <c r="D3613" t="s">
        <v>6</v>
      </c>
      <c r="E3613" t="s">
        <v>4</v>
      </c>
      <c r="F3613" t="b">
        <v>1</v>
      </c>
      <c r="G3613">
        <v>877</v>
      </c>
      <c r="H3613">
        <v>6</v>
      </c>
      <c r="I3613">
        <v>5185</v>
      </c>
      <c r="K3613" t="str">
        <f t="shared" si="57"/>
        <v>SELECT 'uf50-0111.cnf','Rank','Clause','Guided','Weighted',1,877,6,5185 UNION</v>
      </c>
    </row>
    <row r="3614" spans="1:11" x14ac:dyDescent="0.55000000000000004">
      <c r="A3614" t="s">
        <v>31</v>
      </c>
      <c r="B3614" t="s">
        <v>10</v>
      </c>
      <c r="C3614" t="s">
        <v>1</v>
      </c>
      <c r="D3614" t="s">
        <v>6</v>
      </c>
      <c r="E3614" t="s">
        <v>5</v>
      </c>
      <c r="F3614" t="b">
        <v>1</v>
      </c>
      <c r="G3614">
        <v>9133</v>
      </c>
      <c r="H3614">
        <v>69</v>
      </c>
      <c r="I3614">
        <v>56054</v>
      </c>
      <c r="K3614" t="str">
        <f t="shared" si="57"/>
        <v>SELECT 'uf50-0111.cnf','Rank','Clause','Guided','Amplified',1,9133,69,56054 UNION</v>
      </c>
    </row>
    <row r="3615" spans="1:11" x14ac:dyDescent="0.55000000000000004">
      <c r="A3615" t="s">
        <v>31</v>
      </c>
      <c r="B3615" t="s">
        <v>10</v>
      </c>
      <c r="C3615" t="s">
        <v>1</v>
      </c>
      <c r="D3615" t="s">
        <v>131</v>
      </c>
      <c r="E3615" t="s">
        <v>3</v>
      </c>
      <c r="F3615" t="b">
        <v>0</v>
      </c>
      <c r="G3615">
        <v>10000</v>
      </c>
      <c r="H3615">
        <v>74</v>
      </c>
      <c r="I3615">
        <v>53191</v>
      </c>
      <c r="K3615" t="str">
        <f t="shared" si="57"/>
        <v>SELECT 'uf50-0111.cnf','Rank','Clause','1Bit','MaxSat',0,10000,74,53191 UNION</v>
      </c>
    </row>
    <row r="3616" spans="1:11" x14ac:dyDescent="0.55000000000000004">
      <c r="A3616" t="s">
        <v>31</v>
      </c>
      <c r="B3616" t="s">
        <v>10</v>
      </c>
      <c r="C3616" t="s">
        <v>1</v>
      </c>
      <c r="D3616" t="s">
        <v>131</v>
      </c>
      <c r="E3616" t="s">
        <v>4</v>
      </c>
      <c r="F3616" t="b">
        <v>0</v>
      </c>
      <c r="G3616">
        <v>10000</v>
      </c>
      <c r="H3616">
        <v>63</v>
      </c>
      <c r="I3616">
        <v>52157</v>
      </c>
      <c r="K3616" t="str">
        <f t="shared" si="57"/>
        <v>SELECT 'uf50-0111.cnf','Rank','Clause','1Bit','Weighted',0,10000,63,52157 UNION</v>
      </c>
    </row>
    <row r="3617" spans="1:11" x14ac:dyDescent="0.55000000000000004">
      <c r="A3617" t="s">
        <v>31</v>
      </c>
      <c r="B3617" t="s">
        <v>10</v>
      </c>
      <c r="C3617" t="s">
        <v>1</v>
      </c>
      <c r="D3617" t="s">
        <v>131</v>
      </c>
      <c r="E3617" t="s">
        <v>5</v>
      </c>
      <c r="F3617" t="b">
        <v>0</v>
      </c>
      <c r="G3617">
        <v>10000</v>
      </c>
      <c r="H3617">
        <v>71</v>
      </c>
      <c r="I3617">
        <v>53513</v>
      </c>
      <c r="K3617" t="str">
        <f t="shared" si="57"/>
        <v>SELECT 'uf50-0111.cnf','Rank','Clause','1Bit','Amplified',0,10000,71,53513 UNION</v>
      </c>
    </row>
    <row r="3618" spans="1:11" x14ac:dyDescent="0.55000000000000004">
      <c r="A3618" t="s">
        <v>31</v>
      </c>
      <c r="B3618" t="s">
        <v>10</v>
      </c>
      <c r="C3618" t="s">
        <v>1</v>
      </c>
      <c r="D3618" t="s">
        <v>132</v>
      </c>
      <c r="E3618" t="s">
        <v>3</v>
      </c>
      <c r="F3618" t="b">
        <v>1</v>
      </c>
      <c r="G3618">
        <v>5094</v>
      </c>
      <c r="H3618">
        <v>34</v>
      </c>
      <c r="I3618">
        <v>27563</v>
      </c>
      <c r="K3618" t="str">
        <f t="shared" si="57"/>
        <v>SELECT 'uf50-0111.cnf','Rank','Clause','2Bit','MaxSat',1,5094,34,27563 UNION</v>
      </c>
    </row>
    <row r="3619" spans="1:11" x14ac:dyDescent="0.55000000000000004">
      <c r="A3619" t="s">
        <v>31</v>
      </c>
      <c r="B3619" t="s">
        <v>10</v>
      </c>
      <c r="C3619" t="s">
        <v>1</v>
      </c>
      <c r="D3619" t="s">
        <v>132</v>
      </c>
      <c r="E3619" t="s">
        <v>4</v>
      </c>
      <c r="F3619" t="b">
        <v>0</v>
      </c>
      <c r="G3619">
        <v>10000</v>
      </c>
      <c r="H3619">
        <v>60</v>
      </c>
      <c r="I3619">
        <v>51938</v>
      </c>
      <c r="K3619" t="str">
        <f t="shared" si="57"/>
        <v>SELECT 'uf50-0111.cnf','Rank','Clause','2Bit','Weighted',0,10000,60,51938 UNION</v>
      </c>
    </row>
    <row r="3620" spans="1:11" x14ac:dyDescent="0.55000000000000004">
      <c r="A3620" t="s">
        <v>31</v>
      </c>
      <c r="B3620" t="s">
        <v>10</v>
      </c>
      <c r="C3620" t="s">
        <v>1</v>
      </c>
      <c r="D3620" t="s">
        <v>132</v>
      </c>
      <c r="E3620" t="s">
        <v>5</v>
      </c>
      <c r="F3620" t="b">
        <v>1</v>
      </c>
      <c r="G3620">
        <v>8429</v>
      </c>
      <c r="H3620">
        <v>60</v>
      </c>
      <c r="I3620">
        <v>46125</v>
      </c>
      <c r="K3620" t="str">
        <f t="shared" si="57"/>
        <v>SELECT 'uf50-0111.cnf','Rank','Clause','2Bit','Amplified',1,8429,60,46125 UNION</v>
      </c>
    </row>
    <row r="3621" spans="1:11" x14ac:dyDescent="0.55000000000000004">
      <c r="A3621" t="s">
        <v>31</v>
      </c>
      <c r="B3621" t="s">
        <v>10</v>
      </c>
      <c r="C3621" t="s">
        <v>8</v>
      </c>
      <c r="D3621" t="s">
        <v>2</v>
      </c>
      <c r="E3621" t="s">
        <v>3</v>
      </c>
      <c r="F3621" t="b">
        <v>1</v>
      </c>
      <c r="G3621">
        <v>4233</v>
      </c>
      <c r="H3621">
        <v>31</v>
      </c>
      <c r="I3621">
        <v>10537</v>
      </c>
      <c r="K3621" t="str">
        <f t="shared" si="57"/>
        <v>SELECT 'uf50-0111.cnf','Rank','Uniform','BitFlip','MaxSat',1,4233,31,10537 UNION</v>
      </c>
    </row>
    <row r="3622" spans="1:11" x14ac:dyDescent="0.55000000000000004">
      <c r="A3622" t="s">
        <v>31</v>
      </c>
      <c r="B3622" t="s">
        <v>10</v>
      </c>
      <c r="C3622" t="s">
        <v>8</v>
      </c>
      <c r="D3622" t="s">
        <v>2</v>
      </c>
      <c r="E3622" t="s">
        <v>4</v>
      </c>
      <c r="F3622" t="b">
        <v>1</v>
      </c>
      <c r="G3622">
        <v>5854</v>
      </c>
      <c r="H3622">
        <v>40</v>
      </c>
      <c r="I3622">
        <v>13629</v>
      </c>
      <c r="K3622" t="str">
        <f t="shared" si="57"/>
        <v>SELECT 'uf50-0111.cnf','Rank','Uniform','BitFlip','Weighted',1,5854,40,13629 UNION</v>
      </c>
    </row>
    <row r="3623" spans="1:11" x14ac:dyDescent="0.55000000000000004">
      <c r="A3623" t="s">
        <v>31</v>
      </c>
      <c r="B3623" t="s">
        <v>10</v>
      </c>
      <c r="C3623" t="s">
        <v>8</v>
      </c>
      <c r="D3623" t="s">
        <v>2</v>
      </c>
      <c r="E3623" t="s">
        <v>5</v>
      </c>
      <c r="F3623" t="b">
        <v>1</v>
      </c>
      <c r="G3623">
        <v>9057</v>
      </c>
      <c r="H3623">
        <v>70</v>
      </c>
      <c r="I3623">
        <v>23599</v>
      </c>
      <c r="K3623" t="str">
        <f t="shared" si="57"/>
        <v>SELECT 'uf50-0111.cnf','Rank','Uniform','BitFlip','Amplified',1,9057,70,23599 UNION</v>
      </c>
    </row>
    <row r="3624" spans="1:11" x14ac:dyDescent="0.55000000000000004">
      <c r="A3624" t="s">
        <v>31</v>
      </c>
      <c r="B3624" t="s">
        <v>10</v>
      </c>
      <c r="C3624" t="s">
        <v>8</v>
      </c>
      <c r="D3624" t="s">
        <v>6</v>
      </c>
      <c r="E3624" t="s">
        <v>3</v>
      </c>
      <c r="F3624" t="b">
        <v>1</v>
      </c>
      <c r="G3624">
        <v>1062</v>
      </c>
      <c r="H3624">
        <v>8</v>
      </c>
      <c r="I3624">
        <v>4199</v>
      </c>
      <c r="K3624" t="str">
        <f t="shared" si="57"/>
        <v>SELECT 'uf50-0111.cnf','Rank','Uniform','Guided','MaxSat',1,1062,8,4199 UNION</v>
      </c>
    </row>
    <row r="3625" spans="1:11" x14ac:dyDescent="0.55000000000000004">
      <c r="A3625" t="s">
        <v>31</v>
      </c>
      <c r="B3625" t="s">
        <v>10</v>
      </c>
      <c r="C3625" t="s">
        <v>8</v>
      </c>
      <c r="D3625" t="s">
        <v>6</v>
      </c>
      <c r="E3625" t="s">
        <v>4</v>
      </c>
      <c r="F3625" t="b">
        <v>0</v>
      </c>
      <c r="G3625">
        <v>10000</v>
      </c>
      <c r="H3625">
        <v>78</v>
      </c>
      <c r="I3625">
        <v>38473</v>
      </c>
      <c r="K3625" t="str">
        <f t="shared" si="57"/>
        <v>SELECT 'uf50-0111.cnf','Rank','Uniform','Guided','Weighted',0,10000,78,38473 UNION</v>
      </c>
    </row>
    <row r="3626" spans="1:11" x14ac:dyDescent="0.55000000000000004">
      <c r="A3626" t="s">
        <v>31</v>
      </c>
      <c r="B3626" t="s">
        <v>10</v>
      </c>
      <c r="C3626" t="s">
        <v>8</v>
      </c>
      <c r="D3626" t="s">
        <v>6</v>
      </c>
      <c r="E3626" t="s">
        <v>5</v>
      </c>
      <c r="F3626" t="b">
        <v>1</v>
      </c>
      <c r="G3626">
        <v>705</v>
      </c>
      <c r="H3626">
        <v>5</v>
      </c>
      <c r="I3626">
        <v>2786</v>
      </c>
      <c r="K3626" t="str">
        <f t="shared" si="57"/>
        <v>SELECT 'uf50-0111.cnf','Rank','Uniform','Guided','Amplified',1,705,5,2786 UNION</v>
      </c>
    </row>
    <row r="3627" spans="1:11" x14ac:dyDescent="0.55000000000000004">
      <c r="A3627" t="s">
        <v>31</v>
      </c>
      <c r="B3627" t="s">
        <v>10</v>
      </c>
      <c r="C3627" t="s">
        <v>8</v>
      </c>
      <c r="D3627" t="s">
        <v>131</v>
      </c>
      <c r="E3627" t="s">
        <v>3</v>
      </c>
      <c r="F3627" t="b">
        <v>0</v>
      </c>
      <c r="G3627">
        <v>10000</v>
      </c>
      <c r="H3627">
        <v>76</v>
      </c>
      <c r="I3627">
        <v>24486</v>
      </c>
      <c r="K3627" t="str">
        <f t="shared" si="57"/>
        <v>SELECT 'uf50-0111.cnf','Rank','Uniform','1Bit','MaxSat',0,10000,76,24486 UNION</v>
      </c>
    </row>
    <row r="3628" spans="1:11" x14ac:dyDescent="0.55000000000000004">
      <c r="A3628" t="s">
        <v>31</v>
      </c>
      <c r="B3628" t="s">
        <v>10</v>
      </c>
      <c r="C3628" t="s">
        <v>8</v>
      </c>
      <c r="D3628" t="s">
        <v>131</v>
      </c>
      <c r="E3628" t="s">
        <v>4</v>
      </c>
      <c r="F3628" t="b">
        <v>0</v>
      </c>
      <c r="G3628">
        <v>10000</v>
      </c>
      <c r="H3628">
        <v>65</v>
      </c>
      <c r="I3628">
        <v>22792</v>
      </c>
      <c r="K3628" t="str">
        <f t="shared" si="57"/>
        <v>SELECT 'uf50-0111.cnf','Rank','Uniform','1Bit','Weighted',0,10000,65,22792 UNION</v>
      </c>
    </row>
    <row r="3629" spans="1:11" x14ac:dyDescent="0.55000000000000004">
      <c r="A3629" t="s">
        <v>31</v>
      </c>
      <c r="B3629" t="s">
        <v>10</v>
      </c>
      <c r="C3629" t="s">
        <v>8</v>
      </c>
      <c r="D3629" t="s">
        <v>131</v>
      </c>
      <c r="E3629" t="s">
        <v>5</v>
      </c>
      <c r="F3629" t="b">
        <v>0</v>
      </c>
      <c r="G3629">
        <v>10000</v>
      </c>
      <c r="H3629">
        <v>77</v>
      </c>
      <c r="I3629">
        <v>24336</v>
      </c>
      <c r="K3629" t="str">
        <f t="shared" si="57"/>
        <v>SELECT 'uf50-0111.cnf','Rank','Uniform','1Bit','Amplified',0,10000,77,24336 UNION</v>
      </c>
    </row>
    <row r="3630" spans="1:11" x14ac:dyDescent="0.55000000000000004">
      <c r="A3630" t="s">
        <v>31</v>
      </c>
      <c r="B3630" t="s">
        <v>10</v>
      </c>
      <c r="C3630" t="s">
        <v>8</v>
      </c>
      <c r="D3630" t="s">
        <v>132</v>
      </c>
      <c r="E3630" t="s">
        <v>3</v>
      </c>
      <c r="F3630" t="b">
        <v>0</v>
      </c>
      <c r="G3630">
        <v>10000</v>
      </c>
      <c r="H3630">
        <v>74</v>
      </c>
      <c r="I3630">
        <v>24707</v>
      </c>
      <c r="K3630" t="str">
        <f t="shared" si="57"/>
        <v>SELECT 'uf50-0111.cnf','Rank','Uniform','2Bit','MaxSat',0,10000,74,24707 UNION</v>
      </c>
    </row>
    <row r="3631" spans="1:11" x14ac:dyDescent="0.55000000000000004">
      <c r="A3631" t="s">
        <v>31</v>
      </c>
      <c r="B3631" t="s">
        <v>10</v>
      </c>
      <c r="C3631" t="s">
        <v>8</v>
      </c>
      <c r="D3631" t="s">
        <v>132</v>
      </c>
      <c r="E3631" t="s">
        <v>4</v>
      </c>
      <c r="F3631" t="b">
        <v>0</v>
      </c>
      <c r="G3631">
        <v>10000</v>
      </c>
      <c r="H3631">
        <v>63</v>
      </c>
      <c r="I3631">
        <v>23092</v>
      </c>
      <c r="K3631" t="str">
        <f t="shared" si="57"/>
        <v>SELECT 'uf50-0111.cnf','Rank','Uniform','2Bit','Weighted',0,10000,63,23092 UNION</v>
      </c>
    </row>
    <row r="3632" spans="1:11" x14ac:dyDescent="0.55000000000000004">
      <c r="A3632" t="s">
        <v>31</v>
      </c>
      <c r="B3632" t="s">
        <v>10</v>
      </c>
      <c r="C3632" t="s">
        <v>8</v>
      </c>
      <c r="D3632" t="s">
        <v>132</v>
      </c>
      <c r="E3632" t="s">
        <v>5</v>
      </c>
      <c r="F3632" t="b">
        <v>0</v>
      </c>
      <c r="G3632">
        <v>10000</v>
      </c>
      <c r="H3632">
        <v>71</v>
      </c>
      <c r="I3632">
        <v>24749</v>
      </c>
      <c r="K3632" t="str">
        <f t="shared" si="57"/>
        <v>SELECT 'uf50-0111.cnf','Rank','Uniform','2Bit','Amplified',0,10000,71,24749 UNION</v>
      </c>
    </row>
    <row r="3633" spans="1:11" x14ac:dyDescent="0.55000000000000004">
      <c r="A3633" t="s">
        <v>31</v>
      </c>
      <c r="B3633" t="s">
        <v>10</v>
      </c>
      <c r="C3633" t="s">
        <v>133</v>
      </c>
      <c r="D3633" t="s">
        <v>2</v>
      </c>
      <c r="E3633" t="s">
        <v>3</v>
      </c>
      <c r="F3633" t="b">
        <v>1</v>
      </c>
      <c r="G3633">
        <v>4854</v>
      </c>
      <c r="H3633">
        <v>33</v>
      </c>
      <c r="I3633">
        <v>12044</v>
      </c>
      <c r="K3633" t="str">
        <f t="shared" si="57"/>
        <v>SELECT 'uf50-0111.cnf','Rank','1Point','BitFlip','MaxSat',1,4854,33,12044 UNION</v>
      </c>
    </row>
    <row r="3634" spans="1:11" x14ac:dyDescent="0.55000000000000004">
      <c r="A3634" t="s">
        <v>31</v>
      </c>
      <c r="B3634" t="s">
        <v>10</v>
      </c>
      <c r="C3634" t="s">
        <v>133</v>
      </c>
      <c r="D3634" t="s">
        <v>2</v>
      </c>
      <c r="E3634" t="s">
        <v>4</v>
      </c>
      <c r="F3634" t="b">
        <v>1</v>
      </c>
      <c r="G3634">
        <v>76</v>
      </c>
      <c r="H3634">
        <v>0</v>
      </c>
      <c r="I3634">
        <v>178</v>
      </c>
      <c r="K3634" t="str">
        <f t="shared" si="57"/>
        <v>SELECT 'uf50-0111.cnf','Rank','1Point','BitFlip','Weighted',1,76,0,178 UNION</v>
      </c>
    </row>
    <row r="3635" spans="1:11" x14ac:dyDescent="0.55000000000000004">
      <c r="A3635" t="s">
        <v>31</v>
      </c>
      <c r="B3635" t="s">
        <v>10</v>
      </c>
      <c r="C3635" t="s">
        <v>133</v>
      </c>
      <c r="D3635" t="s">
        <v>2</v>
      </c>
      <c r="E3635" t="s">
        <v>5</v>
      </c>
      <c r="F3635" t="b">
        <v>1</v>
      </c>
      <c r="G3635">
        <v>6202</v>
      </c>
      <c r="H3635">
        <v>41</v>
      </c>
      <c r="I3635">
        <v>14986</v>
      </c>
      <c r="K3635" t="str">
        <f t="shared" si="57"/>
        <v>SELECT 'uf50-0111.cnf','Rank','1Point','BitFlip','Amplified',1,6202,41,14986 UNION</v>
      </c>
    </row>
    <row r="3636" spans="1:11" x14ac:dyDescent="0.55000000000000004">
      <c r="A3636" t="s">
        <v>31</v>
      </c>
      <c r="B3636" t="s">
        <v>10</v>
      </c>
      <c r="C3636" t="s">
        <v>133</v>
      </c>
      <c r="D3636" t="s">
        <v>6</v>
      </c>
      <c r="E3636" t="s">
        <v>3</v>
      </c>
      <c r="F3636" t="b">
        <v>1</v>
      </c>
      <c r="G3636">
        <v>2946</v>
      </c>
      <c r="H3636">
        <v>22</v>
      </c>
      <c r="I3636">
        <v>11264</v>
      </c>
      <c r="K3636" t="str">
        <f t="shared" si="57"/>
        <v>SELECT 'uf50-0111.cnf','Rank','1Point','Guided','MaxSat',1,2946,22,11264 UNION</v>
      </c>
    </row>
    <row r="3637" spans="1:11" x14ac:dyDescent="0.55000000000000004">
      <c r="A3637" t="s">
        <v>31</v>
      </c>
      <c r="B3637" t="s">
        <v>10</v>
      </c>
      <c r="C3637" t="s">
        <v>133</v>
      </c>
      <c r="D3637" t="s">
        <v>6</v>
      </c>
      <c r="E3637" t="s">
        <v>4</v>
      </c>
      <c r="F3637" t="b">
        <v>1</v>
      </c>
      <c r="G3637">
        <v>721</v>
      </c>
      <c r="H3637">
        <v>5</v>
      </c>
      <c r="I3637">
        <v>2645</v>
      </c>
      <c r="K3637" t="str">
        <f t="shared" si="57"/>
        <v>SELECT 'uf50-0111.cnf','Rank','1Point','Guided','Weighted',1,721,5,2645 UNION</v>
      </c>
    </row>
    <row r="3638" spans="1:11" x14ac:dyDescent="0.55000000000000004">
      <c r="A3638" t="s">
        <v>31</v>
      </c>
      <c r="B3638" t="s">
        <v>10</v>
      </c>
      <c r="C3638" t="s">
        <v>133</v>
      </c>
      <c r="D3638" t="s">
        <v>6</v>
      </c>
      <c r="E3638" t="s">
        <v>5</v>
      </c>
      <c r="F3638" t="b">
        <v>1</v>
      </c>
      <c r="G3638">
        <v>885</v>
      </c>
      <c r="H3638">
        <v>6</v>
      </c>
      <c r="I3638">
        <v>3426</v>
      </c>
      <c r="K3638" t="str">
        <f t="shared" si="57"/>
        <v>SELECT 'uf50-0111.cnf','Rank','1Point','Guided','Amplified',1,885,6,3426 UNION</v>
      </c>
    </row>
    <row r="3639" spans="1:11" x14ac:dyDescent="0.55000000000000004">
      <c r="A3639" t="s">
        <v>31</v>
      </c>
      <c r="B3639" t="s">
        <v>10</v>
      </c>
      <c r="C3639" t="s">
        <v>133</v>
      </c>
      <c r="D3639" t="s">
        <v>131</v>
      </c>
      <c r="E3639" t="s">
        <v>3</v>
      </c>
      <c r="F3639" t="b">
        <v>0</v>
      </c>
      <c r="G3639">
        <v>10000</v>
      </c>
      <c r="H3639">
        <v>71</v>
      </c>
      <c r="I3639">
        <v>23553</v>
      </c>
      <c r="K3639" t="str">
        <f t="shared" si="57"/>
        <v>SELECT 'uf50-0111.cnf','Rank','1Point','1Bit','MaxSat',0,10000,71,23553 UNION</v>
      </c>
    </row>
    <row r="3640" spans="1:11" x14ac:dyDescent="0.55000000000000004">
      <c r="A3640" t="s">
        <v>31</v>
      </c>
      <c r="B3640" t="s">
        <v>10</v>
      </c>
      <c r="C3640" t="s">
        <v>133</v>
      </c>
      <c r="D3640" t="s">
        <v>131</v>
      </c>
      <c r="E3640" t="s">
        <v>4</v>
      </c>
      <c r="F3640" t="b">
        <v>0</v>
      </c>
      <c r="G3640">
        <v>10000</v>
      </c>
      <c r="H3640">
        <v>63</v>
      </c>
      <c r="I3640">
        <v>21580</v>
      </c>
      <c r="K3640" t="str">
        <f t="shared" si="57"/>
        <v>SELECT 'uf50-0111.cnf','Rank','1Point','1Bit','Weighted',0,10000,63,21580 UNION</v>
      </c>
    </row>
    <row r="3641" spans="1:11" x14ac:dyDescent="0.55000000000000004">
      <c r="A3641" t="s">
        <v>31</v>
      </c>
      <c r="B3641" t="s">
        <v>10</v>
      </c>
      <c r="C3641" t="s">
        <v>133</v>
      </c>
      <c r="D3641" t="s">
        <v>131</v>
      </c>
      <c r="E3641" t="s">
        <v>5</v>
      </c>
      <c r="F3641" t="b">
        <v>1</v>
      </c>
      <c r="G3641">
        <v>2287</v>
      </c>
      <c r="H3641">
        <v>15</v>
      </c>
      <c r="I3641">
        <v>5266</v>
      </c>
      <c r="K3641" t="str">
        <f t="shared" si="57"/>
        <v>SELECT 'uf50-0111.cnf','Rank','1Point','1Bit','Amplified',1,2287,15,5266 UNION</v>
      </c>
    </row>
    <row r="3642" spans="1:11" x14ac:dyDescent="0.55000000000000004">
      <c r="A3642" t="s">
        <v>31</v>
      </c>
      <c r="B3642" t="s">
        <v>10</v>
      </c>
      <c r="C3642" t="s">
        <v>133</v>
      </c>
      <c r="D3642" t="s">
        <v>132</v>
      </c>
      <c r="E3642" t="s">
        <v>3</v>
      </c>
      <c r="F3642" t="b">
        <v>0</v>
      </c>
      <c r="G3642">
        <v>10000</v>
      </c>
      <c r="H3642">
        <v>71</v>
      </c>
      <c r="I3642">
        <v>23855</v>
      </c>
      <c r="K3642" t="str">
        <f t="shared" si="57"/>
        <v>SELECT 'uf50-0111.cnf','Rank','1Point','2Bit','MaxSat',0,10000,71,23855 UNION</v>
      </c>
    </row>
    <row r="3643" spans="1:11" x14ac:dyDescent="0.55000000000000004">
      <c r="A3643" t="s">
        <v>31</v>
      </c>
      <c r="B3643" t="s">
        <v>10</v>
      </c>
      <c r="C3643" t="s">
        <v>133</v>
      </c>
      <c r="D3643" t="s">
        <v>132</v>
      </c>
      <c r="E3643" t="s">
        <v>4</v>
      </c>
      <c r="F3643" t="b">
        <v>0</v>
      </c>
      <c r="G3643">
        <v>10000</v>
      </c>
      <c r="H3643">
        <v>61</v>
      </c>
      <c r="I3643">
        <v>22331</v>
      </c>
      <c r="K3643" t="str">
        <f t="shared" si="57"/>
        <v>SELECT 'uf50-0111.cnf','Rank','1Point','2Bit','Weighted',0,10000,61,22331 UNION</v>
      </c>
    </row>
    <row r="3644" spans="1:11" x14ac:dyDescent="0.55000000000000004">
      <c r="A3644" t="s">
        <v>31</v>
      </c>
      <c r="B3644" t="s">
        <v>10</v>
      </c>
      <c r="C3644" t="s">
        <v>133</v>
      </c>
      <c r="D3644" t="s">
        <v>132</v>
      </c>
      <c r="E3644" t="s">
        <v>5</v>
      </c>
      <c r="F3644" t="b">
        <v>0</v>
      </c>
      <c r="G3644">
        <v>10000</v>
      </c>
      <c r="H3644">
        <v>68</v>
      </c>
      <c r="I3644">
        <v>23500</v>
      </c>
      <c r="K3644" t="str">
        <f t="shared" si="57"/>
        <v>SELECT 'uf50-0111.cnf','Rank','1Point','2Bit','Amplified',0,10000,68,23500 UNION</v>
      </c>
    </row>
    <row r="3645" spans="1:11" x14ac:dyDescent="0.55000000000000004">
      <c r="A3645" t="s">
        <v>31</v>
      </c>
      <c r="B3645" t="s">
        <v>10</v>
      </c>
      <c r="C3645" t="s">
        <v>134</v>
      </c>
      <c r="D3645" t="s">
        <v>2</v>
      </c>
      <c r="E3645" t="s">
        <v>3</v>
      </c>
      <c r="F3645" t="b">
        <v>1</v>
      </c>
      <c r="G3645">
        <v>2938</v>
      </c>
      <c r="H3645">
        <v>20</v>
      </c>
      <c r="I3645">
        <v>7254</v>
      </c>
      <c r="K3645" t="str">
        <f t="shared" si="57"/>
        <v>SELECT 'uf50-0111.cnf','Rank','2Point','BitFlip','MaxSat',1,2938,20,7254 UNION</v>
      </c>
    </row>
    <row r="3646" spans="1:11" x14ac:dyDescent="0.55000000000000004">
      <c r="A3646" t="s">
        <v>31</v>
      </c>
      <c r="B3646" t="s">
        <v>10</v>
      </c>
      <c r="C3646" t="s">
        <v>134</v>
      </c>
      <c r="D3646" t="s">
        <v>2</v>
      </c>
      <c r="E3646" t="s">
        <v>4</v>
      </c>
      <c r="F3646" t="b">
        <v>1</v>
      </c>
      <c r="G3646">
        <v>6122</v>
      </c>
      <c r="H3646">
        <v>38</v>
      </c>
      <c r="I3646">
        <v>14048</v>
      </c>
      <c r="K3646" t="str">
        <f t="shared" si="57"/>
        <v>SELECT 'uf50-0111.cnf','Rank','2Point','BitFlip','Weighted',1,6122,38,14048 UNION</v>
      </c>
    </row>
    <row r="3647" spans="1:11" x14ac:dyDescent="0.55000000000000004">
      <c r="A3647" t="s">
        <v>31</v>
      </c>
      <c r="B3647" t="s">
        <v>10</v>
      </c>
      <c r="C3647" t="s">
        <v>134</v>
      </c>
      <c r="D3647" t="s">
        <v>2</v>
      </c>
      <c r="E3647" t="s">
        <v>5</v>
      </c>
      <c r="F3647" t="b">
        <v>1</v>
      </c>
      <c r="G3647">
        <v>7856</v>
      </c>
      <c r="H3647">
        <v>53</v>
      </c>
      <c r="I3647">
        <v>19876</v>
      </c>
      <c r="K3647" t="str">
        <f t="shared" si="57"/>
        <v>SELECT 'uf50-0111.cnf','Rank','2Point','BitFlip','Amplified',1,7856,53,19876 UNION</v>
      </c>
    </row>
    <row r="3648" spans="1:11" x14ac:dyDescent="0.55000000000000004">
      <c r="A3648" t="s">
        <v>31</v>
      </c>
      <c r="B3648" t="s">
        <v>10</v>
      </c>
      <c r="C3648" t="s">
        <v>134</v>
      </c>
      <c r="D3648" t="s">
        <v>6</v>
      </c>
      <c r="E3648" t="s">
        <v>3</v>
      </c>
      <c r="F3648" t="b">
        <v>1</v>
      </c>
      <c r="G3648">
        <v>1809</v>
      </c>
      <c r="H3648">
        <v>14</v>
      </c>
      <c r="I3648">
        <v>49635229</v>
      </c>
      <c r="K3648" t="str">
        <f t="shared" si="57"/>
        <v>SELECT 'uf50-0111.cnf','Rank','2Point','Guided','MaxSat',1,1809,14,49635229 UNION</v>
      </c>
    </row>
    <row r="3649" spans="1:11" x14ac:dyDescent="0.55000000000000004">
      <c r="A3649" t="s">
        <v>31</v>
      </c>
      <c r="B3649" t="s">
        <v>10</v>
      </c>
      <c r="C3649" t="s">
        <v>134</v>
      </c>
      <c r="D3649" t="s">
        <v>6</v>
      </c>
      <c r="E3649" t="s">
        <v>4</v>
      </c>
      <c r="F3649" t="b">
        <v>1</v>
      </c>
      <c r="G3649">
        <v>1482</v>
      </c>
      <c r="H3649">
        <v>11</v>
      </c>
      <c r="I3649">
        <v>11522</v>
      </c>
      <c r="K3649" t="str">
        <f t="shared" si="57"/>
        <v>SELECT 'uf50-0111.cnf','Rank','2Point','Guided','Weighted',1,1482,11,11522 UNION</v>
      </c>
    </row>
    <row r="3650" spans="1:11" x14ac:dyDescent="0.55000000000000004">
      <c r="A3650" t="s">
        <v>31</v>
      </c>
      <c r="B3650" t="s">
        <v>10</v>
      </c>
      <c r="C3650" t="s">
        <v>134</v>
      </c>
      <c r="D3650" t="s">
        <v>6</v>
      </c>
      <c r="E3650" t="s">
        <v>5</v>
      </c>
      <c r="F3650" t="b">
        <v>1</v>
      </c>
      <c r="G3650">
        <v>624</v>
      </c>
      <c r="H3650">
        <v>4</v>
      </c>
      <c r="I3650">
        <v>4960</v>
      </c>
      <c r="K3650" t="str">
        <f t="shared" si="57"/>
        <v>SELECT 'uf50-0111.cnf','Rank','2Point','Guided','Amplified',1,624,4,4960 UNION</v>
      </c>
    </row>
    <row r="3651" spans="1:11" x14ac:dyDescent="0.55000000000000004">
      <c r="A3651" t="s">
        <v>31</v>
      </c>
      <c r="B3651" t="s">
        <v>10</v>
      </c>
      <c r="C3651" t="s">
        <v>134</v>
      </c>
      <c r="D3651" t="s">
        <v>131</v>
      </c>
      <c r="E3651" t="s">
        <v>3</v>
      </c>
      <c r="F3651" t="b">
        <v>0</v>
      </c>
      <c r="G3651">
        <v>10000</v>
      </c>
      <c r="H3651">
        <v>72</v>
      </c>
      <c r="I3651">
        <v>39444</v>
      </c>
      <c r="K3651" t="str">
        <f t="shared" si="57"/>
        <v>SELECT 'uf50-0111.cnf','Rank','2Point','1Bit','MaxSat',0,10000,72,39444 UNION</v>
      </c>
    </row>
    <row r="3652" spans="1:11" x14ac:dyDescent="0.55000000000000004">
      <c r="A3652" t="s">
        <v>31</v>
      </c>
      <c r="B3652" t="s">
        <v>10</v>
      </c>
      <c r="C3652" t="s">
        <v>134</v>
      </c>
      <c r="D3652" t="s">
        <v>131</v>
      </c>
      <c r="E3652" t="s">
        <v>4</v>
      </c>
      <c r="F3652" t="b">
        <v>0</v>
      </c>
      <c r="G3652">
        <v>10000</v>
      </c>
      <c r="H3652">
        <v>61</v>
      </c>
      <c r="I3652">
        <v>32318</v>
      </c>
      <c r="K3652" t="str">
        <f t="shared" si="57"/>
        <v>SELECT 'uf50-0111.cnf','Rank','2Point','1Bit','Weighted',0,10000,61,32318 UNION</v>
      </c>
    </row>
    <row r="3653" spans="1:11" x14ac:dyDescent="0.55000000000000004">
      <c r="A3653" t="s">
        <v>31</v>
      </c>
      <c r="B3653" t="s">
        <v>10</v>
      </c>
      <c r="C3653" t="s">
        <v>134</v>
      </c>
      <c r="D3653" t="s">
        <v>131</v>
      </c>
      <c r="E3653" t="s">
        <v>5</v>
      </c>
      <c r="F3653" t="b">
        <v>0</v>
      </c>
      <c r="G3653">
        <v>10000</v>
      </c>
      <c r="H3653">
        <v>72</v>
      </c>
      <c r="I3653">
        <v>27685</v>
      </c>
      <c r="K3653" t="str">
        <f t="shared" si="57"/>
        <v>SELECT 'uf50-0111.cnf','Rank','2Point','1Bit','Amplified',0,10000,72,27685 UNION</v>
      </c>
    </row>
    <row r="3654" spans="1:11" x14ac:dyDescent="0.55000000000000004">
      <c r="A3654" t="s">
        <v>31</v>
      </c>
      <c r="B3654" t="s">
        <v>10</v>
      </c>
      <c r="C3654" t="s">
        <v>134</v>
      </c>
      <c r="D3654" t="s">
        <v>132</v>
      </c>
      <c r="E3654" t="s">
        <v>3</v>
      </c>
      <c r="F3654" t="b">
        <v>0</v>
      </c>
      <c r="G3654">
        <v>10000</v>
      </c>
      <c r="H3654">
        <v>68</v>
      </c>
      <c r="I3654">
        <v>27050</v>
      </c>
      <c r="K3654" t="str">
        <f t="shared" si="57"/>
        <v>SELECT 'uf50-0111.cnf','Rank','2Point','2Bit','MaxSat',0,10000,68,27050 UNION</v>
      </c>
    </row>
    <row r="3655" spans="1:11" x14ac:dyDescent="0.55000000000000004">
      <c r="A3655" t="s">
        <v>31</v>
      </c>
      <c r="B3655" t="s">
        <v>10</v>
      </c>
      <c r="C3655" t="s">
        <v>134</v>
      </c>
      <c r="D3655" t="s">
        <v>132</v>
      </c>
      <c r="E3655" t="s">
        <v>4</v>
      </c>
      <c r="F3655" t="b">
        <v>1</v>
      </c>
      <c r="G3655">
        <v>31</v>
      </c>
      <c r="H3655">
        <v>0</v>
      </c>
      <c r="I3655">
        <v>84</v>
      </c>
      <c r="K3655" t="str">
        <f t="shared" si="57"/>
        <v>SELECT 'uf50-0111.cnf','Rank','2Point','2Bit','Weighted',1,31,0,84 UNION</v>
      </c>
    </row>
    <row r="3656" spans="1:11" x14ac:dyDescent="0.55000000000000004">
      <c r="A3656" t="s">
        <v>31</v>
      </c>
      <c r="B3656" t="s">
        <v>10</v>
      </c>
      <c r="C3656" t="s">
        <v>134</v>
      </c>
      <c r="D3656" t="s">
        <v>132</v>
      </c>
      <c r="E3656" t="s">
        <v>5</v>
      </c>
      <c r="F3656" t="b">
        <v>0</v>
      </c>
      <c r="G3656">
        <v>10000</v>
      </c>
      <c r="H3656">
        <v>69</v>
      </c>
      <c r="I3656">
        <v>25644</v>
      </c>
      <c r="K3656" t="str">
        <f t="shared" si="57"/>
        <v>SELECT 'uf50-0111.cnf','Rank','2Point','2Bit','Amplified',0,10000,69,25644 UNION</v>
      </c>
    </row>
    <row r="3657" spans="1:11" x14ac:dyDescent="0.55000000000000004">
      <c r="A3657" t="s">
        <v>32</v>
      </c>
      <c r="B3657" t="s">
        <v>0</v>
      </c>
      <c r="C3657" t="s">
        <v>1</v>
      </c>
      <c r="D3657" t="s">
        <v>2</v>
      </c>
      <c r="E3657" t="s">
        <v>3</v>
      </c>
      <c r="F3657" t="b">
        <v>1</v>
      </c>
      <c r="G3657">
        <v>5171</v>
      </c>
      <c r="H3657">
        <v>40</v>
      </c>
      <c r="I3657">
        <v>30371</v>
      </c>
      <c r="K3657" t="str">
        <f t="shared" ref="K3657:K3720" si="58">CONCATENATE("SELECT '",A3657,"','",B3657,"','",C3657,"','",D3657,"','",E3657,"',",IF(F3657,1,0),",",G3657,",",H3657,",",I3657," UNION")</f>
        <v>SELECT 'uf50-0112.cnf','Tournament','Clause','BitFlip','MaxSat',1,5171,40,30371 UNION</v>
      </c>
    </row>
    <row r="3658" spans="1:11" x14ac:dyDescent="0.55000000000000004">
      <c r="A3658" t="s">
        <v>32</v>
      </c>
      <c r="B3658" t="s">
        <v>0</v>
      </c>
      <c r="C3658" t="s">
        <v>1</v>
      </c>
      <c r="D3658" t="s">
        <v>2</v>
      </c>
      <c r="E3658" t="s">
        <v>4</v>
      </c>
      <c r="F3658" t="b">
        <v>0</v>
      </c>
      <c r="G3658">
        <v>10000</v>
      </c>
      <c r="H3658">
        <v>67</v>
      </c>
      <c r="I3658">
        <v>54573</v>
      </c>
      <c r="K3658" t="str">
        <f t="shared" si="58"/>
        <v>SELECT 'uf50-0112.cnf','Tournament','Clause','BitFlip','Weighted',0,10000,67,54573 UNION</v>
      </c>
    </row>
    <row r="3659" spans="1:11" x14ac:dyDescent="0.55000000000000004">
      <c r="A3659" t="s">
        <v>32</v>
      </c>
      <c r="B3659" t="s">
        <v>0</v>
      </c>
      <c r="C3659" t="s">
        <v>1</v>
      </c>
      <c r="D3659" t="s">
        <v>2</v>
      </c>
      <c r="E3659" t="s">
        <v>5</v>
      </c>
      <c r="F3659" t="b">
        <v>1</v>
      </c>
      <c r="G3659">
        <v>5171</v>
      </c>
      <c r="H3659">
        <v>40</v>
      </c>
      <c r="I3659">
        <v>30152</v>
      </c>
      <c r="K3659" t="str">
        <f t="shared" si="58"/>
        <v>SELECT 'uf50-0112.cnf','Tournament','Clause','BitFlip','Amplified',1,5171,40,30152 UNION</v>
      </c>
    </row>
    <row r="3660" spans="1:11" x14ac:dyDescent="0.55000000000000004">
      <c r="A3660" t="s">
        <v>32</v>
      </c>
      <c r="B3660" t="s">
        <v>0</v>
      </c>
      <c r="C3660" t="s">
        <v>1</v>
      </c>
      <c r="D3660" t="s">
        <v>6</v>
      </c>
      <c r="E3660" t="s">
        <v>3</v>
      </c>
      <c r="F3660" t="b">
        <v>1</v>
      </c>
      <c r="G3660">
        <v>1551</v>
      </c>
      <c r="H3660">
        <v>11</v>
      </c>
      <c r="I3660">
        <v>10230</v>
      </c>
      <c r="K3660" t="str">
        <f t="shared" si="58"/>
        <v>SELECT 'uf50-0112.cnf','Tournament','Clause','Guided','MaxSat',1,1551,11,10230 UNION</v>
      </c>
    </row>
    <row r="3661" spans="1:11" x14ac:dyDescent="0.55000000000000004">
      <c r="A3661" t="s">
        <v>32</v>
      </c>
      <c r="B3661" t="s">
        <v>0</v>
      </c>
      <c r="C3661" t="s">
        <v>1</v>
      </c>
      <c r="D3661" t="s">
        <v>6</v>
      </c>
      <c r="E3661" t="s">
        <v>4</v>
      </c>
      <c r="F3661" t="b">
        <v>1</v>
      </c>
      <c r="G3661">
        <v>533</v>
      </c>
      <c r="H3661">
        <v>4</v>
      </c>
      <c r="I3661">
        <v>3255</v>
      </c>
      <c r="K3661" t="str">
        <f t="shared" si="58"/>
        <v>SELECT 'uf50-0112.cnf','Tournament','Clause','Guided','Weighted',1,533,4,3255 UNION</v>
      </c>
    </row>
    <row r="3662" spans="1:11" x14ac:dyDescent="0.55000000000000004">
      <c r="A3662" t="s">
        <v>32</v>
      </c>
      <c r="B3662" t="s">
        <v>0</v>
      </c>
      <c r="C3662" t="s">
        <v>1</v>
      </c>
      <c r="D3662" t="s">
        <v>6</v>
      </c>
      <c r="E3662" t="s">
        <v>5</v>
      </c>
      <c r="F3662" t="b">
        <v>1</v>
      </c>
      <c r="G3662">
        <v>1551</v>
      </c>
      <c r="H3662">
        <v>11</v>
      </c>
      <c r="I3662">
        <v>9952</v>
      </c>
      <c r="K3662" t="str">
        <f t="shared" si="58"/>
        <v>SELECT 'uf50-0112.cnf','Tournament','Clause','Guided','Amplified',1,1551,11,9952 UNION</v>
      </c>
    </row>
    <row r="3663" spans="1:11" x14ac:dyDescent="0.55000000000000004">
      <c r="A3663" t="s">
        <v>32</v>
      </c>
      <c r="B3663" t="s">
        <v>0</v>
      </c>
      <c r="C3663" t="s">
        <v>1</v>
      </c>
      <c r="D3663" t="s">
        <v>131</v>
      </c>
      <c r="E3663" t="s">
        <v>3</v>
      </c>
      <c r="F3663" t="b">
        <v>0</v>
      </c>
      <c r="G3663">
        <v>10000</v>
      </c>
      <c r="H3663">
        <v>77</v>
      </c>
      <c r="I3663">
        <v>61739</v>
      </c>
      <c r="K3663" t="str">
        <f t="shared" si="58"/>
        <v>SELECT 'uf50-0112.cnf','Tournament','Clause','1Bit','MaxSat',0,10000,77,61739 UNION</v>
      </c>
    </row>
    <row r="3664" spans="1:11" x14ac:dyDescent="0.55000000000000004">
      <c r="A3664" t="s">
        <v>32</v>
      </c>
      <c r="B3664" t="s">
        <v>0</v>
      </c>
      <c r="C3664" t="s">
        <v>1</v>
      </c>
      <c r="D3664" t="s">
        <v>131</v>
      </c>
      <c r="E3664" t="s">
        <v>4</v>
      </c>
      <c r="F3664" t="b">
        <v>1</v>
      </c>
      <c r="G3664">
        <v>1074</v>
      </c>
      <c r="H3664">
        <v>6</v>
      </c>
      <c r="I3664">
        <v>5932</v>
      </c>
      <c r="K3664" t="str">
        <f t="shared" si="58"/>
        <v>SELECT 'uf50-0112.cnf','Tournament','Clause','1Bit','Weighted',1,1074,6,5932 UNION</v>
      </c>
    </row>
    <row r="3665" spans="1:11" x14ac:dyDescent="0.55000000000000004">
      <c r="A3665" t="s">
        <v>32</v>
      </c>
      <c r="B3665" t="s">
        <v>0</v>
      </c>
      <c r="C3665" t="s">
        <v>1</v>
      </c>
      <c r="D3665" t="s">
        <v>131</v>
      </c>
      <c r="E3665" t="s">
        <v>5</v>
      </c>
      <c r="F3665" t="b">
        <v>0</v>
      </c>
      <c r="G3665">
        <v>10000</v>
      </c>
      <c r="H3665">
        <v>77</v>
      </c>
      <c r="I3665">
        <v>55962</v>
      </c>
      <c r="K3665" t="str">
        <f t="shared" si="58"/>
        <v>SELECT 'uf50-0112.cnf','Tournament','Clause','1Bit','Amplified',0,10000,77,55962 UNION</v>
      </c>
    </row>
    <row r="3666" spans="1:11" x14ac:dyDescent="0.55000000000000004">
      <c r="A3666" t="s">
        <v>32</v>
      </c>
      <c r="B3666" t="s">
        <v>0</v>
      </c>
      <c r="C3666" t="s">
        <v>1</v>
      </c>
      <c r="D3666" t="s">
        <v>132</v>
      </c>
      <c r="E3666" t="s">
        <v>3</v>
      </c>
      <c r="F3666" t="b">
        <v>1</v>
      </c>
      <c r="G3666">
        <v>71</v>
      </c>
      <c r="H3666">
        <v>0</v>
      </c>
      <c r="I3666">
        <v>413</v>
      </c>
      <c r="K3666" t="str">
        <f t="shared" si="58"/>
        <v>SELECT 'uf50-0112.cnf','Tournament','Clause','2Bit','MaxSat',1,71,0,413 UNION</v>
      </c>
    </row>
    <row r="3667" spans="1:11" x14ac:dyDescent="0.55000000000000004">
      <c r="A3667" t="s">
        <v>32</v>
      </c>
      <c r="B3667" t="s">
        <v>0</v>
      </c>
      <c r="C3667" t="s">
        <v>1</v>
      </c>
      <c r="D3667" t="s">
        <v>132</v>
      </c>
      <c r="E3667" t="s">
        <v>4</v>
      </c>
      <c r="F3667" t="b">
        <v>0</v>
      </c>
      <c r="G3667">
        <v>10000</v>
      </c>
      <c r="H3667">
        <v>63</v>
      </c>
      <c r="I3667">
        <v>54856</v>
      </c>
      <c r="K3667" t="str">
        <f t="shared" si="58"/>
        <v>SELECT 'uf50-0112.cnf','Tournament','Clause','2Bit','Weighted',0,10000,63,54856 UNION</v>
      </c>
    </row>
    <row r="3668" spans="1:11" x14ac:dyDescent="0.55000000000000004">
      <c r="A3668" t="s">
        <v>32</v>
      </c>
      <c r="B3668" t="s">
        <v>0</v>
      </c>
      <c r="C3668" t="s">
        <v>1</v>
      </c>
      <c r="D3668" t="s">
        <v>132</v>
      </c>
      <c r="E3668" t="s">
        <v>5</v>
      </c>
      <c r="F3668" t="b">
        <v>1</v>
      </c>
      <c r="G3668">
        <v>71</v>
      </c>
      <c r="H3668">
        <v>0</v>
      </c>
      <c r="I3668">
        <v>420</v>
      </c>
      <c r="K3668" t="str">
        <f t="shared" si="58"/>
        <v>SELECT 'uf50-0112.cnf','Tournament','Clause','2Bit','Amplified',1,71,0,420 UNION</v>
      </c>
    </row>
    <row r="3669" spans="1:11" x14ac:dyDescent="0.55000000000000004">
      <c r="A3669" t="s">
        <v>32</v>
      </c>
      <c r="B3669" t="s">
        <v>0</v>
      </c>
      <c r="C3669" t="s">
        <v>8</v>
      </c>
      <c r="D3669" t="s">
        <v>2</v>
      </c>
      <c r="E3669" t="s">
        <v>3</v>
      </c>
      <c r="F3669" t="b">
        <v>1</v>
      </c>
      <c r="G3669">
        <v>144</v>
      </c>
      <c r="H3669">
        <v>1</v>
      </c>
      <c r="I3669">
        <v>404</v>
      </c>
      <c r="K3669" t="str">
        <f t="shared" si="58"/>
        <v>SELECT 'uf50-0112.cnf','Tournament','Uniform','BitFlip','MaxSat',1,144,1,404 UNION</v>
      </c>
    </row>
    <row r="3670" spans="1:11" x14ac:dyDescent="0.55000000000000004">
      <c r="A3670" t="s">
        <v>32</v>
      </c>
      <c r="B3670" t="s">
        <v>0</v>
      </c>
      <c r="C3670" t="s">
        <v>8</v>
      </c>
      <c r="D3670" t="s">
        <v>2</v>
      </c>
      <c r="E3670" t="s">
        <v>4</v>
      </c>
      <c r="F3670" t="b">
        <v>0</v>
      </c>
      <c r="G3670">
        <v>10000</v>
      </c>
      <c r="H3670">
        <v>68</v>
      </c>
      <c r="I3670">
        <v>24980</v>
      </c>
      <c r="K3670" t="str">
        <f t="shared" si="58"/>
        <v>SELECT 'uf50-0112.cnf','Tournament','Uniform','BitFlip','Weighted',0,10000,68,24980 UNION</v>
      </c>
    </row>
    <row r="3671" spans="1:11" x14ac:dyDescent="0.55000000000000004">
      <c r="A3671" t="s">
        <v>32</v>
      </c>
      <c r="B3671" t="s">
        <v>0</v>
      </c>
      <c r="C3671" t="s">
        <v>8</v>
      </c>
      <c r="D3671" t="s">
        <v>2</v>
      </c>
      <c r="E3671" t="s">
        <v>5</v>
      </c>
      <c r="F3671" t="b">
        <v>1</v>
      </c>
      <c r="G3671">
        <v>144</v>
      </c>
      <c r="H3671">
        <v>1</v>
      </c>
      <c r="I3671">
        <v>375</v>
      </c>
      <c r="K3671" t="str">
        <f t="shared" si="58"/>
        <v>SELECT 'uf50-0112.cnf','Tournament','Uniform','BitFlip','Amplified',1,144,1,375 UNION</v>
      </c>
    </row>
    <row r="3672" spans="1:11" x14ac:dyDescent="0.55000000000000004">
      <c r="A3672" t="s">
        <v>32</v>
      </c>
      <c r="B3672" t="s">
        <v>0</v>
      </c>
      <c r="C3672" t="s">
        <v>8</v>
      </c>
      <c r="D3672" t="s">
        <v>6</v>
      </c>
      <c r="E3672" t="s">
        <v>3</v>
      </c>
      <c r="F3672" t="b">
        <v>1</v>
      </c>
      <c r="G3672">
        <v>292</v>
      </c>
      <c r="H3672">
        <v>2</v>
      </c>
      <c r="I3672">
        <v>1267</v>
      </c>
      <c r="K3672" t="str">
        <f t="shared" si="58"/>
        <v>SELECT 'uf50-0112.cnf','Tournament','Uniform','Guided','MaxSat',1,292,2,1267 UNION</v>
      </c>
    </row>
    <row r="3673" spans="1:11" x14ac:dyDescent="0.55000000000000004">
      <c r="A3673" t="s">
        <v>32</v>
      </c>
      <c r="B3673" t="s">
        <v>0</v>
      </c>
      <c r="C3673" t="s">
        <v>8</v>
      </c>
      <c r="D3673" t="s">
        <v>6</v>
      </c>
      <c r="E3673" t="s">
        <v>4</v>
      </c>
      <c r="F3673" t="b">
        <v>0</v>
      </c>
      <c r="G3673">
        <v>10000</v>
      </c>
      <c r="H3673">
        <v>78</v>
      </c>
      <c r="I3673">
        <v>40850</v>
      </c>
      <c r="K3673" t="str">
        <f t="shared" si="58"/>
        <v>SELECT 'uf50-0112.cnf','Tournament','Uniform','Guided','Weighted',0,10000,78,40850 UNION</v>
      </c>
    </row>
    <row r="3674" spans="1:11" x14ac:dyDescent="0.55000000000000004">
      <c r="A3674" t="s">
        <v>32</v>
      </c>
      <c r="B3674" t="s">
        <v>0</v>
      </c>
      <c r="C3674" t="s">
        <v>8</v>
      </c>
      <c r="D3674" t="s">
        <v>6</v>
      </c>
      <c r="E3674" t="s">
        <v>5</v>
      </c>
      <c r="F3674" t="b">
        <v>1</v>
      </c>
      <c r="G3674">
        <v>292</v>
      </c>
      <c r="H3674">
        <v>2</v>
      </c>
      <c r="I3674">
        <v>1230</v>
      </c>
      <c r="K3674" t="str">
        <f t="shared" si="58"/>
        <v>SELECT 'uf50-0112.cnf','Tournament','Uniform','Guided','Amplified',1,292,2,1230 UNION</v>
      </c>
    </row>
    <row r="3675" spans="1:11" x14ac:dyDescent="0.55000000000000004">
      <c r="A3675" t="s">
        <v>32</v>
      </c>
      <c r="B3675" t="s">
        <v>0</v>
      </c>
      <c r="C3675" t="s">
        <v>8</v>
      </c>
      <c r="D3675" t="s">
        <v>131</v>
      </c>
      <c r="E3675" t="s">
        <v>3</v>
      </c>
      <c r="F3675" t="b">
        <v>0</v>
      </c>
      <c r="G3675">
        <v>10000</v>
      </c>
      <c r="H3675">
        <v>78</v>
      </c>
      <c r="I3675">
        <v>26288</v>
      </c>
      <c r="K3675" t="str">
        <f t="shared" si="58"/>
        <v>SELECT 'uf50-0112.cnf','Tournament','Uniform','1Bit','MaxSat',0,10000,78,26288 UNION</v>
      </c>
    </row>
    <row r="3676" spans="1:11" x14ac:dyDescent="0.55000000000000004">
      <c r="A3676" t="s">
        <v>32</v>
      </c>
      <c r="B3676" t="s">
        <v>0</v>
      </c>
      <c r="C3676" t="s">
        <v>8</v>
      </c>
      <c r="D3676" t="s">
        <v>131</v>
      </c>
      <c r="E3676" t="s">
        <v>4</v>
      </c>
      <c r="F3676" t="b">
        <v>0</v>
      </c>
      <c r="G3676">
        <v>10000</v>
      </c>
      <c r="H3676">
        <v>70</v>
      </c>
      <c r="I3676">
        <v>23692</v>
      </c>
      <c r="K3676" t="str">
        <f t="shared" si="58"/>
        <v>SELECT 'uf50-0112.cnf','Tournament','Uniform','1Bit','Weighted',0,10000,70,23692 UNION</v>
      </c>
    </row>
    <row r="3677" spans="1:11" x14ac:dyDescent="0.55000000000000004">
      <c r="A3677" t="s">
        <v>32</v>
      </c>
      <c r="B3677" t="s">
        <v>0</v>
      </c>
      <c r="C3677" t="s">
        <v>8</v>
      </c>
      <c r="D3677" t="s">
        <v>131</v>
      </c>
      <c r="E3677" t="s">
        <v>5</v>
      </c>
      <c r="F3677" t="b">
        <v>0</v>
      </c>
      <c r="G3677">
        <v>10000</v>
      </c>
      <c r="H3677">
        <v>78</v>
      </c>
      <c r="I3677">
        <v>26752</v>
      </c>
      <c r="K3677" t="str">
        <f t="shared" si="58"/>
        <v>SELECT 'uf50-0112.cnf','Tournament','Uniform','1Bit','Amplified',0,10000,78,26752 UNION</v>
      </c>
    </row>
    <row r="3678" spans="1:11" x14ac:dyDescent="0.55000000000000004">
      <c r="A3678" t="s">
        <v>32</v>
      </c>
      <c r="B3678" t="s">
        <v>0</v>
      </c>
      <c r="C3678" t="s">
        <v>8</v>
      </c>
      <c r="D3678" t="s">
        <v>132</v>
      </c>
      <c r="E3678" t="s">
        <v>3</v>
      </c>
      <c r="F3678" t="b">
        <v>1</v>
      </c>
      <c r="G3678">
        <v>2676</v>
      </c>
      <c r="H3678">
        <v>20</v>
      </c>
      <c r="I3678">
        <v>6950</v>
      </c>
      <c r="K3678" t="str">
        <f t="shared" si="58"/>
        <v>SELECT 'uf50-0112.cnf','Tournament','Uniform','2Bit','MaxSat',1,2676,20,6950 UNION</v>
      </c>
    </row>
    <row r="3679" spans="1:11" x14ac:dyDescent="0.55000000000000004">
      <c r="A3679" t="s">
        <v>32</v>
      </c>
      <c r="B3679" t="s">
        <v>0</v>
      </c>
      <c r="C3679" t="s">
        <v>8</v>
      </c>
      <c r="D3679" t="s">
        <v>132</v>
      </c>
      <c r="E3679" t="s">
        <v>4</v>
      </c>
      <c r="F3679" t="b">
        <v>1</v>
      </c>
      <c r="G3679">
        <v>5743</v>
      </c>
      <c r="H3679">
        <v>38</v>
      </c>
      <c r="I3679">
        <v>13790</v>
      </c>
      <c r="K3679" t="str">
        <f t="shared" si="58"/>
        <v>SELECT 'uf50-0112.cnf','Tournament','Uniform','2Bit','Weighted',1,5743,38,13790 UNION</v>
      </c>
    </row>
    <row r="3680" spans="1:11" x14ac:dyDescent="0.55000000000000004">
      <c r="A3680" t="s">
        <v>32</v>
      </c>
      <c r="B3680" t="s">
        <v>0</v>
      </c>
      <c r="C3680" t="s">
        <v>8</v>
      </c>
      <c r="D3680" t="s">
        <v>132</v>
      </c>
      <c r="E3680" t="s">
        <v>5</v>
      </c>
      <c r="F3680" t="b">
        <v>1</v>
      </c>
      <c r="G3680">
        <v>2676</v>
      </c>
      <c r="H3680">
        <v>20</v>
      </c>
      <c r="I3680">
        <v>6924</v>
      </c>
      <c r="K3680" t="str">
        <f t="shared" si="58"/>
        <v>SELECT 'uf50-0112.cnf','Tournament','Uniform','2Bit','Amplified',1,2676,20,6924 UNION</v>
      </c>
    </row>
    <row r="3681" spans="1:11" x14ac:dyDescent="0.55000000000000004">
      <c r="A3681" t="s">
        <v>32</v>
      </c>
      <c r="B3681" t="s">
        <v>0</v>
      </c>
      <c r="C3681" t="s">
        <v>133</v>
      </c>
      <c r="D3681" t="s">
        <v>2</v>
      </c>
      <c r="E3681" t="s">
        <v>3</v>
      </c>
      <c r="F3681" t="b">
        <v>1</v>
      </c>
      <c r="G3681">
        <v>9425</v>
      </c>
      <c r="H3681">
        <v>66</v>
      </c>
      <c r="I3681">
        <v>25283</v>
      </c>
      <c r="K3681" t="str">
        <f t="shared" si="58"/>
        <v>SELECT 'uf50-0112.cnf','Tournament','1Point','BitFlip','MaxSat',1,9425,66,25283 UNION</v>
      </c>
    </row>
    <row r="3682" spans="1:11" x14ac:dyDescent="0.55000000000000004">
      <c r="A3682" t="s">
        <v>32</v>
      </c>
      <c r="B3682" t="s">
        <v>0</v>
      </c>
      <c r="C3682" t="s">
        <v>133</v>
      </c>
      <c r="D3682" t="s">
        <v>2</v>
      </c>
      <c r="E3682" t="s">
        <v>4</v>
      </c>
      <c r="F3682" t="b">
        <v>1</v>
      </c>
      <c r="G3682">
        <v>8216</v>
      </c>
      <c r="H3682">
        <v>52</v>
      </c>
      <c r="I3682">
        <v>19294</v>
      </c>
      <c r="K3682" t="str">
        <f t="shared" si="58"/>
        <v>SELECT 'uf50-0112.cnf','Tournament','1Point','BitFlip','Weighted',1,8216,52,19294 UNION</v>
      </c>
    </row>
    <row r="3683" spans="1:11" x14ac:dyDescent="0.55000000000000004">
      <c r="A3683" t="s">
        <v>32</v>
      </c>
      <c r="B3683" t="s">
        <v>0</v>
      </c>
      <c r="C3683" t="s">
        <v>133</v>
      </c>
      <c r="D3683" t="s">
        <v>2</v>
      </c>
      <c r="E3683" t="s">
        <v>5</v>
      </c>
      <c r="F3683" t="b">
        <v>1</v>
      </c>
      <c r="G3683">
        <v>9425</v>
      </c>
      <c r="H3683">
        <v>66</v>
      </c>
      <c r="I3683">
        <v>24922</v>
      </c>
      <c r="K3683" t="str">
        <f t="shared" si="58"/>
        <v>SELECT 'uf50-0112.cnf','Tournament','1Point','BitFlip','Amplified',1,9425,66,24922 UNION</v>
      </c>
    </row>
    <row r="3684" spans="1:11" x14ac:dyDescent="0.55000000000000004">
      <c r="A3684" t="s">
        <v>32</v>
      </c>
      <c r="B3684" t="s">
        <v>0</v>
      </c>
      <c r="C3684" t="s">
        <v>133</v>
      </c>
      <c r="D3684" t="s">
        <v>6</v>
      </c>
      <c r="E3684" t="s">
        <v>3</v>
      </c>
      <c r="F3684" t="b">
        <v>1</v>
      </c>
      <c r="G3684">
        <v>254</v>
      </c>
      <c r="H3684">
        <v>2</v>
      </c>
      <c r="I3684">
        <v>1087</v>
      </c>
      <c r="K3684" t="str">
        <f t="shared" si="58"/>
        <v>SELECT 'uf50-0112.cnf','Tournament','1Point','Guided','MaxSat',1,254,2,1087 UNION</v>
      </c>
    </row>
    <row r="3685" spans="1:11" x14ac:dyDescent="0.55000000000000004">
      <c r="A3685" t="s">
        <v>32</v>
      </c>
      <c r="B3685" t="s">
        <v>0</v>
      </c>
      <c r="C3685" t="s">
        <v>133</v>
      </c>
      <c r="D3685" t="s">
        <v>6</v>
      </c>
      <c r="E3685" t="s">
        <v>4</v>
      </c>
      <c r="F3685" t="b">
        <v>1</v>
      </c>
      <c r="G3685">
        <v>106</v>
      </c>
      <c r="H3685">
        <v>0</v>
      </c>
      <c r="I3685">
        <v>422</v>
      </c>
      <c r="K3685" t="str">
        <f t="shared" si="58"/>
        <v>SELECT 'uf50-0112.cnf','Tournament','1Point','Guided','Weighted',1,106,0,422 UNION</v>
      </c>
    </row>
    <row r="3686" spans="1:11" x14ac:dyDescent="0.55000000000000004">
      <c r="A3686" t="s">
        <v>32</v>
      </c>
      <c r="B3686" t="s">
        <v>0</v>
      </c>
      <c r="C3686" t="s">
        <v>133</v>
      </c>
      <c r="D3686" t="s">
        <v>6</v>
      </c>
      <c r="E3686" t="s">
        <v>5</v>
      </c>
      <c r="F3686" t="b">
        <v>1</v>
      </c>
      <c r="G3686">
        <v>254</v>
      </c>
      <c r="H3686">
        <v>2</v>
      </c>
      <c r="I3686">
        <v>1068</v>
      </c>
      <c r="K3686" t="str">
        <f t="shared" si="58"/>
        <v>SELECT 'uf50-0112.cnf','Tournament','1Point','Guided','Amplified',1,254,2,1068 UNION</v>
      </c>
    </row>
    <row r="3687" spans="1:11" x14ac:dyDescent="0.55000000000000004">
      <c r="A3687" t="s">
        <v>32</v>
      </c>
      <c r="B3687" t="s">
        <v>0</v>
      </c>
      <c r="C3687" t="s">
        <v>133</v>
      </c>
      <c r="D3687" t="s">
        <v>131</v>
      </c>
      <c r="E3687" t="s">
        <v>3</v>
      </c>
      <c r="F3687" t="b">
        <v>0</v>
      </c>
      <c r="G3687">
        <v>10000</v>
      </c>
      <c r="H3687">
        <v>74</v>
      </c>
      <c r="I3687">
        <v>24405</v>
      </c>
      <c r="K3687" t="str">
        <f t="shared" si="58"/>
        <v>SELECT 'uf50-0112.cnf','Tournament','1Point','1Bit','MaxSat',0,10000,74,24405 UNION</v>
      </c>
    </row>
    <row r="3688" spans="1:11" x14ac:dyDescent="0.55000000000000004">
      <c r="A3688" t="s">
        <v>32</v>
      </c>
      <c r="B3688" t="s">
        <v>0</v>
      </c>
      <c r="C3688" t="s">
        <v>133</v>
      </c>
      <c r="D3688" t="s">
        <v>131</v>
      </c>
      <c r="E3688" t="s">
        <v>4</v>
      </c>
      <c r="F3688" t="b">
        <v>0</v>
      </c>
      <c r="G3688">
        <v>10000</v>
      </c>
      <c r="H3688">
        <v>63</v>
      </c>
      <c r="I3688">
        <v>24417</v>
      </c>
      <c r="K3688" t="str">
        <f t="shared" si="58"/>
        <v>SELECT 'uf50-0112.cnf','Tournament','1Point','1Bit','Weighted',0,10000,63,24417 UNION</v>
      </c>
    </row>
    <row r="3689" spans="1:11" x14ac:dyDescent="0.55000000000000004">
      <c r="A3689" t="s">
        <v>32</v>
      </c>
      <c r="B3689" t="s">
        <v>0</v>
      </c>
      <c r="C3689" t="s">
        <v>133</v>
      </c>
      <c r="D3689" t="s">
        <v>131</v>
      </c>
      <c r="E3689" t="s">
        <v>5</v>
      </c>
      <c r="F3689" t="b">
        <v>0</v>
      </c>
      <c r="G3689">
        <v>10000</v>
      </c>
      <c r="H3689">
        <v>74</v>
      </c>
      <c r="I3689">
        <v>27699</v>
      </c>
      <c r="K3689" t="str">
        <f t="shared" si="58"/>
        <v>SELECT 'uf50-0112.cnf','Tournament','1Point','1Bit','Amplified',0,10000,74,27699 UNION</v>
      </c>
    </row>
    <row r="3690" spans="1:11" x14ac:dyDescent="0.55000000000000004">
      <c r="A3690" t="s">
        <v>32</v>
      </c>
      <c r="B3690" t="s">
        <v>0</v>
      </c>
      <c r="C3690" t="s">
        <v>133</v>
      </c>
      <c r="D3690" t="s">
        <v>132</v>
      </c>
      <c r="E3690" t="s">
        <v>3</v>
      </c>
      <c r="F3690" t="b">
        <v>0</v>
      </c>
      <c r="G3690">
        <v>10000</v>
      </c>
      <c r="H3690">
        <v>71</v>
      </c>
      <c r="I3690">
        <v>25341</v>
      </c>
      <c r="K3690" t="str">
        <f t="shared" si="58"/>
        <v>SELECT 'uf50-0112.cnf','Tournament','1Point','2Bit','MaxSat',0,10000,71,25341 UNION</v>
      </c>
    </row>
    <row r="3691" spans="1:11" x14ac:dyDescent="0.55000000000000004">
      <c r="A3691" t="s">
        <v>32</v>
      </c>
      <c r="B3691" t="s">
        <v>0</v>
      </c>
      <c r="C3691" t="s">
        <v>133</v>
      </c>
      <c r="D3691" t="s">
        <v>132</v>
      </c>
      <c r="E3691" t="s">
        <v>4</v>
      </c>
      <c r="F3691" t="b">
        <v>0</v>
      </c>
      <c r="G3691">
        <v>10000</v>
      </c>
      <c r="H3691">
        <v>62</v>
      </c>
      <c r="I3691">
        <v>24951</v>
      </c>
      <c r="K3691" t="str">
        <f t="shared" si="58"/>
        <v>SELECT 'uf50-0112.cnf','Tournament','1Point','2Bit','Weighted',0,10000,62,24951 UNION</v>
      </c>
    </row>
    <row r="3692" spans="1:11" x14ac:dyDescent="0.55000000000000004">
      <c r="A3692" t="s">
        <v>32</v>
      </c>
      <c r="B3692" t="s">
        <v>0</v>
      </c>
      <c r="C3692" t="s">
        <v>133</v>
      </c>
      <c r="D3692" t="s">
        <v>132</v>
      </c>
      <c r="E3692" t="s">
        <v>5</v>
      </c>
      <c r="F3692" t="b">
        <v>0</v>
      </c>
      <c r="G3692">
        <v>10000</v>
      </c>
      <c r="H3692">
        <v>71</v>
      </c>
      <c r="I3692">
        <v>25460</v>
      </c>
      <c r="K3692" t="str">
        <f t="shared" si="58"/>
        <v>SELECT 'uf50-0112.cnf','Tournament','1Point','2Bit','Amplified',0,10000,71,25460 UNION</v>
      </c>
    </row>
    <row r="3693" spans="1:11" x14ac:dyDescent="0.55000000000000004">
      <c r="A3693" t="s">
        <v>32</v>
      </c>
      <c r="B3693" t="s">
        <v>0</v>
      </c>
      <c r="C3693" t="s">
        <v>134</v>
      </c>
      <c r="D3693" t="s">
        <v>2</v>
      </c>
      <c r="E3693" t="s">
        <v>3</v>
      </c>
      <c r="F3693" t="b">
        <v>1</v>
      </c>
      <c r="G3693">
        <v>2162</v>
      </c>
      <c r="H3693">
        <v>15</v>
      </c>
      <c r="I3693">
        <v>5555</v>
      </c>
      <c r="K3693" t="str">
        <f t="shared" si="58"/>
        <v>SELECT 'uf50-0112.cnf','Tournament','2Point','BitFlip','MaxSat',1,2162,15,5555 UNION</v>
      </c>
    </row>
    <row r="3694" spans="1:11" x14ac:dyDescent="0.55000000000000004">
      <c r="A3694" t="s">
        <v>32</v>
      </c>
      <c r="B3694" t="s">
        <v>0</v>
      </c>
      <c r="C3694" t="s">
        <v>134</v>
      </c>
      <c r="D3694" t="s">
        <v>2</v>
      </c>
      <c r="E3694" t="s">
        <v>4</v>
      </c>
      <c r="F3694" t="b">
        <v>0</v>
      </c>
      <c r="G3694">
        <v>10000</v>
      </c>
      <c r="H3694">
        <v>63</v>
      </c>
      <c r="I3694">
        <v>25738</v>
      </c>
      <c r="K3694" t="str">
        <f t="shared" si="58"/>
        <v>SELECT 'uf50-0112.cnf','Tournament','2Point','BitFlip','Weighted',0,10000,63,25738 UNION</v>
      </c>
    </row>
    <row r="3695" spans="1:11" x14ac:dyDescent="0.55000000000000004">
      <c r="A3695" t="s">
        <v>32</v>
      </c>
      <c r="B3695" t="s">
        <v>0</v>
      </c>
      <c r="C3695" t="s">
        <v>134</v>
      </c>
      <c r="D3695" t="s">
        <v>2</v>
      </c>
      <c r="E3695" t="s">
        <v>5</v>
      </c>
      <c r="F3695" t="b">
        <v>1</v>
      </c>
      <c r="G3695">
        <v>2162</v>
      </c>
      <c r="H3695">
        <v>15</v>
      </c>
      <c r="I3695">
        <v>5656</v>
      </c>
      <c r="K3695" t="str">
        <f t="shared" si="58"/>
        <v>SELECT 'uf50-0112.cnf','Tournament','2Point','BitFlip','Amplified',1,2162,15,5656 UNION</v>
      </c>
    </row>
    <row r="3696" spans="1:11" x14ac:dyDescent="0.55000000000000004">
      <c r="A3696" t="s">
        <v>32</v>
      </c>
      <c r="B3696" t="s">
        <v>0</v>
      </c>
      <c r="C3696" t="s">
        <v>134</v>
      </c>
      <c r="D3696" t="s">
        <v>6</v>
      </c>
      <c r="E3696" t="s">
        <v>3</v>
      </c>
      <c r="F3696" t="b">
        <v>1</v>
      </c>
      <c r="G3696">
        <v>657</v>
      </c>
      <c r="H3696">
        <v>5</v>
      </c>
      <c r="I3696">
        <v>2895</v>
      </c>
      <c r="K3696" t="str">
        <f t="shared" si="58"/>
        <v>SELECT 'uf50-0112.cnf','Tournament','2Point','Guided','MaxSat',1,657,5,2895 UNION</v>
      </c>
    </row>
    <row r="3697" spans="1:11" x14ac:dyDescent="0.55000000000000004">
      <c r="A3697" t="s">
        <v>32</v>
      </c>
      <c r="B3697" t="s">
        <v>0</v>
      </c>
      <c r="C3697" t="s">
        <v>134</v>
      </c>
      <c r="D3697" t="s">
        <v>6</v>
      </c>
      <c r="E3697" t="s">
        <v>4</v>
      </c>
      <c r="F3697" t="b">
        <v>1</v>
      </c>
      <c r="G3697">
        <v>107</v>
      </c>
      <c r="H3697">
        <v>0</v>
      </c>
      <c r="I3697">
        <v>516</v>
      </c>
      <c r="K3697" t="str">
        <f t="shared" si="58"/>
        <v>SELECT 'uf50-0112.cnf','Tournament','2Point','Guided','Weighted',1,107,0,516 UNION</v>
      </c>
    </row>
    <row r="3698" spans="1:11" x14ac:dyDescent="0.55000000000000004">
      <c r="A3698" t="s">
        <v>32</v>
      </c>
      <c r="B3698" t="s">
        <v>0</v>
      </c>
      <c r="C3698" t="s">
        <v>134</v>
      </c>
      <c r="D3698" t="s">
        <v>6</v>
      </c>
      <c r="E3698" t="s">
        <v>5</v>
      </c>
      <c r="F3698" t="b">
        <v>1</v>
      </c>
      <c r="G3698">
        <v>657</v>
      </c>
      <c r="H3698">
        <v>5</v>
      </c>
      <c r="I3698">
        <v>2899</v>
      </c>
      <c r="K3698" t="str">
        <f t="shared" si="58"/>
        <v>SELECT 'uf50-0112.cnf','Tournament','2Point','Guided','Amplified',1,657,5,2899 UNION</v>
      </c>
    </row>
    <row r="3699" spans="1:11" x14ac:dyDescent="0.55000000000000004">
      <c r="A3699" t="s">
        <v>32</v>
      </c>
      <c r="B3699" t="s">
        <v>0</v>
      </c>
      <c r="C3699" t="s">
        <v>134</v>
      </c>
      <c r="D3699" t="s">
        <v>131</v>
      </c>
      <c r="E3699" t="s">
        <v>3</v>
      </c>
      <c r="F3699" t="b">
        <v>0</v>
      </c>
      <c r="G3699">
        <v>10000</v>
      </c>
      <c r="H3699">
        <v>71</v>
      </c>
      <c r="I3699">
        <v>24667</v>
      </c>
      <c r="K3699" t="str">
        <f t="shared" si="58"/>
        <v>SELECT 'uf50-0112.cnf','Tournament','2Point','1Bit','MaxSat',0,10000,71,24667 UNION</v>
      </c>
    </row>
    <row r="3700" spans="1:11" x14ac:dyDescent="0.55000000000000004">
      <c r="A3700" t="s">
        <v>32</v>
      </c>
      <c r="B3700" t="s">
        <v>0</v>
      </c>
      <c r="C3700" t="s">
        <v>134</v>
      </c>
      <c r="D3700" t="s">
        <v>131</v>
      </c>
      <c r="E3700" t="s">
        <v>4</v>
      </c>
      <c r="F3700" t="b">
        <v>0</v>
      </c>
      <c r="G3700">
        <v>10000</v>
      </c>
      <c r="H3700">
        <v>64</v>
      </c>
      <c r="I3700">
        <v>23566</v>
      </c>
      <c r="K3700" t="str">
        <f t="shared" si="58"/>
        <v>SELECT 'uf50-0112.cnf','Tournament','2Point','1Bit','Weighted',0,10000,64,23566 UNION</v>
      </c>
    </row>
    <row r="3701" spans="1:11" x14ac:dyDescent="0.55000000000000004">
      <c r="A3701" t="s">
        <v>32</v>
      </c>
      <c r="B3701" t="s">
        <v>0</v>
      </c>
      <c r="C3701" t="s">
        <v>134</v>
      </c>
      <c r="D3701" t="s">
        <v>131</v>
      </c>
      <c r="E3701" t="s">
        <v>5</v>
      </c>
      <c r="F3701" t="b">
        <v>0</v>
      </c>
      <c r="G3701">
        <v>10000</v>
      </c>
      <c r="H3701">
        <v>71</v>
      </c>
      <c r="I3701">
        <v>25197</v>
      </c>
      <c r="K3701" t="str">
        <f t="shared" si="58"/>
        <v>SELECT 'uf50-0112.cnf','Tournament','2Point','1Bit','Amplified',0,10000,71,25197 UNION</v>
      </c>
    </row>
    <row r="3702" spans="1:11" x14ac:dyDescent="0.55000000000000004">
      <c r="A3702" t="s">
        <v>32</v>
      </c>
      <c r="B3702" t="s">
        <v>0</v>
      </c>
      <c r="C3702" t="s">
        <v>134</v>
      </c>
      <c r="D3702" t="s">
        <v>132</v>
      </c>
      <c r="E3702" t="s">
        <v>3</v>
      </c>
      <c r="F3702" t="b">
        <v>1</v>
      </c>
      <c r="G3702">
        <v>7653</v>
      </c>
      <c r="H3702">
        <v>55</v>
      </c>
      <c r="I3702">
        <v>20310</v>
      </c>
      <c r="K3702" t="str">
        <f t="shared" si="58"/>
        <v>SELECT 'uf50-0112.cnf','Tournament','2Point','2Bit','MaxSat',1,7653,55,20310 UNION</v>
      </c>
    </row>
    <row r="3703" spans="1:11" x14ac:dyDescent="0.55000000000000004">
      <c r="A3703" t="s">
        <v>32</v>
      </c>
      <c r="B3703" t="s">
        <v>0</v>
      </c>
      <c r="C3703" t="s">
        <v>134</v>
      </c>
      <c r="D3703" t="s">
        <v>132</v>
      </c>
      <c r="E3703" t="s">
        <v>4</v>
      </c>
      <c r="F3703" t="b">
        <v>1</v>
      </c>
      <c r="G3703">
        <v>7887</v>
      </c>
      <c r="H3703">
        <v>47</v>
      </c>
      <c r="I3703">
        <v>17877</v>
      </c>
      <c r="K3703" t="str">
        <f t="shared" si="58"/>
        <v>SELECT 'uf50-0112.cnf','Tournament','2Point','2Bit','Weighted',1,7887,47,17877 UNION</v>
      </c>
    </row>
    <row r="3704" spans="1:11" x14ac:dyDescent="0.55000000000000004">
      <c r="A3704" t="s">
        <v>32</v>
      </c>
      <c r="B3704" t="s">
        <v>0</v>
      </c>
      <c r="C3704" t="s">
        <v>134</v>
      </c>
      <c r="D3704" t="s">
        <v>132</v>
      </c>
      <c r="E3704" t="s">
        <v>5</v>
      </c>
      <c r="F3704" t="b">
        <v>1</v>
      </c>
      <c r="G3704">
        <v>7653</v>
      </c>
      <c r="H3704">
        <v>55</v>
      </c>
      <c r="I3704">
        <v>19456</v>
      </c>
      <c r="K3704" t="str">
        <f t="shared" si="58"/>
        <v>SELECT 'uf50-0112.cnf','Tournament','2Point','2Bit','Amplified',1,7653,55,19456 UNION</v>
      </c>
    </row>
    <row r="3705" spans="1:11" x14ac:dyDescent="0.55000000000000004">
      <c r="A3705" t="s">
        <v>32</v>
      </c>
      <c r="B3705" t="s">
        <v>9</v>
      </c>
      <c r="C3705" t="s">
        <v>1</v>
      </c>
      <c r="D3705" t="s">
        <v>2</v>
      </c>
      <c r="E3705" t="s">
        <v>3</v>
      </c>
      <c r="F3705" t="b">
        <v>0</v>
      </c>
      <c r="G3705">
        <v>10000</v>
      </c>
      <c r="H3705">
        <v>48</v>
      </c>
      <c r="I3705">
        <v>61419</v>
      </c>
      <c r="K3705" t="str">
        <f t="shared" si="58"/>
        <v>SELECT 'uf50-0112.cnf','Roulette','Clause','BitFlip','MaxSat',0,10000,48,61419 UNION</v>
      </c>
    </row>
    <row r="3706" spans="1:11" x14ac:dyDescent="0.55000000000000004">
      <c r="A3706" t="s">
        <v>32</v>
      </c>
      <c r="B3706" t="s">
        <v>9</v>
      </c>
      <c r="C3706" t="s">
        <v>1</v>
      </c>
      <c r="D3706" t="s">
        <v>2</v>
      </c>
      <c r="E3706" t="s">
        <v>4</v>
      </c>
      <c r="F3706" t="b">
        <v>0</v>
      </c>
      <c r="G3706">
        <v>10000</v>
      </c>
      <c r="H3706">
        <v>38</v>
      </c>
      <c r="I3706">
        <v>61193</v>
      </c>
      <c r="K3706" t="str">
        <f t="shared" si="58"/>
        <v>SELECT 'uf50-0112.cnf','Roulette','Clause','BitFlip','Weighted',0,10000,38,61193 UNION</v>
      </c>
    </row>
    <row r="3707" spans="1:11" x14ac:dyDescent="0.55000000000000004">
      <c r="A3707" t="s">
        <v>32</v>
      </c>
      <c r="B3707" t="s">
        <v>9</v>
      </c>
      <c r="C3707" t="s">
        <v>1</v>
      </c>
      <c r="D3707" t="s">
        <v>2</v>
      </c>
      <c r="E3707" t="s">
        <v>5</v>
      </c>
      <c r="F3707" t="b">
        <v>0</v>
      </c>
      <c r="G3707">
        <v>10000</v>
      </c>
      <c r="H3707">
        <v>47</v>
      </c>
      <c r="I3707">
        <v>63007</v>
      </c>
      <c r="K3707" t="str">
        <f t="shared" si="58"/>
        <v>SELECT 'uf50-0112.cnf','Roulette','Clause','BitFlip','Amplified',0,10000,47,63007 UNION</v>
      </c>
    </row>
    <row r="3708" spans="1:11" x14ac:dyDescent="0.55000000000000004">
      <c r="A3708" t="s">
        <v>32</v>
      </c>
      <c r="B3708" t="s">
        <v>9</v>
      </c>
      <c r="C3708" t="s">
        <v>1</v>
      </c>
      <c r="D3708" t="s">
        <v>6</v>
      </c>
      <c r="E3708" t="s">
        <v>3</v>
      </c>
      <c r="F3708" t="b">
        <v>0</v>
      </c>
      <c r="G3708">
        <v>10000</v>
      </c>
      <c r="H3708">
        <v>54</v>
      </c>
      <c r="I3708">
        <v>70752</v>
      </c>
      <c r="K3708" t="str">
        <f t="shared" si="58"/>
        <v>SELECT 'uf50-0112.cnf','Roulette','Clause','Guided','MaxSat',0,10000,54,70752 UNION</v>
      </c>
    </row>
    <row r="3709" spans="1:11" x14ac:dyDescent="0.55000000000000004">
      <c r="A3709" t="s">
        <v>32</v>
      </c>
      <c r="B3709" t="s">
        <v>9</v>
      </c>
      <c r="C3709" t="s">
        <v>1</v>
      </c>
      <c r="D3709" t="s">
        <v>6</v>
      </c>
      <c r="E3709" t="s">
        <v>4</v>
      </c>
      <c r="F3709" t="b">
        <v>0</v>
      </c>
      <c r="G3709">
        <v>10000</v>
      </c>
      <c r="H3709">
        <v>49</v>
      </c>
      <c r="I3709">
        <v>70476</v>
      </c>
      <c r="K3709" t="str">
        <f t="shared" si="58"/>
        <v>SELECT 'uf50-0112.cnf','Roulette','Clause','Guided','Weighted',0,10000,49,70476 UNION</v>
      </c>
    </row>
    <row r="3710" spans="1:11" x14ac:dyDescent="0.55000000000000004">
      <c r="A3710" t="s">
        <v>32</v>
      </c>
      <c r="B3710" t="s">
        <v>9</v>
      </c>
      <c r="C3710" t="s">
        <v>1</v>
      </c>
      <c r="D3710" t="s">
        <v>6</v>
      </c>
      <c r="E3710" t="s">
        <v>5</v>
      </c>
      <c r="F3710" t="b">
        <v>1</v>
      </c>
      <c r="G3710">
        <v>8180</v>
      </c>
      <c r="H3710">
        <v>46</v>
      </c>
      <c r="I3710">
        <v>58314</v>
      </c>
      <c r="K3710" t="str">
        <f t="shared" si="58"/>
        <v>SELECT 'uf50-0112.cnf','Roulette','Clause','Guided','Amplified',1,8180,46,58314 UNION</v>
      </c>
    </row>
    <row r="3711" spans="1:11" x14ac:dyDescent="0.55000000000000004">
      <c r="A3711" t="s">
        <v>32</v>
      </c>
      <c r="B3711" t="s">
        <v>9</v>
      </c>
      <c r="C3711" t="s">
        <v>1</v>
      </c>
      <c r="D3711" t="s">
        <v>131</v>
      </c>
      <c r="E3711" t="s">
        <v>3</v>
      </c>
      <c r="F3711" t="b">
        <v>0</v>
      </c>
      <c r="G3711">
        <v>10000</v>
      </c>
      <c r="H3711">
        <v>47</v>
      </c>
      <c r="I3711">
        <v>62079</v>
      </c>
      <c r="K3711" t="str">
        <f t="shared" si="58"/>
        <v>SELECT 'uf50-0112.cnf','Roulette','Clause','1Bit','MaxSat',0,10000,47,62079 UNION</v>
      </c>
    </row>
    <row r="3712" spans="1:11" x14ac:dyDescent="0.55000000000000004">
      <c r="A3712" t="s">
        <v>32</v>
      </c>
      <c r="B3712" t="s">
        <v>9</v>
      </c>
      <c r="C3712" t="s">
        <v>1</v>
      </c>
      <c r="D3712" t="s">
        <v>131</v>
      </c>
      <c r="E3712" t="s">
        <v>4</v>
      </c>
      <c r="F3712" t="b">
        <v>0</v>
      </c>
      <c r="G3712">
        <v>10000</v>
      </c>
      <c r="H3712">
        <v>36</v>
      </c>
      <c r="I3712">
        <v>63761</v>
      </c>
      <c r="K3712" t="str">
        <f t="shared" si="58"/>
        <v>SELECT 'uf50-0112.cnf','Roulette','Clause','1Bit','Weighted',0,10000,36,63761 UNION</v>
      </c>
    </row>
    <row r="3713" spans="1:11" x14ac:dyDescent="0.55000000000000004">
      <c r="A3713" t="s">
        <v>32</v>
      </c>
      <c r="B3713" t="s">
        <v>9</v>
      </c>
      <c r="C3713" t="s">
        <v>1</v>
      </c>
      <c r="D3713" t="s">
        <v>131</v>
      </c>
      <c r="E3713" t="s">
        <v>5</v>
      </c>
      <c r="F3713" t="b">
        <v>0</v>
      </c>
      <c r="G3713">
        <v>10000</v>
      </c>
      <c r="H3713">
        <v>49</v>
      </c>
      <c r="I3713">
        <v>64773</v>
      </c>
      <c r="K3713" t="str">
        <f t="shared" si="58"/>
        <v>SELECT 'uf50-0112.cnf','Roulette','Clause','1Bit','Amplified',0,10000,49,64773 UNION</v>
      </c>
    </row>
    <row r="3714" spans="1:11" x14ac:dyDescent="0.55000000000000004">
      <c r="A3714" t="s">
        <v>32</v>
      </c>
      <c r="B3714" t="s">
        <v>9</v>
      </c>
      <c r="C3714" t="s">
        <v>1</v>
      </c>
      <c r="D3714" t="s">
        <v>132</v>
      </c>
      <c r="E3714" t="s">
        <v>3</v>
      </c>
      <c r="F3714" t="b">
        <v>0</v>
      </c>
      <c r="G3714">
        <v>0</v>
      </c>
      <c r="H3714">
        <v>0</v>
      </c>
      <c r="I3714">
        <v>63230</v>
      </c>
      <c r="K3714" t="str">
        <f t="shared" si="58"/>
        <v>SELECT 'uf50-0112.cnf','Roulette','Clause','2Bit','MaxSat',0,0,0,63230 UNION</v>
      </c>
    </row>
    <row r="3715" spans="1:11" x14ac:dyDescent="0.55000000000000004">
      <c r="A3715" t="s">
        <v>32</v>
      </c>
      <c r="B3715" t="s">
        <v>9</v>
      </c>
      <c r="C3715" t="s">
        <v>1</v>
      </c>
      <c r="D3715" t="s">
        <v>132</v>
      </c>
      <c r="E3715" t="s">
        <v>4</v>
      </c>
      <c r="F3715" t="b">
        <v>0</v>
      </c>
      <c r="G3715">
        <v>10000</v>
      </c>
      <c r="H3715">
        <v>36</v>
      </c>
      <c r="I3715">
        <v>59262</v>
      </c>
      <c r="K3715" t="str">
        <f t="shared" si="58"/>
        <v>SELECT 'uf50-0112.cnf','Roulette','Clause','2Bit','Weighted',0,10000,36,59262 UNION</v>
      </c>
    </row>
    <row r="3716" spans="1:11" x14ac:dyDescent="0.55000000000000004">
      <c r="A3716" t="s">
        <v>32</v>
      </c>
      <c r="B3716" t="s">
        <v>9</v>
      </c>
      <c r="C3716" t="s">
        <v>1</v>
      </c>
      <c r="D3716" t="s">
        <v>132</v>
      </c>
      <c r="E3716" t="s">
        <v>5</v>
      </c>
      <c r="F3716" t="b">
        <v>0</v>
      </c>
      <c r="G3716">
        <v>10000</v>
      </c>
      <c r="H3716">
        <v>49</v>
      </c>
      <c r="I3716">
        <v>61560</v>
      </c>
      <c r="K3716" t="str">
        <f t="shared" si="58"/>
        <v>SELECT 'uf50-0112.cnf','Roulette','Clause','2Bit','Amplified',0,10000,49,61560 UNION</v>
      </c>
    </row>
    <row r="3717" spans="1:11" x14ac:dyDescent="0.55000000000000004">
      <c r="A3717" t="s">
        <v>32</v>
      </c>
      <c r="B3717" t="s">
        <v>9</v>
      </c>
      <c r="C3717" t="s">
        <v>8</v>
      </c>
      <c r="D3717" t="s">
        <v>2</v>
      </c>
      <c r="E3717" t="s">
        <v>3</v>
      </c>
      <c r="F3717" t="b">
        <v>1</v>
      </c>
      <c r="G3717">
        <v>987</v>
      </c>
      <c r="H3717">
        <v>4</v>
      </c>
      <c r="I3717">
        <v>2659</v>
      </c>
      <c r="K3717" t="str">
        <f t="shared" si="58"/>
        <v>SELECT 'uf50-0112.cnf','Roulette','Uniform','BitFlip','MaxSat',1,987,4,2659 UNION</v>
      </c>
    </row>
    <row r="3718" spans="1:11" x14ac:dyDescent="0.55000000000000004">
      <c r="A3718" t="s">
        <v>32</v>
      </c>
      <c r="B3718" t="s">
        <v>9</v>
      </c>
      <c r="C3718" t="s">
        <v>8</v>
      </c>
      <c r="D3718" t="s">
        <v>2</v>
      </c>
      <c r="E3718" t="s">
        <v>4</v>
      </c>
      <c r="F3718" t="b">
        <v>0</v>
      </c>
      <c r="G3718">
        <v>10000</v>
      </c>
      <c r="H3718">
        <v>44</v>
      </c>
      <c r="I3718">
        <v>25978</v>
      </c>
      <c r="K3718" t="str">
        <f t="shared" si="58"/>
        <v>SELECT 'uf50-0112.cnf','Roulette','Uniform','BitFlip','Weighted',0,10000,44,25978 UNION</v>
      </c>
    </row>
    <row r="3719" spans="1:11" x14ac:dyDescent="0.55000000000000004">
      <c r="A3719" t="s">
        <v>32</v>
      </c>
      <c r="B3719" t="s">
        <v>9</v>
      </c>
      <c r="C3719" t="s">
        <v>8</v>
      </c>
      <c r="D3719" t="s">
        <v>2</v>
      </c>
      <c r="E3719" t="s">
        <v>5</v>
      </c>
      <c r="F3719" t="b">
        <v>0</v>
      </c>
      <c r="G3719">
        <v>10000</v>
      </c>
      <c r="H3719">
        <v>59</v>
      </c>
      <c r="I3719">
        <v>28332</v>
      </c>
      <c r="K3719" t="str">
        <f t="shared" si="58"/>
        <v>SELECT 'uf50-0112.cnf','Roulette','Uniform','BitFlip','Amplified',0,10000,59,28332 UNION</v>
      </c>
    </row>
    <row r="3720" spans="1:11" x14ac:dyDescent="0.55000000000000004">
      <c r="A3720" t="s">
        <v>32</v>
      </c>
      <c r="B3720" t="s">
        <v>9</v>
      </c>
      <c r="C3720" t="s">
        <v>8</v>
      </c>
      <c r="D3720" t="s">
        <v>6</v>
      </c>
      <c r="E3720" t="s">
        <v>3</v>
      </c>
      <c r="F3720" t="b">
        <v>1</v>
      </c>
      <c r="G3720">
        <v>6756</v>
      </c>
      <c r="H3720">
        <v>44</v>
      </c>
      <c r="I3720">
        <v>30627</v>
      </c>
      <c r="K3720" t="str">
        <f t="shared" si="58"/>
        <v>SELECT 'uf50-0112.cnf','Roulette','Uniform','Guided','MaxSat',1,6756,44,30627 UNION</v>
      </c>
    </row>
    <row r="3721" spans="1:11" x14ac:dyDescent="0.55000000000000004">
      <c r="A3721" t="s">
        <v>32</v>
      </c>
      <c r="B3721" t="s">
        <v>9</v>
      </c>
      <c r="C3721" t="s">
        <v>8</v>
      </c>
      <c r="D3721" t="s">
        <v>6</v>
      </c>
      <c r="E3721" t="s">
        <v>4</v>
      </c>
      <c r="F3721" t="b">
        <v>1</v>
      </c>
      <c r="G3721">
        <v>2125</v>
      </c>
      <c r="H3721">
        <v>12</v>
      </c>
      <c r="I3721">
        <v>9613</v>
      </c>
      <c r="K3721" t="str">
        <f t="shared" ref="K3721:K3784" si="59">CONCATENATE("SELECT '",A3721,"','",B3721,"','",C3721,"','",D3721,"','",E3721,"',",IF(F3721,1,0),",",G3721,",",H3721,",",I3721," UNION")</f>
        <v>SELECT 'uf50-0112.cnf','Roulette','Uniform','Guided','Weighted',1,2125,12,9613 UNION</v>
      </c>
    </row>
    <row r="3722" spans="1:11" x14ac:dyDescent="0.55000000000000004">
      <c r="A3722" t="s">
        <v>32</v>
      </c>
      <c r="B3722" t="s">
        <v>9</v>
      </c>
      <c r="C3722" t="s">
        <v>8</v>
      </c>
      <c r="D3722" t="s">
        <v>6</v>
      </c>
      <c r="E3722" t="s">
        <v>5</v>
      </c>
      <c r="F3722" t="b">
        <v>1</v>
      </c>
      <c r="G3722">
        <v>2047</v>
      </c>
      <c r="H3722">
        <v>13</v>
      </c>
      <c r="I3722">
        <v>9356</v>
      </c>
      <c r="K3722" t="str">
        <f t="shared" si="59"/>
        <v>SELECT 'uf50-0112.cnf','Roulette','Uniform','Guided','Amplified',1,2047,13,9356 UNION</v>
      </c>
    </row>
    <row r="3723" spans="1:11" x14ac:dyDescent="0.55000000000000004">
      <c r="A3723" t="s">
        <v>32</v>
      </c>
      <c r="B3723" t="s">
        <v>9</v>
      </c>
      <c r="C3723" t="s">
        <v>8</v>
      </c>
      <c r="D3723" t="s">
        <v>131</v>
      </c>
      <c r="E3723" t="s">
        <v>3</v>
      </c>
      <c r="F3723" t="b">
        <v>0</v>
      </c>
      <c r="G3723">
        <v>10000</v>
      </c>
      <c r="H3723">
        <v>55</v>
      </c>
      <c r="I3723">
        <v>26280</v>
      </c>
      <c r="K3723" t="str">
        <f t="shared" si="59"/>
        <v>SELECT 'uf50-0112.cnf','Roulette','Uniform','1Bit','MaxSat',0,10000,55,26280 UNION</v>
      </c>
    </row>
    <row r="3724" spans="1:11" x14ac:dyDescent="0.55000000000000004">
      <c r="A3724" t="s">
        <v>32</v>
      </c>
      <c r="B3724" t="s">
        <v>9</v>
      </c>
      <c r="C3724" t="s">
        <v>8</v>
      </c>
      <c r="D3724" t="s">
        <v>131</v>
      </c>
      <c r="E3724" t="s">
        <v>4</v>
      </c>
      <c r="F3724" t="b">
        <v>0</v>
      </c>
      <c r="G3724">
        <v>10000</v>
      </c>
      <c r="H3724">
        <v>46</v>
      </c>
      <c r="I3724">
        <v>25747</v>
      </c>
      <c r="K3724" t="str">
        <f t="shared" si="59"/>
        <v>SELECT 'uf50-0112.cnf','Roulette','Uniform','1Bit','Weighted',0,10000,46,25747 UNION</v>
      </c>
    </row>
    <row r="3725" spans="1:11" x14ac:dyDescent="0.55000000000000004">
      <c r="A3725" t="s">
        <v>32</v>
      </c>
      <c r="B3725" t="s">
        <v>9</v>
      </c>
      <c r="C3725" t="s">
        <v>8</v>
      </c>
      <c r="D3725" t="s">
        <v>131</v>
      </c>
      <c r="E3725" t="s">
        <v>5</v>
      </c>
      <c r="F3725" t="b">
        <v>0</v>
      </c>
      <c r="G3725">
        <v>0</v>
      </c>
      <c r="H3725">
        <v>0</v>
      </c>
      <c r="I3725">
        <v>26855</v>
      </c>
      <c r="K3725" t="str">
        <f t="shared" si="59"/>
        <v>SELECT 'uf50-0112.cnf','Roulette','Uniform','1Bit','Amplified',0,0,0,26855 UNION</v>
      </c>
    </row>
    <row r="3726" spans="1:11" x14ac:dyDescent="0.55000000000000004">
      <c r="A3726" t="s">
        <v>32</v>
      </c>
      <c r="B3726" t="s">
        <v>9</v>
      </c>
      <c r="C3726" t="s">
        <v>8</v>
      </c>
      <c r="D3726" t="s">
        <v>132</v>
      </c>
      <c r="E3726" t="s">
        <v>3</v>
      </c>
      <c r="F3726" t="b">
        <v>1</v>
      </c>
      <c r="G3726">
        <v>5188</v>
      </c>
      <c r="H3726">
        <v>23</v>
      </c>
      <c r="I3726">
        <v>14283</v>
      </c>
      <c r="K3726" t="str">
        <f t="shared" si="59"/>
        <v>SELECT 'uf50-0112.cnf','Roulette','Uniform','2Bit','MaxSat',1,5188,23,14283 UNION</v>
      </c>
    </row>
    <row r="3727" spans="1:11" x14ac:dyDescent="0.55000000000000004">
      <c r="A3727" t="s">
        <v>32</v>
      </c>
      <c r="B3727" t="s">
        <v>9</v>
      </c>
      <c r="C3727" t="s">
        <v>8</v>
      </c>
      <c r="D3727" t="s">
        <v>132</v>
      </c>
      <c r="E3727" t="s">
        <v>4</v>
      </c>
      <c r="F3727" t="b">
        <v>0</v>
      </c>
      <c r="G3727">
        <v>10000</v>
      </c>
      <c r="H3727">
        <v>39</v>
      </c>
      <c r="I3727">
        <v>25120</v>
      </c>
      <c r="K3727" t="str">
        <f t="shared" si="59"/>
        <v>SELECT 'uf50-0112.cnf','Roulette','Uniform','2Bit','Weighted',0,10000,39,25120 UNION</v>
      </c>
    </row>
    <row r="3728" spans="1:11" x14ac:dyDescent="0.55000000000000004">
      <c r="A3728" t="s">
        <v>32</v>
      </c>
      <c r="B3728" t="s">
        <v>9</v>
      </c>
      <c r="C3728" t="s">
        <v>8</v>
      </c>
      <c r="D3728" t="s">
        <v>132</v>
      </c>
      <c r="E3728" t="s">
        <v>5</v>
      </c>
      <c r="F3728" t="b">
        <v>0</v>
      </c>
      <c r="G3728">
        <v>10000</v>
      </c>
      <c r="H3728">
        <v>50</v>
      </c>
      <c r="I3728">
        <v>26996</v>
      </c>
      <c r="K3728" t="str">
        <f t="shared" si="59"/>
        <v>SELECT 'uf50-0112.cnf','Roulette','Uniform','2Bit','Amplified',0,10000,50,26996 UNION</v>
      </c>
    </row>
    <row r="3729" spans="1:11" x14ac:dyDescent="0.55000000000000004">
      <c r="A3729" t="s">
        <v>32</v>
      </c>
      <c r="B3729" t="s">
        <v>9</v>
      </c>
      <c r="C3729" t="s">
        <v>133</v>
      </c>
      <c r="D3729" t="s">
        <v>2</v>
      </c>
      <c r="E3729" t="s">
        <v>3</v>
      </c>
      <c r="F3729" t="b">
        <v>1</v>
      </c>
      <c r="G3729">
        <v>3575</v>
      </c>
      <c r="H3729">
        <v>17</v>
      </c>
      <c r="I3729">
        <v>9568</v>
      </c>
      <c r="K3729" t="str">
        <f t="shared" si="59"/>
        <v>SELECT 'uf50-0112.cnf','Roulette','1Point','BitFlip','MaxSat',1,3575,17,9568 UNION</v>
      </c>
    </row>
    <row r="3730" spans="1:11" x14ac:dyDescent="0.55000000000000004">
      <c r="A3730" t="s">
        <v>32</v>
      </c>
      <c r="B3730" t="s">
        <v>9</v>
      </c>
      <c r="C3730" t="s">
        <v>133</v>
      </c>
      <c r="D3730" t="s">
        <v>2</v>
      </c>
      <c r="E3730" t="s">
        <v>4</v>
      </c>
      <c r="F3730" t="b">
        <v>1</v>
      </c>
      <c r="G3730">
        <v>851</v>
      </c>
      <c r="H3730">
        <v>4</v>
      </c>
      <c r="I3730">
        <v>2113</v>
      </c>
      <c r="K3730" t="str">
        <f t="shared" si="59"/>
        <v>SELECT 'uf50-0112.cnf','Roulette','1Point','BitFlip','Weighted',1,851,4,2113 UNION</v>
      </c>
    </row>
    <row r="3731" spans="1:11" x14ac:dyDescent="0.55000000000000004">
      <c r="A3731" t="s">
        <v>32</v>
      </c>
      <c r="B3731" t="s">
        <v>9</v>
      </c>
      <c r="C3731" t="s">
        <v>133</v>
      </c>
      <c r="D3731" t="s">
        <v>2</v>
      </c>
      <c r="E3731" t="s">
        <v>5</v>
      </c>
      <c r="F3731" t="b">
        <v>1</v>
      </c>
      <c r="G3731">
        <v>8598</v>
      </c>
      <c r="H3731">
        <v>45</v>
      </c>
      <c r="I3731">
        <v>22574</v>
      </c>
      <c r="K3731" t="str">
        <f t="shared" si="59"/>
        <v>SELECT 'uf50-0112.cnf','Roulette','1Point','BitFlip','Amplified',1,8598,45,22574 UNION</v>
      </c>
    </row>
    <row r="3732" spans="1:11" x14ac:dyDescent="0.55000000000000004">
      <c r="A3732" t="s">
        <v>32</v>
      </c>
      <c r="B3732" t="s">
        <v>9</v>
      </c>
      <c r="C3732" t="s">
        <v>133</v>
      </c>
      <c r="D3732" t="s">
        <v>6</v>
      </c>
      <c r="E3732" t="s">
        <v>3</v>
      </c>
      <c r="F3732" t="b">
        <v>1</v>
      </c>
      <c r="G3732">
        <v>900</v>
      </c>
      <c r="H3732">
        <v>6</v>
      </c>
      <c r="I3732">
        <v>3933</v>
      </c>
      <c r="K3732" t="str">
        <f t="shared" si="59"/>
        <v>SELECT 'uf50-0112.cnf','Roulette','1Point','Guided','MaxSat',1,900,6,3933 UNION</v>
      </c>
    </row>
    <row r="3733" spans="1:11" x14ac:dyDescent="0.55000000000000004">
      <c r="A3733" t="s">
        <v>32</v>
      </c>
      <c r="B3733" t="s">
        <v>9</v>
      </c>
      <c r="C3733" t="s">
        <v>133</v>
      </c>
      <c r="D3733" t="s">
        <v>6</v>
      </c>
      <c r="E3733" t="s">
        <v>4</v>
      </c>
      <c r="F3733" t="b">
        <v>1</v>
      </c>
      <c r="G3733">
        <v>3595</v>
      </c>
      <c r="H3733">
        <v>21</v>
      </c>
      <c r="I3733">
        <v>15489</v>
      </c>
      <c r="K3733" t="str">
        <f t="shared" si="59"/>
        <v>SELECT 'uf50-0112.cnf','Roulette','1Point','Guided','Weighted',1,3595,21,15489 UNION</v>
      </c>
    </row>
    <row r="3734" spans="1:11" x14ac:dyDescent="0.55000000000000004">
      <c r="A3734" t="s">
        <v>32</v>
      </c>
      <c r="B3734" t="s">
        <v>9</v>
      </c>
      <c r="C3734" t="s">
        <v>133</v>
      </c>
      <c r="D3734" t="s">
        <v>6</v>
      </c>
      <c r="E3734" t="s">
        <v>5</v>
      </c>
      <c r="F3734" t="b">
        <v>1</v>
      </c>
      <c r="G3734">
        <v>2525</v>
      </c>
      <c r="H3734">
        <v>17</v>
      </c>
      <c r="I3734">
        <v>11024</v>
      </c>
      <c r="K3734" t="str">
        <f t="shared" si="59"/>
        <v>SELECT 'uf50-0112.cnf','Roulette','1Point','Guided','Amplified',1,2525,17,11024 UNION</v>
      </c>
    </row>
    <row r="3735" spans="1:11" x14ac:dyDescent="0.55000000000000004">
      <c r="A3735" t="s">
        <v>32</v>
      </c>
      <c r="B3735" t="s">
        <v>9</v>
      </c>
      <c r="C3735" t="s">
        <v>133</v>
      </c>
      <c r="D3735" t="s">
        <v>131</v>
      </c>
      <c r="E3735" t="s">
        <v>3</v>
      </c>
      <c r="F3735" t="b">
        <v>0</v>
      </c>
      <c r="G3735">
        <v>10000</v>
      </c>
      <c r="H3735">
        <v>51</v>
      </c>
      <c r="I3735">
        <v>25709</v>
      </c>
      <c r="K3735" t="str">
        <f t="shared" si="59"/>
        <v>SELECT 'uf50-0112.cnf','Roulette','1Point','1Bit','MaxSat',0,10000,51,25709 UNION</v>
      </c>
    </row>
    <row r="3736" spans="1:11" x14ac:dyDescent="0.55000000000000004">
      <c r="A3736" t="s">
        <v>32</v>
      </c>
      <c r="B3736" t="s">
        <v>9</v>
      </c>
      <c r="C3736" t="s">
        <v>133</v>
      </c>
      <c r="D3736" t="s">
        <v>131</v>
      </c>
      <c r="E3736" t="s">
        <v>4</v>
      </c>
      <c r="F3736" t="b">
        <v>0</v>
      </c>
      <c r="G3736">
        <v>10000</v>
      </c>
      <c r="H3736">
        <v>44</v>
      </c>
      <c r="I3736">
        <v>25549</v>
      </c>
      <c r="K3736" t="str">
        <f t="shared" si="59"/>
        <v>SELECT 'uf50-0112.cnf','Roulette','1Point','1Bit','Weighted',0,10000,44,25549 UNION</v>
      </c>
    </row>
    <row r="3737" spans="1:11" x14ac:dyDescent="0.55000000000000004">
      <c r="A3737" t="s">
        <v>32</v>
      </c>
      <c r="B3737" t="s">
        <v>9</v>
      </c>
      <c r="C3737" t="s">
        <v>133</v>
      </c>
      <c r="D3737" t="s">
        <v>131</v>
      </c>
      <c r="E3737" t="s">
        <v>5</v>
      </c>
      <c r="F3737" t="b">
        <v>1</v>
      </c>
      <c r="G3737">
        <v>6427</v>
      </c>
      <c r="H3737">
        <v>31</v>
      </c>
      <c r="I3737">
        <v>17472</v>
      </c>
      <c r="K3737" t="str">
        <f t="shared" si="59"/>
        <v>SELECT 'uf50-0112.cnf','Roulette','1Point','1Bit','Amplified',1,6427,31,17472 UNION</v>
      </c>
    </row>
    <row r="3738" spans="1:11" x14ac:dyDescent="0.55000000000000004">
      <c r="A3738" t="s">
        <v>32</v>
      </c>
      <c r="B3738" t="s">
        <v>9</v>
      </c>
      <c r="C3738" t="s">
        <v>133</v>
      </c>
      <c r="D3738" t="s">
        <v>132</v>
      </c>
      <c r="E3738" t="s">
        <v>3</v>
      </c>
      <c r="F3738" t="b">
        <v>1</v>
      </c>
      <c r="G3738">
        <v>9292</v>
      </c>
      <c r="H3738">
        <v>47</v>
      </c>
      <c r="I3738">
        <v>25236</v>
      </c>
      <c r="K3738" t="str">
        <f t="shared" si="59"/>
        <v>SELECT 'uf50-0112.cnf','Roulette','1Point','2Bit','MaxSat',1,9292,47,25236 UNION</v>
      </c>
    </row>
    <row r="3739" spans="1:11" x14ac:dyDescent="0.55000000000000004">
      <c r="A3739" t="s">
        <v>32</v>
      </c>
      <c r="B3739" t="s">
        <v>9</v>
      </c>
      <c r="C3739" t="s">
        <v>133</v>
      </c>
      <c r="D3739" t="s">
        <v>132</v>
      </c>
      <c r="E3739" t="s">
        <v>4</v>
      </c>
      <c r="F3739" t="b">
        <v>1</v>
      </c>
      <c r="G3739">
        <v>6634</v>
      </c>
      <c r="H3739">
        <v>24</v>
      </c>
      <c r="I3739">
        <v>16911</v>
      </c>
      <c r="K3739" t="str">
        <f t="shared" si="59"/>
        <v>SELECT 'uf50-0112.cnf','Roulette','1Point','2Bit','Weighted',1,6634,24,16911 UNION</v>
      </c>
    </row>
    <row r="3740" spans="1:11" x14ac:dyDescent="0.55000000000000004">
      <c r="A3740" t="s">
        <v>32</v>
      </c>
      <c r="B3740" t="s">
        <v>9</v>
      </c>
      <c r="C3740" t="s">
        <v>133</v>
      </c>
      <c r="D3740" t="s">
        <v>132</v>
      </c>
      <c r="E3740" t="s">
        <v>5</v>
      </c>
      <c r="F3740" t="b">
        <v>1</v>
      </c>
      <c r="G3740">
        <v>9073</v>
      </c>
      <c r="H3740">
        <v>46</v>
      </c>
      <c r="I3740">
        <v>23378</v>
      </c>
      <c r="K3740" t="str">
        <f t="shared" si="59"/>
        <v>SELECT 'uf50-0112.cnf','Roulette','1Point','2Bit','Amplified',1,9073,46,23378 UNION</v>
      </c>
    </row>
    <row r="3741" spans="1:11" x14ac:dyDescent="0.55000000000000004">
      <c r="A3741" t="s">
        <v>32</v>
      </c>
      <c r="B3741" t="s">
        <v>9</v>
      </c>
      <c r="C3741" t="s">
        <v>134</v>
      </c>
      <c r="D3741" t="s">
        <v>2</v>
      </c>
      <c r="E3741" t="s">
        <v>3</v>
      </c>
      <c r="F3741" t="b">
        <v>1</v>
      </c>
      <c r="G3741">
        <v>300</v>
      </c>
      <c r="H3741">
        <v>1</v>
      </c>
      <c r="I3741">
        <v>824</v>
      </c>
      <c r="K3741" t="str">
        <f t="shared" si="59"/>
        <v>SELECT 'uf50-0112.cnf','Roulette','2Point','BitFlip','MaxSat',1,300,1,824 UNION</v>
      </c>
    </row>
    <row r="3742" spans="1:11" x14ac:dyDescent="0.55000000000000004">
      <c r="A3742" t="s">
        <v>32</v>
      </c>
      <c r="B3742" t="s">
        <v>9</v>
      </c>
      <c r="C3742" t="s">
        <v>134</v>
      </c>
      <c r="D3742" t="s">
        <v>2</v>
      </c>
      <c r="E3742" t="s">
        <v>4</v>
      </c>
      <c r="F3742" t="b">
        <v>0</v>
      </c>
      <c r="G3742">
        <v>10000</v>
      </c>
      <c r="H3742">
        <v>44</v>
      </c>
      <c r="I3742">
        <v>25929</v>
      </c>
      <c r="K3742" t="str">
        <f t="shared" si="59"/>
        <v>SELECT 'uf50-0112.cnf','Roulette','2Point','BitFlip','Weighted',0,10000,44,25929 UNION</v>
      </c>
    </row>
    <row r="3743" spans="1:11" x14ac:dyDescent="0.55000000000000004">
      <c r="A3743" t="s">
        <v>32</v>
      </c>
      <c r="B3743" t="s">
        <v>9</v>
      </c>
      <c r="C3743" t="s">
        <v>134</v>
      </c>
      <c r="D3743" t="s">
        <v>2</v>
      </c>
      <c r="E3743" t="s">
        <v>5</v>
      </c>
      <c r="F3743" t="b">
        <v>1</v>
      </c>
      <c r="G3743">
        <v>2338</v>
      </c>
      <c r="H3743">
        <v>13</v>
      </c>
      <c r="I3743">
        <v>6194</v>
      </c>
      <c r="K3743" t="str">
        <f t="shared" si="59"/>
        <v>SELECT 'uf50-0112.cnf','Roulette','2Point','BitFlip','Amplified',1,2338,13,6194 UNION</v>
      </c>
    </row>
    <row r="3744" spans="1:11" x14ac:dyDescent="0.55000000000000004">
      <c r="A3744" t="s">
        <v>32</v>
      </c>
      <c r="B3744" t="s">
        <v>9</v>
      </c>
      <c r="C3744" t="s">
        <v>134</v>
      </c>
      <c r="D3744" t="s">
        <v>6</v>
      </c>
      <c r="E3744" t="s">
        <v>3</v>
      </c>
      <c r="F3744" t="b">
        <v>1</v>
      </c>
      <c r="G3744">
        <v>324</v>
      </c>
      <c r="H3744">
        <v>2</v>
      </c>
      <c r="I3744">
        <v>1487</v>
      </c>
      <c r="K3744" t="str">
        <f t="shared" si="59"/>
        <v>SELECT 'uf50-0112.cnf','Roulette','2Point','Guided','MaxSat',1,324,2,1487 UNION</v>
      </c>
    </row>
    <row r="3745" spans="1:11" x14ac:dyDescent="0.55000000000000004">
      <c r="A3745" t="s">
        <v>32</v>
      </c>
      <c r="B3745" t="s">
        <v>9</v>
      </c>
      <c r="C3745" t="s">
        <v>134</v>
      </c>
      <c r="D3745" t="s">
        <v>6</v>
      </c>
      <c r="E3745" t="s">
        <v>4</v>
      </c>
      <c r="F3745" t="b">
        <v>1</v>
      </c>
      <c r="G3745">
        <v>214</v>
      </c>
      <c r="H3745">
        <v>1</v>
      </c>
      <c r="I3745">
        <v>983</v>
      </c>
      <c r="K3745" t="str">
        <f t="shared" si="59"/>
        <v>SELECT 'uf50-0112.cnf','Roulette','2Point','Guided','Weighted',1,214,1,983 UNION</v>
      </c>
    </row>
    <row r="3746" spans="1:11" x14ac:dyDescent="0.55000000000000004">
      <c r="A3746" t="s">
        <v>32</v>
      </c>
      <c r="B3746" t="s">
        <v>9</v>
      </c>
      <c r="C3746" t="s">
        <v>134</v>
      </c>
      <c r="D3746" t="s">
        <v>6</v>
      </c>
      <c r="E3746" t="s">
        <v>5</v>
      </c>
      <c r="F3746" t="b">
        <v>1</v>
      </c>
      <c r="G3746">
        <v>28</v>
      </c>
      <c r="H3746">
        <v>0</v>
      </c>
      <c r="I3746">
        <v>133</v>
      </c>
      <c r="K3746" t="str">
        <f t="shared" si="59"/>
        <v>SELECT 'uf50-0112.cnf','Roulette','2Point','Guided','Amplified',1,28,0,133 UNION</v>
      </c>
    </row>
    <row r="3747" spans="1:11" x14ac:dyDescent="0.55000000000000004">
      <c r="A3747" t="s">
        <v>32</v>
      </c>
      <c r="B3747" t="s">
        <v>9</v>
      </c>
      <c r="C3747" t="s">
        <v>134</v>
      </c>
      <c r="D3747" t="s">
        <v>131</v>
      </c>
      <c r="E3747" t="s">
        <v>3</v>
      </c>
      <c r="F3747" t="b">
        <v>0</v>
      </c>
      <c r="G3747">
        <v>10000</v>
      </c>
      <c r="H3747">
        <v>52</v>
      </c>
      <c r="I3747">
        <v>25714</v>
      </c>
      <c r="K3747" t="str">
        <f t="shared" si="59"/>
        <v>SELECT 'uf50-0112.cnf','Roulette','2Point','1Bit','MaxSat',0,10000,52,25714 UNION</v>
      </c>
    </row>
    <row r="3748" spans="1:11" x14ac:dyDescent="0.55000000000000004">
      <c r="A3748" t="s">
        <v>32</v>
      </c>
      <c r="B3748" t="s">
        <v>9</v>
      </c>
      <c r="C3748" t="s">
        <v>134</v>
      </c>
      <c r="D3748" t="s">
        <v>131</v>
      </c>
      <c r="E3748" t="s">
        <v>4</v>
      </c>
      <c r="F3748" t="b">
        <v>1</v>
      </c>
      <c r="G3748">
        <v>5490</v>
      </c>
      <c r="H3748">
        <v>26</v>
      </c>
      <c r="I3748">
        <v>14042</v>
      </c>
      <c r="K3748" t="str">
        <f t="shared" si="59"/>
        <v>SELECT 'uf50-0112.cnf','Roulette','2Point','1Bit','Weighted',1,5490,26,14042 UNION</v>
      </c>
    </row>
    <row r="3749" spans="1:11" x14ac:dyDescent="0.55000000000000004">
      <c r="A3749" t="s">
        <v>32</v>
      </c>
      <c r="B3749" t="s">
        <v>9</v>
      </c>
      <c r="C3749" t="s">
        <v>134</v>
      </c>
      <c r="D3749" t="s">
        <v>131</v>
      </c>
      <c r="E3749" t="s">
        <v>5</v>
      </c>
      <c r="F3749" t="b">
        <v>0</v>
      </c>
      <c r="G3749">
        <v>10000</v>
      </c>
      <c r="H3749">
        <v>56</v>
      </c>
      <c r="I3749">
        <v>25769</v>
      </c>
      <c r="K3749" t="str">
        <f t="shared" si="59"/>
        <v>SELECT 'uf50-0112.cnf','Roulette','2Point','1Bit','Amplified',0,10000,56,25769 UNION</v>
      </c>
    </row>
    <row r="3750" spans="1:11" x14ac:dyDescent="0.55000000000000004">
      <c r="A3750" t="s">
        <v>32</v>
      </c>
      <c r="B3750" t="s">
        <v>9</v>
      </c>
      <c r="C3750" t="s">
        <v>134</v>
      </c>
      <c r="D3750" t="s">
        <v>132</v>
      </c>
      <c r="E3750" t="s">
        <v>3</v>
      </c>
      <c r="F3750" t="b">
        <v>0</v>
      </c>
      <c r="G3750">
        <v>10000</v>
      </c>
      <c r="H3750">
        <v>51</v>
      </c>
      <c r="I3750">
        <v>27325</v>
      </c>
      <c r="K3750" t="str">
        <f t="shared" si="59"/>
        <v>SELECT 'uf50-0112.cnf','Roulette','2Point','2Bit','MaxSat',0,10000,51,27325 UNION</v>
      </c>
    </row>
    <row r="3751" spans="1:11" x14ac:dyDescent="0.55000000000000004">
      <c r="A3751" t="s">
        <v>32</v>
      </c>
      <c r="B3751" t="s">
        <v>9</v>
      </c>
      <c r="C3751" t="s">
        <v>134</v>
      </c>
      <c r="D3751" t="s">
        <v>132</v>
      </c>
      <c r="E3751" t="s">
        <v>4</v>
      </c>
      <c r="F3751" t="b">
        <v>0</v>
      </c>
      <c r="G3751">
        <v>10000</v>
      </c>
      <c r="H3751">
        <v>40</v>
      </c>
      <c r="I3751">
        <v>26779</v>
      </c>
      <c r="K3751" t="str">
        <f t="shared" si="59"/>
        <v>SELECT 'uf50-0112.cnf','Roulette','2Point','2Bit','Weighted',0,10000,40,26779 UNION</v>
      </c>
    </row>
    <row r="3752" spans="1:11" x14ac:dyDescent="0.55000000000000004">
      <c r="A3752" t="s">
        <v>32</v>
      </c>
      <c r="B3752" t="s">
        <v>9</v>
      </c>
      <c r="C3752" t="s">
        <v>134</v>
      </c>
      <c r="D3752" t="s">
        <v>132</v>
      </c>
      <c r="E3752" t="s">
        <v>5</v>
      </c>
      <c r="F3752" t="b">
        <v>1</v>
      </c>
      <c r="G3752">
        <v>4444</v>
      </c>
      <c r="H3752">
        <v>24</v>
      </c>
      <c r="I3752">
        <v>12151</v>
      </c>
      <c r="K3752" t="str">
        <f t="shared" si="59"/>
        <v>SELECT 'uf50-0112.cnf','Roulette','2Point','2Bit','Amplified',1,4444,24,12151 UNION</v>
      </c>
    </row>
    <row r="3753" spans="1:11" x14ac:dyDescent="0.55000000000000004">
      <c r="A3753" t="s">
        <v>32</v>
      </c>
      <c r="B3753" t="s">
        <v>10</v>
      </c>
      <c r="C3753" t="s">
        <v>1</v>
      </c>
      <c r="D3753" t="s">
        <v>2</v>
      </c>
      <c r="E3753" t="s">
        <v>3</v>
      </c>
      <c r="F3753" t="b">
        <v>0</v>
      </c>
      <c r="G3753">
        <v>10000</v>
      </c>
      <c r="H3753">
        <v>68</v>
      </c>
      <c r="I3753">
        <v>60482</v>
      </c>
      <c r="K3753" t="str">
        <f t="shared" si="59"/>
        <v>SELECT 'uf50-0112.cnf','Rank','Clause','BitFlip','MaxSat',0,10000,68,60482 UNION</v>
      </c>
    </row>
    <row r="3754" spans="1:11" x14ac:dyDescent="0.55000000000000004">
      <c r="A3754" t="s">
        <v>32</v>
      </c>
      <c r="B3754" t="s">
        <v>10</v>
      </c>
      <c r="C3754" t="s">
        <v>1</v>
      </c>
      <c r="D3754" t="s">
        <v>2</v>
      </c>
      <c r="E3754" t="s">
        <v>4</v>
      </c>
      <c r="F3754" t="b">
        <v>0</v>
      </c>
      <c r="G3754">
        <v>10000</v>
      </c>
      <c r="H3754">
        <v>61</v>
      </c>
      <c r="I3754">
        <v>55555</v>
      </c>
      <c r="K3754" t="str">
        <f t="shared" si="59"/>
        <v>SELECT 'uf50-0112.cnf','Rank','Clause','BitFlip','Weighted',0,10000,61,55555 UNION</v>
      </c>
    </row>
    <row r="3755" spans="1:11" x14ac:dyDescent="0.55000000000000004">
      <c r="A3755" t="s">
        <v>32</v>
      </c>
      <c r="B3755" t="s">
        <v>10</v>
      </c>
      <c r="C3755" t="s">
        <v>1</v>
      </c>
      <c r="D3755" t="s">
        <v>2</v>
      </c>
      <c r="E3755" t="s">
        <v>5</v>
      </c>
      <c r="F3755" t="b">
        <v>1</v>
      </c>
      <c r="G3755">
        <v>4972</v>
      </c>
      <c r="H3755">
        <v>33</v>
      </c>
      <c r="I3755">
        <v>28490</v>
      </c>
      <c r="K3755" t="str">
        <f t="shared" si="59"/>
        <v>SELECT 'uf50-0112.cnf','Rank','Clause','BitFlip','Amplified',1,4972,33,28490 UNION</v>
      </c>
    </row>
    <row r="3756" spans="1:11" x14ac:dyDescent="0.55000000000000004">
      <c r="A3756" t="s">
        <v>32</v>
      </c>
      <c r="B3756" t="s">
        <v>10</v>
      </c>
      <c r="C3756" t="s">
        <v>1</v>
      </c>
      <c r="D3756" t="s">
        <v>6</v>
      </c>
      <c r="E3756" t="s">
        <v>3</v>
      </c>
      <c r="F3756" t="b">
        <v>1</v>
      </c>
      <c r="G3756">
        <v>143</v>
      </c>
      <c r="H3756">
        <v>0</v>
      </c>
      <c r="I3756">
        <v>973</v>
      </c>
      <c r="K3756" t="str">
        <f t="shared" si="59"/>
        <v>SELECT 'uf50-0112.cnf','Rank','Clause','Guided','MaxSat',1,143,0,973 UNION</v>
      </c>
    </row>
    <row r="3757" spans="1:11" x14ac:dyDescent="0.55000000000000004">
      <c r="A3757" t="s">
        <v>32</v>
      </c>
      <c r="B3757" t="s">
        <v>10</v>
      </c>
      <c r="C3757" t="s">
        <v>1</v>
      </c>
      <c r="D3757" t="s">
        <v>6</v>
      </c>
      <c r="E3757" t="s">
        <v>4</v>
      </c>
      <c r="F3757" t="b">
        <v>1</v>
      </c>
      <c r="G3757">
        <v>180</v>
      </c>
      <c r="H3757">
        <v>1</v>
      </c>
      <c r="I3757">
        <v>1202</v>
      </c>
      <c r="K3757" t="str">
        <f t="shared" si="59"/>
        <v>SELECT 'uf50-0112.cnf','Rank','Clause','Guided','Weighted',1,180,1,1202 UNION</v>
      </c>
    </row>
    <row r="3758" spans="1:11" x14ac:dyDescent="0.55000000000000004">
      <c r="A3758" t="s">
        <v>32</v>
      </c>
      <c r="B3758" t="s">
        <v>10</v>
      </c>
      <c r="C3758" t="s">
        <v>1</v>
      </c>
      <c r="D3758" t="s">
        <v>6</v>
      </c>
      <c r="E3758" t="s">
        <v>5</v>
      </c>
      <c r="F3758" t="b">
        <v>0</v>
      </c>
      <c r="G3758">
        <v>10000</v>
      </c>
      <c r="H3758">
        <v>73</v>
      </c>
      <c r="I3758">
        <v>64300</v>
      </c>
      <c r="K3758" t="str">
        <f t="shared" si="59"/>
        <v>SELECT 'uf50-0112.cnf','Rank','Clause','Guided','Amplified',0,10000,73,64300 UNION</v>
      </c>
    </row>
    <row r="3759" spans="1:11" x14ac:dyDescent="0.55000000000000004">
      <c r="A3759" t="s">
        <v>32</v>
      </c>
      <c r="B3759" t="s">
        <v>10</v>
      </c>
      <c r="C3759" t="s">
        <v>1</v>
      </c>
      <c r="D3759" t="s">
        <v>131</v>
      </c>
      <c r="E3759" t="s">
        <v>3</v>
      </c>
      <c r="F3759" t="b">
        <v>0</v>
      </c>
      <c r="G3759">
        <v>10000</v>
      </c>
      <c r="H3759">
        <v>66</v>
      </c>
      <c r="I3759">
        <v>55727</v>
      </c>
      <c r="K3759" t="str">
        <f t="shared" si="59"/>
        <v>SELECT 'uf50-0112.cnf','Rank','Clause','1Bit','MaxSat',0,10000,66,55727 UNION</v>
      </c>
    </row>
    <row r="3760" spans="1:11" x14ac:dyDescent="0.55000000000000004">
      <c r="A3760" t="s">
        <v>32</v>
      </c>
      <c r="B3760" t="s">
        <v>10</v>
      </c>
      <c r="C3760" t="s">
        <v>1</v>
      </c>
      <c r="D3760" t="s">
        <v>131</v>
      </c>
      <c r="E3760" t="s">
        <v>4</v>
      </c>
      <c r="F3760" t="b">
        <v>0</v>
      </c>
      <c r="G3760">
        <v>10000</v>
      </c>
      <c r="H3760">
        <v>57</v>
      </c>
      <c r="I3760">
        <v>54965</v>
      </c>
      <c r="K3760" t="str">
        <f t="shared" si="59"/>
        <v>SELECT 'uf50-0112.cnf','Rank','Clause','1Bit','Weighted',0,10000,57,54965 UNION</v>
      </c>
    </row>
    <row r="3761" spans="1:11" x14ac:dyDescent="0.55000000000000004">
      <c r="A3761" t="s">
        <v>32</v>
      </c>
      <c r="B3761" t="s">
        <v>10</v>
      </c>
      <c r="C3761" t="s">
        <v>1</v>
      </c>
      <c r="D3761" t="s">
        <v>131</v>
      </c>
      <c r="E3761" t="s">
        <v>5</v>
      </c>
      <c r="F3761" t="b">
        <v>1</v>
      </c>
      <c r="G3761">
        <v>3148</v>
      </c>
      <c r="H3761">
        <v>21</v>
      </c>
      <c r="I3761">
        <v>17713</v>
      </c>
      <c r="K3761" t="str">
        <f t="shared" si="59"/>
        <v>SELECT 'uf50-0112.cnf','Rank','Clause','1Bit','Amplified',1,3148,21,17713 UNION</v>
      </c>
    </row>
    <row r="3762" spans="1:11" x14ac:dyDescent="0.55000000000000004">
      <c r="A3762" t="s">
        <v>32</v>
      </c>
      <c r="B3762" t="s">
        <v>10</v>
      </c>
      <c r="C3762" t="s">
        <v>1</v>
      </c>
      <c r="D3762" t="s">
        <v>132</v>
      </c>
      <c r="E3762" t="s">
        <v>3</v>
      </c>
      <c r="F3762" t="b">
        <v>1</v>
      </c>
      <c r="G3762">
        <v>471</v>
      </c>
      <c r="H3762">
        <v>2</v>
      </c>
      <c r="I3762">
        <v>2730</v>
      </c>
      <c r="K3762" t="str">
        <f t="shared" si="59"/>
        <v>SELECT 'uf50-0112.cnf','Rank','Clause','2Bit','MaxSat',1,471,2,2730 UNION</v>
      </c>
    </row>
    <row r="3763" spans="1:11" x14ac:dyDescent="0.55000000000000004">
      <c r="A3763" t="s">
        <v>32</v>
      </c>
      <c r="B3763" t="s">
        <v>10</v>
      </c>
      <c r="C3763" t="s">
        <v>1</v>
      </c>
      <c r="D3763" t="s">
        <v>132</v>
      </c>
      <c r="E3763" t="s">
        <v>4</v>
      </c>
      <c r="F3763" t="b">
        <v>0</v>
      </c>
      <c r="G3763">
        <v>10000</v>
      </c>
      <c r="H3763">
        <v>51</v>
      </c>
      <c r="I3763">
        <v>54843</v>
      </c>
      <c r="K3763" t="str">
        <f t="shared" si="59"/>
        <v>SELECT 'uf50-0112.cnf','Rank','Clause','2Bit','Weighted',0,10000,51,54843 UNION</v>
      </c>
    </row>
    <row r="3764" spans="1:11" x14ac:dyDescent="0.55000000000000004">
      <c r="A3764" t="s">
        <v>32</v>
      </c>
      <c r="B3764" t="s">
        <v>10</v>
      </c>
      <c r="C3764" t="s">
        <v>1</v>
      </c>
      <c r="D3764" t="s">
        <v>132</v>
      </c>
      <c r="E3764" t="s">
        <v>5</v>
      </c>
      <c r="F3764" t="b">
        <v>1</v>
      </c>
      <c r="G3764">
        <v>7658</v>
      </c>
      <c r="H3764">
        <v>51</v>
      </c>
      <c r="I3764">
        <v>42747</v>
      </c>
      <c r="K3764" t="str">
        <f t="shared" si="59"/>
        <v>SELECT 'uf50-0112.cnf','Rank','Clause','2Bit','Amplified',1,7658,51,42747 UNION</v>
      </c>
    </row>
    <row r="3765" spans="1:11" x14ac:dyDescent="0.55000000000000004">
      <c r="A3765" t="s">
        <v>32</v>
      </c>
      <c r="B3765" t="s">
        <v>10</v>
      </c>
      <c r="C3765" t="s">
        <v>8</v>
      </c>
      <c r="D3765" t="s">
        <v>2</v>
      </c>
      <c r="E3765" t="s">
        <v>3</v>
      </c>
      <c r="F3765" t="b">
        <v>1</v>
      </c>
      <c r="G3765">
        <v>3882</v>
      </c>
      <c r="H3765">
        <v>28</v>
      </c>
      <c r="I3765">
        <v>10533</v>
      </c>
      <c r="K3765" t="str">
        <f t="shared" si="59"/>
        <v>SELECT 'uf50-0112.cnf','Rank','Uniform','BitFlip','MaxSat',1,3882,28,10533 UNION</v>
      </c>
    </row>
    <row r="3766" spans="1:11" x14ac:dyDescent="0.55000000000000004">
      <c r="A3766" t="s">
        <v>32</v>
      </c>
      <c r="B3766" t="s">
        <v>10</v>
      </c>
      <c r="C3766" t="s">
        <v>8</v>
      </c>
      <c r="D3766" t="s">
        <v>2</v>
      </c>
      <c r="E3766" t="s">
        <v>4</v>
      </c>
      <c r="F3766" t="b">
        <v>0</v>
      </c>
      <c r="G3766">
        <v>10000</v>
      </c>
      <c r="H3766">
        <v>65</v>
      </c>
      <c r="I3766">
        <v>24623</v>
      </c>
      <c r="K3766" t="str">
        <f t="shared" si="59"/>
        <v>SELECT 'uf50-0112.cnf','Rank','Uniform','BitFlip','Weighted',0,10000,65,24623 UNION</v>
      </c>
    </row>
    <row r="3767" spans="1:11" x14ac:dyDescent="0.55000000000000004">
      <c r="A3767" t="s">
        <v>32</v>
      </c>
      <c r="B3767" t="s">
        <v>10</v>
      </c>
      <c r="C3767" t="s">
        <v>8</v>
      </c>
      <c r="D3767" t="s">
        <v>2</v>
      </c>
      <c r="E3767" t="s">
        <v>5</v>
      </c>
      <c r="F3767" t="b">
        <v>1</v>
      </c>
      <c r="G3767">
        <v>128</v>
      </c>
      <c r="H3767">
        <v>0</v>
      </c>
      <c r="I3767">
        <v>340</v>
      </c>
      <c r="K3767" t="str">
        <f t="shared" si="59"/>
        <v>SELECT 'uf50-0112.cnf','Rank','Uniform','BitFlip','Amplified',1,128,0,340 UNION</v>
      </c>
    </row>
    <row r="3768" spans="1:11" x14ac:dyDescent="0.55000000000000004">
      <c r="A3768" t="s">
        <v>32</v>
      </c>
      <c r="B3768" t="s">
        <v>10</v>
      </c>
      <c r="C3768" t="s">
        <v>8</v>
      </c>
      <c r="D3768" t="s">
        <v>6</v>
      </c>
      <c r="E3768" t="s">
        <v>3</v>
      </c>
      <c r="F3768" t="b">
        <v>1</v>
      </c>
      <c r="G3768">
        <v>272</v>
      </c>
      <c r="H3768">
        <v>2</v>
      </c>
      <c r="I3768">
        <v>1123</v>
      </c>
      <c r="K3768" t="str">
        <f t="shared" si="59"/>
        <v>SELECT 'uf50-0112.cnf','Rank','Uniform','Guided','MaxSat',1,272,2,1123 UNION</v>
      </c>
    </row>
    <row r="3769" spans="1:11" x14ac:dyDescent="0.55000000000000004">
      <c r="A3769" t="s">
        <v>32</v>
      </c>
      <c r="B3769" t="s">
        <v>10</v>
      </c>
      <c r="C3769" t="s">
        <v>8</v>
      </c>
      <c r="D3769" t="s">
        <v>6</v>
      </c>
      <c r="E3769" t="s">
        <v>4</v>
      </c>
      <c r="F3769" t="b">
        <v>1</v>
      </c>
      <c r="G3769">
        <v>974</v>
      </c>
      <c r="H3769">
        <v>7</v>
      </c>
      <c r="I3769">
        <v>3820</v>
      </c>
      <c r="K3769" t="str">
        <f t="shared" si="59"/>
        <v>SELECT 'uf50-0112.cnf','Rank','Uniform','Guided','Weighted',1,974,7,3820 UNION</v>
      </c>
    </row>
    <row r="3770" spans="1:11" x14ac:dyDescent="0.55000000000000004">
      <c r="A3770" t="s">
        <v>32</v>
      </c>
      <c r="B3770" t="s">
        <v>10</v>
      </c>
      <c r="C3770" t="s">
        <v>8</v>
      </c>
      <c r="D3770" t="s">
        <v>6</v>
      </c>
      <c r="E3770" t="s">
        <v>5</v>
      </c>
      <c r="F3770" t="b">
        <v>1</v>
      </c>
      <c r="G3770">
        <v>1296</v>
      </c>
      <c r="H3770">
        <v>10</v>
      </c>
      <c r="I3770">
        <v>5303</v>
      </c>
      <c r="K3770" t="str">
        <f t="shared" si="59"/>
        <v>SELECT 'uf50-0112.cnf','Rank','Uniform','Guided','Amplified',1,1296,10,5303 UNION</v>
      </c>
    </row>
    <row r="3771" spans="1:11" x14ac:dyDescent="0.55000000000000004">
      <c r="A3771" t="s">
        <v>32</v>
      </c>
      <c r="B3771" t="s">
        <v>10</v>
      </c>
      <c r="C3771" t="s">
        <v>8</v>
      </c>
      <c r="D3771" t="s">
        <v>131</v>
      </c>
      <c r="E3771" t="s">
        <v>3</v>
      </c>
      <c r="F3771" t="b">
        <v>0</v>
      </c>
      <c r="G3771">
        <v>10000</v>
      </c>
      <c r="H3771">
        <v>76</v>
      </c>
      <c r="I3771">
        <v>25971</v>
      </c>
      <c r="K3771" t="str">
        <f t="shared" si="59"/>
        <v>SELECT 'uf50-0112.cnf','Rank','Uniform','1Bit','MaxSat',0,10000,76,25971 UNION</v>
      </c>
    </row>
    <row r="3772" spans="1:11" x14ac:dyDescent="0.55000000000000004">
      <c r="A3772" t="s">
        <v>32</v>
      </c>
      <c r="B3772" t="s">
        <v>10</v>
      </c>
      <c r="C3772" t="s">
        <v>8</v>
      </c>
      <c r="D3772" t="s">
        <v>131</v>
      </c>
      <c r="E3772" t="s">
        <v>4</v>
      </c>
      <c r="F3772" t="b">
        <v>0</v>
      </c>
      <c r="G3772">
        <v>10000</v>
      </c>
      <c r="H3772">
        <v>66</v>
      </c>
      <c r="I3772">
        <v>23122</v>
      </c>
      <c r="K3772" t="str">
        <f t="shared" si="59"/>
        <v>SELECT 'uf50-0112.cnf','Rank','Uniform','1Bit','Weighted',0,10000,66,23122 UNION</v>
      </c>
    </row>
    <row r="3773" spans="1:11" x14ac:dyDescent="0.55000000000000004">
      <c r="A3773" t="s">
        <v>32</v>
      </c>
      <c r="B3773" t="s">
        <v>10</v>
      </c>
      <c r="C3773" t="s">
        <v>8</v>
      </c>
      <c r="D3773" t="s">
        <v>131</v>
      </c>
      <c r="E3773" t="s">
        <v>5</v>
      </c>
      <c r="F3773" t="b">
        <v>0</v>
      </c>
      <c r="G3773">
        <v>10000</v>
      </c>
      <c r="H3773">
        <v>74</v>
      </c>
      <c r="I3773">
        <v>25816</v>
      </c>
      <c r="K3773" t="str">
        <f t="shared" si="59"/>
        <v>SELECT 'uf50-0112.cnf','Rank','Uniform','1Bit','Amplified',0,10000,74,25816 UNION</v>
      </c>
    </row>
    <row r="3774" spans="1:11" x14ac:dyDescent="0.55000000000000004">
      <c r="A3774" t="s">
        <v>32</v>
      </c>
      <c r="B3774" t="s">
        <v>10</v>
      </c>
      <c r="C3774" t="s">
        <v>8</v>
      </c>
      <c r="D3774" t="s">
        <v>132</v>
      </c>
      <c r="E3774" t="s">
        <v>3</v>
      </c>
      <c r="F3774" t="b">
        <v>1</v>
      </c>
      <c r="G3774">
        <v>5665</v>
      </c>
      <c r="H3774">
        <v>40</v>
      </c>
      <c r="I3774">
        <v>14623</v>
      </c>
      <c r="K3774" t="str">
        <f t="shared" si="59"/>
        <v>SELECT 'uf50-0112.cnf','Rank','Uniform','2Bit','MaxSat',1,5665,40,14623 UNION</v>
      </c>
    </row>
    <row r="3775" spans="1:11" x14ac:dyDescent="0.55000000000000004">
      <c r="A3775" t="s">
        <v>32</v>
      </c>
      <c r="B3775" t="s">
        <v>10</v>
      </c>
      <c r="C3775" t="s">
        <v>8</v>
      </c>
      <c r="D3775" t="s">
        <v>132</v>
      </c>
      <c r="E3775" t="s">
        <v>4</v>
      </c>
      <c r="F3775" t="b">
        <v>0</v>
      </c>
      <c r="G3775">
        <v>10000</v>
      </c>
      <c r="H3775">
        <v>59</v>
      </c>
      <c r="I3775">
        <v>23694</v>
      </c>
      <c r="K3775" t="str">
        <f t="shared" si="59"/>
        <v>SELECT 'uf50-0112.cnf','Rank','Uniform','2Bit','Weighted',0,10000,59,23694 UNION</v>
      </c>
    </row>
    <row r="3776" spans="1:11" x14ac:dyDescent="0.55000000000000004">
      <c r="A3776" t="s">
        <v>32</v>
      </c>
      <c r="B3776" t="s">
        <v>10</v>
      </c>
      <c r="C3776" t="s">
        <v>8</v>
      </c>
      <c r="D3776" t="s">
        <v>132</v>
      </c>
      <c r="E3776" t="s">
        <v>5</v>
      </c>
      <c r="F3776" t="b">
        <v>0</v>
      </c>
      <c r="G3776">
        <v>10000</v>
      </c>
      <c r="H3776">
        <v>70</v>
      </c>
      <c r="I3776">
        <v>26147</v>
      </c>
      <c r="K3776" t="str">
        <f t="shared" si="59"/>
        <v>SELECT 'uf50-0112.cnf','Rank','Uniform','2Bit','Amplified',0,10000,70,26147 UNION</v>
      </c>
    </row>
    <row r="3777" spans="1:11" x14ac:dyDescent="0.55000000000000004">
      <c r="A3777" t="s">
        <v>32</v>
      </c>
      <c r="B3777" t="s">
        <v>10</v>
      </c>
      <c r="C3777" t="s">
        <v>133</v>
      </c>
      <c r="D3777" t="s">
        <v>2</v>
      </c>
      <c r="E3777" t="s">
        <v>3</v>
      </c>
      <c r="F3777" t="b">
        <v>1</v>
      </c>
      <c r="G3777">
        <v>1416</v>
      </c>
      <c r="H3777">
        <v>8</v>
      </c>
      <c r="I3777">
        <v>3561</v>
      </c>
      <c r="K3777" t="str">
        <f t="shared" si="59"/>
        <v>SELECT 'uf50-0112.cnf','Rank','1Point','BitFlip','MaxSat',1,1416,8,3561 UNION</v>
      </c>
    </row>
    <row r="3778" spans="1:11" x14ac:dyDescent="0.55000000000000004">
      <c r="A3778" t="s">
        <v>32</v>
      </c>
      <c r="B3778" t="s">
        <v>10</v>
      </c>
      <c r="C3778" t="s">
        <v>133</v>
      </c>
      <c r="D3778" t="s">
        <v>2</v>
      </c>
      <c r="E3778" t="s">
        <v>4</v>
      </c>
      <c r="F3778" t="b">
        <v>0</v>
      </c>
      <c r="G3778">
        <v>10000</v>
      </c>
      <c r="H3778">
        <v>55</v>
      </c>
      <c r="I3778">
        <v>22995</v>
      </c>
      <c r="K3778" t="str">
        <f t="shared" si="59"/>
        <v>SELECT 'uf50-0112.cnf','Rank','1Point','BitFlip','Weighted',0,10000,55,22995 UNION</v>
      </c>
    </row>
    <row r="3779" spans="1:11" x14ac:dyDescent="0.55000000000000004">
      <c r="A3779" t="s">
        <v>32</v>
      </c>
      <c r="B3779" t="s">
        <v>10</v>
      </c>
      <c r="C3779" t="s">
        <v>133</v>
      </c>
      <c r="D3779" t="s">
        <v>2</v>
      </c>
      <c r="E3779" t="s">
        <v>5</v>
      </c>
      <c r="F3779" t="b">
        <v>1</v>
      </c>
      <c r="G3779">
        <v>3889</v>
      </c>
      <c r="H3779">
        <v>25</v>
      </c>
      <c r="I3779">
        <v>10361</v>
      </c>
      <c r="K3779" t="str">
        <f t="shared" si="59"/>
        <v>SELECT 'uf50-0112.cnf','Rank','1Point','BitFlip','Amplified',1,3889,25,10361 UNION</v>
      </c>
    </row>
    <row r="3780" spans="1:11" x14ac:dyDescent="0.55000000000000004">
      <c r="A3780" t="s">
        <v>32</v>
      </c>
      <c r="B3780" t="s">
        <v>10</v>
      </c>
      <c r="C3780" t="s">
        <v>133</v>
      </c>
      <c r="D3780" t="s">
        <v>6</v>
      </c>
      <c r="E3780" t="s">
        <v>3</v>
      </c>
      <c r="F3780" t="b">
        <v>1</v>
      </c>
      <c r="G3780">
        <v>19</v>
      </c>
      <c r="H3780">
        <v>0</v>
      </c>
      <c r="I3780">
        <v>83</v>
      </c>
      <c r="K3780" t="str">
        <f t="shared" si="59"/>
        <v>SELECT 'uf50-0112.cnf','Rank','1Point','Guided','MaxSat',1,19,0,83 UNION</v>
      </c>
    </row>
    <row r="3781" spans="1:11" x14ac:dyDescent="0.55000000000000004">
      <c r="A3781" t="s">
        <v>32</v>
      </c>
      <c r="B3781" t="s">
        <v>10</v>
      </c>
      <c r="C3781" t="s">
        <v>133</v>
      </c>
      <c r="D3781" t="s">
        <v>6</v>
      </c>
      <c r="E3781" t="s">
        <v>4</v>
      </c>
      <c r="F3781" t="b">
        <v>1</v>
      </c>
      <c r="G3781">
        <v>2079</v>
      </c>
      <c r="H3781">
        <v>15</v>
      </c>
      <c r="I3781">
        <v>8288</v>
      </c>
      <c r="K3781" t="str">
        <f t="shared" si="59"/>
        <v>SELECT 'uf50-0112.cnf','Rank','1Point','Guided','Weighted',1,2079,15,8288 UNION</v>
      </c>
    </row>
    <row r="3782" spans="1:11" x14ac:dyDescent="0.55000000000000004">
      <c r="A3782" t="s">
        <v>32</v>
      </c>
      <c r="B3782" t="s">
        <v>10</v>
      </c>
      <c r="C3782" t="s">
        <v>133</v>
      </c>
      <c r="D3782" t="s">
        <v>6</v>
      </c>
      <c r="E3782" t="s">
        <v>5</v>
      </c>
      <c r="F3782" t="b">
        <v>1</v>
      </c>
      <c r="G3782">
        <v>1639</v>
      </c>
      <c r="H3782">
        <v>12</v>
      </c>
      <c r="I3782">
        <v>6668</v>
      </c>
      <c r="K3782" t="str">
        <f t="shared" si="59"/>
        <v>SELECT 'uf50-0112.cnf','Rank','1Point','Guided','Amplified',1,1639,12,6668 UNION</v>
      </c>
    </row>
    <row r="3783" spans="1:11" x14ac:dyDescent="0.55000000000000004">
      <c r="A3783" t="s">
        <v>32</v>
      </c>
      <c r="B3783" t="s">
        <v>10</v>
      </c>
      <c r="C3783" t="s">
        <v>133</v>
      </c>
      <c r="D3783" t="s">
        <v>131</v>
      </c>
      <c r="E3783" t="s">
        <v>3</v>
      </c>
      <c r="F3783" t="b">
        <v>0</v>
      </c>
      <c r="G3783">
        <v>10000</v>
      </c>
      <c r="H3783">
        <v>63</v>
      </c>
      <c r="I3783">
        <v>23932</v>
      </c>
      <c r="K3783" t="str">
        <f t="shared" si="59"/>
        <v>SELECT 'uf50-0112.cnf','Rank','1Point','1Bit','MaxSat',0,10000,63,23932 UNION</v>
      </c>
    </row>
    <row r="3784" spans="1:11" x14ac:dyDescent="0.55000000000000004">
      <c r="A3784" t="s">
        <v>32</v>
      </c>
      <c r="B3784" t="s">
        <v>10</v>
      </c>
      <c r="C3784" t="s">
        <v>133</v>
      </c>
      <c r="D3784" t="s">
        <v>131</v>
      </c>
      <c r="E3784" t="s">
        <v>4</v>
      </c>
      <c r="F3784" t="b">
        <v>0</v>
      </c>
      <c r="G3784">
        <v>10000</v>
      </c>
      <c r="H3784">
        <v>56</v>
      </c>
      <c r="I3784">
        <v>23629</v>
      </c>
      <c r="K3784" t="str">
        <f t="shared" si="59"/>
        <v>SELECT 'uf50-0112.cnf','Rank','1Point','1Bit','Weighted',0,10000,56,23629 UNION</v>
      </c>
    </row>
    <row r="3785" spans="1:11" x14ac:dyDescent="0.55000000000000004">
      <c r="A3785" t="s">
        <v>32</v>
      </c>
      <c r="B3785" t="s">
        <v>10</v>
      </c>
      <c r="C3785" t="s">
        <v>133</v>
      </c>
      <c r="D3785" t="s">
        <v>131</v>
      </c>
      <c r="E3785" t="s">
        <v>5</v>
      </c>
      <c r="F3785" t="b">
        <v>0</v>
      </c>
      <c r="G3785">
        <v>10000</v>
      </c>
      <c r="H3785">
        <v>69</v>
      </c>
      <c r="I3785">
        <v>23987</v>
      </c>
      <c r="K3785" t="str">
        <f t="shared" ref="K3785:K3848" si="60">CONCATENATE("SELECT '",A3785,"','",B3785,"','",C3785,"','",D3785,"','",E3785,"',",IF(F3785,1,0),",",G3785,",",H3785,",",I3785," UNION")</f>
        <v>SELECT 'uf50-0112.cnf','Rank','1Point','1Bit','Amplified',0,10000,69,23987 UNION</v>
      </c>
    </row>
    <row r="3786" spans="1:11" x14ac:dyDescent="0.55000000000000004">
      <c r="A3786" t="s">
        <v>32</v>
      </c>
      <c r="B3786" t="s">
        <v>10</v>
      </c>
      <c r="C3786" t="s">
        <v>133</v>
      </c>
      <c r="D3786" t="s">
        <v>132</v>
      </c>
      <c r="E3786" t="s">
        <v>3</v>
      </c>
      <c r="F3786" t="b">
        <v>1</v>
      </c>
      <c r="G3786">
        <v>778</v>
      </c>
      <c r="H3786">
        <v>5</v>
      </c>
      <c r="I3786">
        <v>1861</v>
      </c>
      <c r="K3786" t="str">
        <f t="shared" si="60"/>
        <v>SELECT 'uf50-0112.cnf','Rank','1Point','2Bit','MaxSat',1,778,5,1861 UNION</v>
      </c>
    </row>
    <row r="3787" spans="1:11" x14ac:dyDescent="0.55000000000000004">
      <c r="A3787" t="s">
        <v>32</v>
      </c>
      <c r="B3787" t="s">
        <v>10</v>
      </c>
      <c r="C3787" t="s">
        <v>133</v>
      </c>
      <c r="D3787" t="s">
        <v>132</v>
      </c>
      <c r="E3787" t="s">
        <v>4</v>
      </c>
      <c r="F3787" t="b">
        <v>1</v>
      </c>
      <c r="G3787">
        <v>6480</v>
      </c>
      <c r="H3787">
        <v>35</v>
      </c>
      <c r="I3787">
        <v>15079</v>
      </c>
      <c r="K3787" t="str">
        <f t="shared" si="60"/>
        <v>SELECT 'uf50-0112.cnf','Rank','1Point','2Bit','Weighted',1,6480,35,15079 UNION</v>
      </c>
    </row>
    <row r="3788" spans="1:11" x14ac:dyDescent="0.55000000000000004">
      <c r="A3788" t="s">
        <v>32</v>
      </c>
      <c r="B3788" t="s">
        <v>10</v>
      </c>
      <c r="C3788" t="s">
        <v>133</v>
      </c>
      <c r="D3788" t="s">
        <v>132</v>
      </c>
      <c r="E3788" t="s">
        <v>5</v>
      </c>
      <c r="F3788" t="b">
        <v>1</v>
      </c>
      <c r="G3788">
        <v>4624</v>
      </c>
      <c r="H3788">
        <v>32</v>
      </c>
      <c r="I3788">
        <v>11851</v>
      </c>
      <c r="K3788" t="str">
        <f t="shared" si="60"/>
        <v>SELECT 'uf50-0112.cnf','Rank','1Point','2Bit','Amplified',1,4624,32,11851 UNION</v>
      </c>
    </row>
    <row r="3789" spans="1:11" x14ac:dyDescent="0.55000000000000004">
      <c r="A3789" t="s">
        <v>32</v>
      </c>
      <c r="B3789" t="s">
        <v>10</v>
      </c>
      <c r="C3789" t="s">
        <v>134</v>
      </c>
      <c r="D3789" t="s">
        <v>2</v>
      </c>
      <c r="E3789" t="s">
        <v>3</v>
      </c>
      <c r="F3789" t="b">
        <v>1</v>
      </c>
      <c r="G3789">
        <v>2282</v>
      </c>
      <c r="H3789">
        <v>17</v>
      </c>
      <c r="I3789">
        <v>5611</v>
      </c>
      <c r="K3789" t="str">
        <f t="shared" si="60"/>
        <v>SELECT 'uf50-0112.cnf','Rank','2Point','BitFlip','MaxSat',1,2282,17,5611 UNION</v>
      </c>
    </row>
    <row r="3790" spans="1:11" x14ac:dyDescent="0.55000000000000004">
      <c r="A3790" t="s">
        <v>32</v>
      </c>
      <c r="B3790" t="s">
        <v>10</v>
      </c>
      <c r="C3790" t="s">
        <v>134</v>
      </c>
      <c r="D3790" t="s">
        <v>2</v>
      </c>
      <c r="E3790" t="s">
        <v>4</v>
      </c>
      <c r="F3790" t="b">
        <v>0</v>
      </c>
      <c r="G3790">
        <v>10000</v>
      </c>
      <c r="H3790">
        <v>59</v>
      </c>
      <c r="I3790">
        <v>23710</v>
      </c>
      <c r="K3790" t="str">
        <f t="shared" si="60"/>
        <v>SELECT 'uf50-0112.cnf','Rank','2Point','BitFlip','Weighted',0,10000,59,23710 UNION</v>
      </c>
    </row>
    <row r="3791" spans="1:11" x14ac:dyDescent="0.55000000000000004">
      <c r="A3791" t="s">
        <v>32</v>
      </c>
      <c r="B3791" t="s">
        <v>10</v>
      </c>
      <c r="C3791" t="s">
        <v>134</v>
      </c>
      <c r="D3791" t="s">
        <v>2</v>
      </c>
      <c r="E3791" t="s">
        <v>5</v>
      </c>
      <c r="F3791" t="b">
        <v>0</v>
      </c>
      <c r="G3791">
        <v>10000</v>
      </c>
      <c r="H3791">
        <v>71</v>
      </c>
      <c r="I3791">
        <v>26129</v>
      </c>
      <c r="K3791" t="str">
        <f t="shared" si="60"/>
        <v>SELECT 'uf50-0112.cnf','Rank','2Point','BitFlip','Amplified',0,10000,71,26129 UNION</v>
      </c>
    </row>
    <row r="3792" spans="1:11" x14ac:dyDescent="0.55000000000000004">
      <c r="A3792" t="s">
        <v>32</v>
      </c>
      <c r="B3792" t="s">
        <v>10</v>
      </c>
      <c r="C3792" t="s">
        <v>134</v>
      </c>
      <c r="D3792" t="s">
        <v>6</v>
      </c>
      <c r="E3792" t="s">
        <v>3</v>
      </c>
      <c r="F3792" t="b">
        <v>1</v>
      </c>
      <c r="G3792">
        <v>961</v>
      </c>
      <c r="H3792">
        <v>7</v>
      </c>
      <c r="I3792">
        <v>3956</v>
      </c>
      <c r="K3792" t="str">
        <f t="shared" si="60"/>
        <v>SELECT 'uf50-0112.cnf','Rank','2Point','Guided','MaxSat',1,961,7,3956 UNION</v>
      </c>
    </row>
    <row r="3793" spans="1:11" x14ac:dyDescent="0.55000000000000004">
      <c r="A3793" t="s">
        <v>32</v>
      </c>
      <c r="B3793" t="s">
        <v>10</v>
      </c>
      <c r="C3793" t="s">
        <v>134</v>
      </c>
      <c r="D3793" t="s">
        <v>6</v>
      </c>
      <c r="E3793" t="s">
        <v>4</v>
      </c>
      <c r="F3793" t="b">
        <v>1</v>
      </c>
      <c r="G3793">
        <v>834</v>
      </c>
      <c r="H3793">
        <v>6</v>
      </c>
      <c r="I3793">
        <v>3097</v>
      </c>
      <c r="K3793" t="str">
        <f t="shared" si="60"/>
        <v>SELECT 'uf50-0112.cnf','Rank','2Point','Guided','Weighted',1,834,6,3097 UNION</v>
      </c>
    </row>
    <row r="3794" spans="1:11" x14ac:dyDescent="0.55000000000000004">
      <c r="A3794" t="s">
        <v>32</v>
      </c>
      <c r="B3794" t="s">
        <v>10</v>
      </c>
      <c r="C3794" t="s">
        <v>134</v>
      </c>
      <c r="D3794" t="s">
        <v>6</v>
      </c>
      <c r="E3794" t="s">
        <v>5</v>
      </c>
      <c r="F3794" t="b">
        <v>1</v>
      </c>
      <c r="G3794">
        <v>936</v>
      </c>
      <c r="H3794">
        <v>7</v>
      </c>
      <c r="I3794">
        <v>3761</v>
      </c>
      <c r="K3794" t="str">
        <f t="shared" si="60"/>
        <v>SELECT 'uf50-0112.cnf','Rank','2Point','Guided','Amplified',1,936,7,3761 UNION</v>
      </c>
    </row>
    <row r="3795" spans="1:11" x14ac:dyDescent="0.55000000000000004">
      <c r="A3795" t="s">
        <v>32</v>
      </c>
      <c r="B3795" t="s">
        <v>10</v>
      </c>
      <c r="C3795" t="s">
        <v>134</v>
      </c>
      <c r="D3795" t="s">
        <v>131</v>
      </c>
      <c r="E3795" t="s">
        <v>3</v>
      </c>
      <c r="F3795" t="b">
        <v>0</v>
      </c>
      <c r="G3795">
        <v>10000</v>
      </c>
      <c r="H3795">
        <v>68</v>
      </c>
      <c r="I3795">
        <v>25348</v>
      </c>
      <c r="K3795" t="str">
        <f t="shared" si="60"/>
        <v>SELECT 'uf50-0112.cnf','Rank','2Point','1Bit','MaxSat',0,10000,68,25348 UNION</v>
      </c>
    </row>
    <row r="3796" spans="1:11" x14ac:dyDescent="0.55000000000000004">
      <c r="A3796" t="s">
        <v>32</v>
      </c>
      <c r="B3796" t="s">
        <v>10</v>
      </c>
      <c r="C3796" t="s">
        <v>134</v>
      </c>
      <c r="D3796" t="s">
        <v>131</v>
      </c>
      <c r="E3796" t="s">
        <v>4</v>
      </c>
      <c r="F3796" t="b">
        <v>0</v>
      </c>
      <c r="G3796">
        <v>10000</v>
      </c>
      <c r="H3796">
        <v>59</v>
      </c>
      <c r="I3796">
        <v>23410</v>
      </c>
      <c r="K3796" t="str">
        <f t="shared" si="60"/>
        <v>SELECT 'uf50-0112.cnf','Rank','2Point','1Bit','Weighted',0,10000,59,23410 UNION</v>
      </c>
    </row>
    <row r="3797" spans="1:11" x14ac:dyDescent="0.55000000000000004">
      <c r="A3797" t="s">
        <v>32</v>
      </c>
      <c r="B3797" t="s">
        <v>10</v>
      </c>
      <c r="C3797" t="s">
        <v>134</v>
      </c>
      <c r="D3797" t="s">
        <v>131</v>
      </c>
      <c r="E3797" t="s">
        <v>5</v>
      </c>
      <c r="F3797" t="b">
        <v>0</v>
      </c>
      <c r="G3797">
        <v>10000</v>
      </c>
      <c r="H3797">
        <v>72</v>
      </c>
      <c r="I3797">
        <v>25384</v>
      </c>
      <c r="K3797" t="str">
        <f t="shared" si="60"/>
        <v>SELECT 'uf50-0112.cnf','Rank','2Point','1Bit','Amplified',0,10000,72,25384 UNION</v>
      </c>
    </row>
    <row r="3798" spans="1:11" x14ac:dyDescent="0.55000000000000004">
      <c r="A3798" t="s">
        <v>32</v>
      </c>
      <c r="B3798" t="s">
        <v>10</v>
      </c>
      <c r="C3798" t="s">
        <v>134</v>
      </c>
      <c r="D3798" t="s">
        <v>132</v>
      </c>
      <c r="E3798" t="s">
        <v>3</v>
      </c>
      <c r="F3798" t="b">
        <v>1</v>
      </c>
      <c r="G3798">
        <v>4328</v>
      </c>
      <c r="H3798">
        <v>27</v>
      </c>
      <c r="I3798">
        <v>10944</v>
      </c>
      <c r="K3798" t="str">
        <f t="shared" si="60"/>
        <v>SELECT 'uf50-0112.cnf','Rank','2Point','2Bit','MaxSat',1,4328,27,10944 UNION</v>
      </c>
    </row>
    <row r="3799" spans="1:11" x14ac:dyDescent="0.55000000000000004">
      <c r="A3799" t="s">
        <v>32</v>
      </c>
      <c r="B3799" t="s">
        <v>10</v>
      </c>
      <c r="C3799" t="s">
        <v>134</v>
      </c>
      <c r="D3799" t="s">
        <v>132</v>
      </c>
      <c r="E3799" t="s">
        <v>4</v>
      </c>
      <c r="F3799" t="b">
        <v>0</v>
      </c>
      <c r="G3799">
        <v>10000</v>
      </c>
      <c r="H3799">
        <v>55</v>
      </c>
      <c r="I3799">
        <v>22360</v>
      </c>
      <c r="K3799" t="str">
        <f t="shared" si="60"/>
        <v>SELECT 'uf50-0112.cnf','Rank','2Point','2Bit','Weighted',0,10000,55,22360 UNION</v>
      </c>
    </row>
    <row r="3800" spans="1:11" x14ac:dyDescent="0.55000000000000004">
      <c r="A3800" t="s">
        <v>32</v>
      </c>
      <c r="B3800" t="s">
        <v>10</v>
      </c>
      <c r="C3800" t="s">
        <v>134</v>
      </c>
      <c r="D3800" t="s">
        <v>132</v>
      </c>
      <c r="E3800" t="s">
        <v>5</v>
      </c>
      <c r="F3800" t="b">
        <v>1</v>
      </c>
      <c r="G3800">
        <v>611</v>
      </c>
      <c r="H3800">
        <v>3</v>
      </c>
      <c r="I3800">
        <v>1661</v>
      </c>
      <c r="K3800" t="str">
        <f t="shared" si="60"/>
        <v>SELECT 'uf50-0112.cnf','Rank','2Point','2Bit','Amplified',1,611,3,1661 UNION</v>
      </c>
    </row>
    <row r="3801" spans="1:11" x14ac:dyDescent="0.55000000000000004">
      <c r="A3801" t="s">
        <v>33</v>
      </c>
      <c r="B3801" t="s">
        <v>0</v>
      </c>
      <c r="C3801" t="s">
        <v>1</v>
      </c>
      <c r="D3801" t="s">
        <v>2</v>
      </c>
      <c r="E3801" t="s">
        <v>3</v>
      </c>
      <c r="F3801" t="b">
        <v>1</v>
      </c>
      <c r="G3801">
        <v>21</v>
      </c>
      <c r="H3801">
        <v>0</v>
      </c>
      <c r="I3801">
        <v>132</v>
      </c>
      <c r="K3801" t="str">
        <f t="shared" si="60"/>
        <v>SELECT 'uf50-0113.cnf','Tournament','Clause','BitFlip','MaxSat',1,21,0,132 UNION</v>
      </c>
    </row>
    <row r="3802" spans="1:11" x14ac:dyDescent="0.55000000000000004">
      <c r="A3802" t="s">
        <v>33</v>
      </c>
      <c r="B3802" t="s">
        <v>0</v>
      </c>
      <c r="C3802" t="s">
        <v>1</v>
      </c>
      <c r="D3802" t="s">
        <v>2</v>
      </c>
      <c r="E3802" t="s">
        <v>4</v>
      </c>
      <c r="F3802" t="b">
        <v>1</v>
      </c>
      <c r="G3802">
        <v>14</v>
      </c>
      <c r="H3802">
        <v>0</v>
      </c>
      <c r="I3802">
        <v>75</v>
      </c>
      <c r="K3802" t="str">
        <f t="shared" si="60"/>
        <v>SELECT 'uf50-0113.cnf','Tournament','Clause','BitFlip','Weighted',1,14,0,75 UNION</v>
      </c>
    </row>
    <row r="3803" spans="1:11" x14ac:dyDescent="0.55000000000000004">
      <c r="A3803" t="s">
        <v>33</v>
      </c>
      <c r="B3803" t="s">
        <v>0</v>
      </c>
      <c r="C3803" t="s">
        <v>1</v>
      </c>
      <c r="D3803" t="s">
        <v>2</v>
      </c>
      <c r="E3803" t="s">
        <v>5</v>
      </c>
      <c r="F3803" t="b">
        <v>1</v>
      </c>
      <c r="G3803">
        <v>21</v>
      </c>
      <c r="H3803">
        <v>0</v>
      </c>
      <c r="I3803">
        <v>119</v>
      </c>
      <c r="K3803" t="str">
        <f t="shared" si="60"/>
        <v>SELECT 'uf50-0113.cnf','Tournament','Clause','BitFlip','Amplified',1,21,0,119 UNION</v>
      </c>
    </row>
    <row r="3804" spans="1:11" x14ac:dyDescent="0.55000000000000004">
      <c r="A3804" t="s">
        <v>33</v>
      </c>
      <c r="B3804" t="s">
        <v>0</v>
      </c>
      <c r="C3804" t="s">
        <v>1</v>
      </c>
      <c r="D3804" t="s">
        <v>6</v>
      </c>
      <c r="E3804" t="s">
        <v>3</v>
      </c>
      <c r="F3804" t="b">
        <v>1</v>
      </c>
      <c r="G3804">
        <v>14</v>
      </c>
      <c r="H3804">
        <v>0</v>
      </c>
      <c r="I3804">
        <v>94</v>
      </c>
      <c r="K3804" t="str">
        <f t="shared" si="60"/>
        <v>SELECT 'uf50-0113.cnf','Tournament','Clause','Guided','MaxSat',1,14,0,94 UNION</v>
      </c>
    </row>
    <row r="3805" spans="1:11" x14ac:dyDescent="0.55000000000000004">
      <c r="A3805" t="s">
        <v>33</v>
      </c>
      <c r="B3805" t="s">
        <v>0</v>
      </c>
      <c r="C3805" t="s">
        <v>1</v>
      </c>
      <c r="D3805" t="s">
        <v>6</v>
      </c>
      <c r="E3805" t="s">
        <v>4</v>
      </c>
      <c r="F3805" t="b">
        <v>1</v>
      </c>
      <c r="G3805">
        <v>142</v>
      </c>
      <c r="H3805">
        <v>1</v>
      </c>
      <c r="I3805">
        <v>899</v>
      </c>
      <c r="K3805" t="str">
        <f t="shared" si="60"/>
        <v>SELECT 'uf50-0113.cnf','Tournament','Clause','Guided','Weighted',1,142,1,899 UNION</v>
      </c>
    </row>
    <row r="3806" spans="1:11" x14ac:dyDescent="0.55000000000000004">
      <c r="A3806" t="s">
        <v>33</v>
      </c>
      <c r="B3806" t="s">
        <v>0</v>
      </c>
      <c r="C3806" t="s">
        <v>1</v>
      </c>
      <c r="D3806" t="s">
        <v>6</v>
      </c>
      <c r="E3806" t="s">
        <v>5</v>
      </c>
      <c r="F3806" t="b">
        <v>1</v>
      </c>
      <c r="G3806">
        <v>14</v>
      </c>
      <c r="H3806">
        <v>0</v>
      </c>
      <c r="I3806">
        <v>94</v>
      </c>
      <c r="K3806" t="str">
        <f t="shared" si="60"/>
        <v>SELECT 'uf50-0113.cnf','Tournament','Clause','Guided','Amplified',1,14,0,94 UNION</v>
      </c>
    </row>
    <row r="3807" spans="1:11" x14ac:dyDescent="0.55000000000000004">
      <c r="A3807" t="s">
        <v>33</v>
      </c>
      <c r="B3807" t="s">
        <v>0</v>
      </c>
      <c r="C3807" t="s">
        <v>1</v>
      </c>
      <c r="D3807" t="s">
        <v>131</v>
      </c>
      <c r="E3807" t="s">
        <v>3</v>
      </c>
      <c r="F3807" t="b">
        <v>1</v>
      </c>
      <c r="G3807">
        <v>16</v>
      </c>
      <c r="H3807">
        <v>0</v>
      </c>
      <c r="I3807">
        <v>88</v>
      </c>
      <c r="K3807" t="str">
        <f t="shared" si="60"/>
        <v>SELECT 'uf50-0113.cnf','Tournament','Clause','1Bit','MaxSat',1,16,0,88 UNION</v>
      </c>
    </row>
    <row r="3808" spans="1:11" x14ac:dyDescent="0.55000000000000004">
      <c r="A3808" t="s">
        <v>33</v>
      </c>
      <c r="B3808" t="s">
        <v>0</v>
      </c>
      <c r="C3808" t="s">
        <v>1</v>
      </c>
      <c r="D3808" t="s">
        <v>131</v>
      </c>
      <c r="E3808" t="s">
        <v>4</v>
      </c>
      <c r="F3808" t="b">
        <v>1</v>
      </c>
      <c r="G3808">
        <v>14</v>
      </c>
      <c r="H3808">
        <v>0</v>
      </c>
      <c r="I3808">
        <v>81</v>
      </c>
      <c r="K3808" t="str">
        <f t="shared" si="60"/>
        <v>SELECT 'uf50-0113.cnf','Tournament','Clause','1Bit','Weighted',1,14,0,81 UNION</v>
      </c>
    </row>
    <row r="3809" spans="1:11" x14ac:dyDescent="0.55000000000000004">
      <c r="A3809" t="s">
        <v>33</v>
      </c>
      <c r="B3809" t="s">
        <v>0</v>
      </c>
      <c r="C3809" t="s">
        <v>1</v>
      </c>
      <c r="D3809" t="s">
        <v>131</v>
      </c>
      <c r="E3809" t="s">
        <v>5</v>
      </c>
      <c r="F3809" t="b">
        <v>1</v>
      </c>
      <c r="G3809">
        <v>16</v>
      </c>
      <c r="H3809">
        <v>0</v>
      </c>
      <c r="I3809">
        <v>92</v>
      </c>
      <c r="K3809" t="str">
        <f t="shared" si="60"/>
        <v>SELECT 'uf50-0113.cnf','Tournament','Clause','1Bit','Amplified',1,16,0,92 UNION</v>
      </c>
    </row>
    <row r="3810" spans="1:11" x14ac:dyDescent="0.55000000000000004">
      <c r="A3810" t="s">
        <v>33</v>
      </c>
      <c r="B3810" t="s">
        <v>0</v>
      </c>
      <c r="C3810" t="s">
        <v>1</v>
      </c>
      <c r="D3810" t="s">
        <v>132</v>
      </c>
      <c r="E3810" t="s">
        <v>3</v>
      </c>
      <c r="F3810" t="b">
        <v>1</v>
      </c>
      <c r="G3810">
        <v>21</v>
      </c>
      <c r="H3810">
        <v>0</v>
      </c>
      <c r="I3810">
        <v>117</v>
      </c>
      <c r="K3810" t="str">
        <f t="shared" si="60"/>
        <v>SELECT 'uf50-0113.cnf','Tournament','Clause','2Bit','MaxSat',1,21,0,117 UNION</v>
      </c>
    </row>
    <row r="3811" spans="1:11" x14ac:dyDescent="0.55000000000000004">
      <c r="A3811" t="s">
        <v>33</v>
      </c>
      <c r="B3811" t="s">
        <v>0</v>
      </c>
      <c r="C3811" t="s">
        <v>1</v>
      </c>
      <c r="D3811" t="s">
        <v>132</v>
      </c>
      <c r="E3811" t="s">
        <v>4</v>
      </c>
      <c r="F3811" t="b">
        <v>1</v>
      </c>
      <c r="G3811">
        <v>20</v>
      </c>
      <c r="H3811">
        <v>0</v>
      </c>
      <c r="I3811">
        <v>108</v>
      </c>
      <c r="K3811" t="str">
        <f t="shared" si="60"/>
        <v>SELECT 'uf50-0113.cnf','Tournament','Clause','2Bit','Weighted',1,20,0,108 UNION</v>
      </c>
    </row>
    <row r="3812" spans="1:11" x14ac:dyDescent="0.55000000000000004">
      <c r="A3812" t="s">
        <v>33</v>
      </c>
      <c r="B3812" t="s">
        <v>0</v>
      </c>
      <c r="C3812" t="s">
        <v>1</v>
      </c>
      <c r="D3812" t="s">
        <v>132</v>
      </c>
      <c r="E3812" t="s">
        <v>5</v>
      </c>
      <c r="F3812" t="b">
        <v>1</v>
      </c>
      <c r="G3812">
        <v>21</v>
      </c>
      <c r="H3812">
        <v>0</v>
      </c>
      <c r="I3812">
        <v>113</v>
      </c>
      <c r="K3812" t="str">
        <f t="shared" si="60"/>
        <v>SELECT 'uf50-0113.cnf','Tournament','Clause','2Bit','Amplified',1,21,0,113 UNION</v>
      </c>
    </row>
    <row r="3813" spans="1:11" x14ac:dyDescent="0.55000000000000004">
      <c r="A3813" t="s">
        <v>33</v>
      </c>
      <c r="B3813" t="s">
        <v>0</v>
      </c>
      <c r="C3813" t="s">
        <v>8</v>
      </c>
      <c r="D3813" t="s">
        <v>2</v>
      </c>
      <c r="E3813" t="s">
        <v>3</v>
      </c>
      <c r="F3813" t="b">
        <v>1</v>
      </c>
      <c r="G3813">
        <v>14</v>
      </c>
      <c r="H3813">
        <v>0</v>
      </c>
      <c r="I3813">
        <v>37</v>
      </c>
      <c r="K3813" t="str">
        <f t="shared" si="60"/>
        <v>SELECT 'uf50-0113.cnf','Tournament','Uniform','BitFlip','MaxSat',1,14,0,37 UNION</v>
      </c>
    </row>
    <row r="3814" spans="1:11" x14ac:dyDescent="0.55000000000000004">
      <c r="A3814" t="s">
        <v>33</v>
      </c>
      <c r="B3814" t="s">
        <v>0</v>
      </c>
      <c r="C3814" t="s">
        <v>8</v>
      </c>
      <c r="D3814" t="s">
        <v>2</v>
      </c>
      <c r="E3814" t="s">
        <v>4</v>
      </c>
      <c r="F3814" t="b">
        <v>1</v>
      </c>
      <c r="G3814">
        <v>20</v>
      </c>
      <c r="H3814">
        <v>0</v>
      </c>
      <c r="I3814">
        <v>55</v>
      </c>
      <c r="K3814" t="str">
        <f t="shared" si="60"/>
        <v>SELECT 'uf50-0113.cnf','Tournament','Uniform','BitFlip','Weighted',1,20,0,55 UNION</v>
      </c>
    </row>
    <row r="3815" spans="1:11" x14ac:dyDescent="0.55000000000000004">
      <c r="A3815" t="s">
        <v>33</v>
      </c>
      <c r="B3815" t="s">
        <v>0</v>
      </c>
      <c r="C3815" t="s">
        <v>8</v>
      </c>
      <c r="D3815" t="s">
        <v>2</v>
      </c>
      <c r="E3815" t="s">
        <v>5</v>
      </c>
      <c r="F3815" t="b">
        <v>1</v>
      </c>
      <c r="G3815">
        <v>14</v>
      </c>
      <c r="H3815">
        <v>0</v>
      </c>
      <c r="I3815">
        <v>50</v>
      </c>
      <c r="K3815" t="str">
        <f t="shared" si="60"/>
        <v>SELECT 'uf50-0113.cnf','Tournament','Uniform','BitFlip','Amplified',1,14,0,50 UNION</v>
      </c>
    </row>
    <row r="3816" spans="1:11" x14ac:dyDescent="0.55000000000000004">
      <c r="A3816" t="s">
        <v>33</v>
      </c>
      <c r="B3816" t="s">
        <v>0</v>
      </c>
      <c r="C3816" t="s">
        <v>8</v>
      </c>
      <c r="D3816" t="s">
        <v>6</v>
      </c>
      <c r="E3816" t="s">
        <v>3</v>
      </c>
      <c r="F3816" t="b">
        <v>1</v>
      </c>
      <c r="G3816">
        <v>11</v>
      </c>
      <c r="H3816">
        <v>0</v>
      </c>
      <c r="I3816">
        <v>49</v>
      </c>
      <c r="K3816" t="str">
        <f t="shared" si="60"/>
        <v>SELECT 'uf50-0113.cnf','Tournament','Uniform','Guided','MaxSat',1,11,0,49 UNION</v>
      </c>
    </row>
    <row r="3817" spans="1:11" x14ac:dyDescent="0.55000000000000004">
      <c r="A3817" t="s">
        <v>33</v>
      </c>
      <c r="B3817" t="s">
        <v>0</v>
      </c>
      <c r="C3817" t="s">
        <v>8</v>
      </c>
      <c r="D3817" t="s">
        <v>6</v>
      </c>
      <c r="E3817" t="s">
        <v>4</v>
      </c>
      <c r="F3817" t="b">
        <v>1</v>
      </c>
      <c r="G3817">
        <v>15</v>
      </c>
      <c r="H3817">
        <v>0</v>
      </c>
      <c r="I3817">
        <v>68</v>
      </c>
      <c r="K3817" t="str">
        <f t="shared" si="60"/>
        <v>SELECT 'uf50-0113.cnf','Tournament','Uniform','Guided','Weighted',1,15,0,68 UNION</v>
      </c>
    </row>
    <row r="3818" spans="1:11" x14ac:dyDescent="0.55000000000000004">
      <c r="A3818" t="s">
        <v>33</v>
      </c>
      <c r="B3818" t="s">
        <v>0</v>
      </c>
      <c r="C3818" t="s">
        <v>8</v>
      </c>
      <c r="D3818" t="s">
        <v>6</v>
      </c>
      <c r="E3818" t="s">
        <v>5</v>
      </c>
      <c r="F3818" t="b">
        <v>1</v>
      </c>
      <c r="G3818">
        <v>11</v>
      </c>
      <c r="H3818">
        <v>0</v>
      </c>
      <c r="I3818">
        <v>51</v>
      </c>
      <c r="K3818" t="str">
        <f t="shared" si="60"/>
        <v>SELECT 'uf50-0113.cnf','Tournament','Uniform','Guided','Amplified',1,11,0,51 UNION</v>
      </c>
    </row>
    <row r="3819" spans="1:11" x14ac:dyDescent="0.55000000000000004">
      <c r="A3819" t="s">
        <v>33</v>
      </c>
      <c r="B3819" t="s">
        <v>0</v>
      </c>
      <c r="C3819" t="s">
        <v>8</v>
      </c>
      <c r="D3819" t="s">
        <v>131</v>
      </c>
      <c r="E3819" t="s">
        <v>3</v>
      </c>
      <c r="F3819" t="b">
        <v>1</v>
      </c>
      <c r="G3819">
        <v>16</v>
      </c>
      <c r="H3819">
        <v>0</v>
      </c>
      <c r="I3819">
        <v>43</v>
      </c>
      <c r="K3819" t="str">
        <f t="shared" si="60"/>
        <v>SELECT 'uf50-0113.cnf','Tournament','Uniform','1Bit','MaxSat',1,16,0,43 UNION</v>
      </c>
    </row>
    <row r="3820" spans="1:11" x14ac:dyDescent="0.55000000000000004">
      <c r="A3820" t="s">
        <v>33</v>
      </c>
      <c r="B3820" t="s">
        <v>0</v>
      </c>
      <c r="C3820" t="s">
        <v>8</v>
      </c>
      <c r="D3820" t="s">
        <v>131</v>
      </c>
      <c r="E3820" t="s">
        <v>4</v>
      </c>
      <c r="F3820" t="b">
        <v>1</v>
      </c>
      <c r="G3820">
        <v>21</v>
      </c>
      <c r="H3820">
        <v>0</v>
      </c>
      <c r="I3820">
        <v>52</v>
      </c>
      <c r="K3820" t="str">
        <f t="shared" si="60"/>
        <v>SELECT 'uf50-0113.cnf','Tournament','Uniform','1Bit','Weighted',1,21,0,52 UNION</v>
      </c>
    </row>
    <row r="3821" spans="1:11" x14ac:dyDescent="0.55000000000000004">
      <c r="A3821" t="s">
        <v>33</v>
      </c>
      <c r="B3821" t="s">
        <v>0</v>
      </c>
      <c r="C3821" t="s">
        <v>8</v>
      </c>
      <c r="D3821" t="s">
        <v>131</v>
      </c>
      <c r="E3821" t="s">
        <v>5</v>
      </c>
      <c r="F3821" t="b">
        <v>1</v>
      </c>
      <c r="G3821">
        <v>16</v>
      </c>
      <c r="H3821">
        <v>0</v>
      </c>
      <c r="I3821">
        <v>47</v>
      </c>
      <c r="K3821" t="str">
        <f t="shared" si="60"/>
        <v>SELECT 'uf50-0113.cnf','Tournament','Uniform','1Bit','Amplified',1,16,0,47 UNION</v>
      </c>
    </row>
    <row r="3822" spans="1:11" x14ac:dyDescent="0.55000000000000004">
      <c r="A3822" t="s">
        <v>33</v>
      </c>
      <c r="B3822" t="s">
        <v>0</v>
      </c>
      <c r="C3822" t="s">
        <v>8</v>
      </c>
      <c r="D3822" t="s">
        <v>132</v>
      </c>
      <c r="E3822" t="s">
        <v>3</v>
      </c>
      <c r="F3822" t="b">
        <v>1</v>
      </c>
      <c r="G3822">
        <v>14</v>
      </c>
      <c r="H3822">
        <v>0</v>
      </c>
      <c r="I3822">
        <v>40</v>
      </c>
      <c r="K3822" t="str">
        <f t="shared" si="60"/>
        <v>SELECT 'uf50-0113.cnf','Tournament','Uniform','2Bit','MaxSat',1,14,0,40 UNION</v>
      </c>
    </row>
    <row r="3823" spans="1:11" x14ac:dyDescent="0.55000000000000004">
      <c r="A3823" t="s">
        <v>33</v>
      </c>
      <c r="B3823" t="s">
        <v>0</v>
      </c>
      <c r="C3823" t="s">
        <v>8</v>
      </c>
      <c r="D3823" t="s">
        <v>132</v>
      </c>
      <c r="E3823" t="s">
        <v>4</v>
      </c>
      <c r="F3823" t="b">
        <v>1</v>
      </c>
      <c r="G3823">
        <v>21</v>
      </c>
      <c r="H3823">
        <v>0</v>
      </c>
      <c r="I3823">
        <v>64</v>
      </c>
      <c r="K3823" t="str">
        <f t="shared" si="60"/>
        <v>SELECT 'uf50-0113.cnf','Tournament','Uniform','2Bit','Weighted',1,21,0,64 UNION</v>
      </c>
    </row>
    <row r="3824" spans="1:11" x14ac:dyDescent="0.55000000000000004">
      <c r="A3824" t="s">
        <v>33</v>
      </c>
      <c r="B3824" t="s">
        <v>0</v>
      </c>
      <c r="C3824" t="s">
        <v>8</v>
      </c>
      <c r="D3824" t="s">
        <v>132</v>
      </c>
      <c r="E3824" t="s">
        <v>5</v>
      </c>
      <c r="F3824" t="b">
        <v>1</v>
      </c>
      <c r="G3824">
        <v>14</v>
      </c>
      <c r="H3824">
        <v>0</v>
      </c>
      <c r="I3824">
        <v>39</v>
      </c>
      <c r="K3824" t="str">
        <f t="shared" si="60"/>
        <v>SELECT 'uf50-0113.cnf','Tournament','Uniform','2Bit','Amplified',1,14,0,39 UNION</v>
      </c>
    </row>
    <row r="3825" spans="1:11" x14ac:dyDescent="0.55000000000000004">
      <c r="A3825" t="s">
        <v>33</v>
      </c>
      <c r="B3825" t="s">
        <v>0</v>
      </c>
      <c r="C3825" t="s">
        <v>133</v>
      </c>
      <c r="D3825" t="s">
        <v>2</v>
      </c>
      <c r="E3825" t="s">
        <v>3</v>
      </c>
      <c r="F3825" t="b">
        <v>1</v>
      </c>
      <c r="G3825">
        <v>26</v>
      </c>
      <c r="H3825">
        <v>0</v>
      </c>
      <c r="I3825">
        <v>72</v>
      </c>
      <c r="K3825" t="str">
        <f t="shared" si="60"/>
        <v>SELECT 'uf50-0113.cnf','Tournament','1Point','BitFlip','MaxSat',1,26,0,72 UNION</v>
      </c>
    </row>
    <row r="3826" spans="1:11" x14ac:dyDescent="0.55000000000000004">
      <c r="A3826" t="s">
        <v>33</v>
      </c>
      <c r="B3826" t="s">
        <v>0</v>
      </c>
      <c r="C3826" t="s">
        <v>133</v>
      </c>
      <c r="D3826" t="s">
        <v>2</v>
      </c>
      <c r="E3826" t="s">
        <v>4</v>
      </c>
      <c r="F3826" t="b">
        <v>1</v>
      </c>
      <c r="G3826">
        <v>48</v>
      </c>
      <c r="H3826">
        <v>0</v>
      </c>
      <c r="I3826">
        <v>112</v>
      </c>
      <c r="K3826" t="str">
        <f t="shared" si="60"/>
        <v>SELECT 'uf50-0113.cnf','Tournament','1Point','BitFlip','Weighted',1,48,0,112 UNION</v>
      </c>
    </row>
    <row r="3827" spans="1:11" x14ac:dyDescent="0.55000000000000004">
      <c r="A3827" t="s">
        <v>33</v>
      </c>
      <c r="B3827" t="s">
        <v>0</v>
      </c>
      <c r="C3827" t="s">
        <v>133</v>
      </c>
      <c r="D3827" t="s">
        <v>2</v>
      </c>
      <c r="E3827" t="s">
        <v>5</v>
      </c>
      <c r="F3827" t="b">
        <v>1</v>
      </c>
      <c r="G3827">
        <v>26</v>
      </c>
      <c r="H3827">
        <v>0</v>
      </c>
      <c r="I3827">
        <v>68</v>
      </c>
      <c r="K3827" t="str">
        <f t="shared" si="60"/>
        <v>SELECT 'uf50-0113.cnf','Tournament','1Point','BitFlip','Amplified',1,26,0,68 UNION</v>
      </c>
    </row>
    <row r="3828" spans="1:11" x14ac:dyDescent="0.55000000000000004">
      <c r="A3828" t="s">
        <v>33</v>
      </c>
      <c r="B3828" t="s">
        <v>0</v>
      </c>
      <c r="C3828" t="s">
        <v>133</v>
      </c>
      <c r="D3828" t="s">
        <v>6</v>
      </c>
      <c r="E3828" t="s">
        <v>3</v>
      </c>
      <c r="F3828" t="b">
        <v>1</v>
      </c>
      <c r="G3828">
        <v>12</v>
      </c>
      <c r="H3828">
        <v>0</v>
      </c>
      <c r="I3828">
        <v>50</v>
      </c>
      <c r="K3828" t="str">
        <f t="shared" si="60"/>
        <v>SELECT 'uf50-0113.cnf','Tournament','1Point','Guided','MaxSat',1,12,0,50 UNION</v>
      </c>
    </row>
    <row r="3829" spans="1:11" x14ac:dyDescent="0.55000000000000004">
      <c r="A3829" t="s">
        <v>33</v>
      </c>
      <c r="B3829" t="s">
        <v>0</v>
      </c>
      <c r="C3829" t="s">
        <v>133</v>
      </c>
      <c r="D3829" t="s">
        <v>6</v>
      </c>
      <c r="E3829" t="s">
        <v>4</v>
      </c>
      <c r="F3829" t="b">
        <v>1</v>
      </c>
      <c r="G3829">
        <v>12</v>
      </c>
      <c r="H3829">
        <v>0</v>
      </c>
      <c r="I3829">
        <v>48</v>
      </c>
      <c r="K3829" t="str">
        <f t="shared" si="60"/>
        <v>SELECT 'uf50-0113.cnf','Tournament','1Point','Guided','Weighted',1,12,0,48 UNION</v>
      </c>
    </row>
    <row r="3830" spans="1:11" x14ac:dyDescent="0.55000000000000004">
      <c r="A3830" t="s">
        <v>33</v>
      </c>
      <c r="B3830" t="s">
        <v>0</v>
      </c>
      <c r="C3830" t="s">
        <v>133</v>
      </c>
      <c r="D3830" t="s">
        <v>6</v>
      </c>
      <c r="E3830" t="s">
        <v>5</v>
      </c>
      <c r="F3830" t="b">
        <v>1</v>
      </c>
      <c r="G3830">
        <v>12</v>
      </c>
      <c r="H3830">
        <v>0</v>
      </c>
      <c r="I3830">
        <v>51</v>
      </c>
      <c r="K3830" t="str">
        <f t="shared" si="60"/>
        <v>SELECT 'uf50-0113.cnf','Tournament','1Point','Guided','Amplified',1,12,0,51 UNION</v>
      </c>
    </row>
    <row r="3831" spans="1:11" x14ac:dyDescent="0.55000000000000004">
      <c r="A3831" t="s">
        <v>33</v>
      </c>
      <c r="B3831" t="s">
        <v>0</v>
      </c>
      <c r="C3831" t="s">
        <v>133</v>
      </c>
      <c r="D3831" t="s">
        <v>131</v>
      </c>
      <c r="E3831" t="s">
        <v>3</v>
      </c>
      <c r="F3831" t="b">
        <v>1</v>
      </c>
      <c r="G3831">
        <v>5733</v>
      </c>
      <c r="H3831">
        <v>42</v>
      </c>
      <c r="I3831">
        <v>13492</v>
      </c>
      <c r="K3831" t="str">
        <f t="shared" si="60"/>
        <v>SELECT 'uf50-0113.cnf','Tournament','1Point','1Bit','MaxSat',1,5733,42,13492 UNION</v>
      </c>
    </row>
    <row r="3832" spans="1:11" x14ac:dyDescent="0.55000000000000004">
      <c r="A3832" t="s">
        <v>33</v>
      </c>
      <c r="B3832" t="s">
        <v>0</v>
      </c>
      <c r="C3832" t="s">
        <v>133</v>
      </c>
      <c r="D3832" t="s">
        <v>131</v>
      </c>
      <c r="E3832" t="s">
        <v>4</v>
      </c>
      <c r="F3832" t="b">
        <v>1</v>
      </c>
      <c r="G3832">
        <v>100</v>
      </c>
      <c r="H3832">
        <v>0</v>
      </c>
      <c r="I3832">
        <v>232</v>
      </c>
      <c r="K3832" t="str">
        <f t="shared" si="60"/>
        <v>SELECT 'uf50-0113.cnf','Tournament','1Point','1Bit','Weighted',1,100,0,232 UNION</v>
      </c>
    </row>
    <row r="3833" spans="1:11" x14ac:dyDescent="0.55000000000000004">
      <c r="A3833" t="s">
        <v>33</v>
      </c>
      <c r="B3833" t="s">
        <v>0</v>
      </c>
      <c r="C3833" t="s">
        <v>133</v>
      </c>
      <c r="D3833" t="s">
        <v>131</v>
      </c>
      <c r="E3833" t="s">
        <v>5</v>
      </c>
      <c r="F3833" t="b">
        <v>1</v>
      </c>
      <c r="G3833">
        <v>5733</v>
      </c>
      <c r="H3833">
        <v>42</v>
      </c>
      <c r="I3833">
        <v>14030</v>
      </c>
      <c r="K3833" t="str">
        <f t="shared" si="60"/>
        <v>SELECT 'uf50-0113.cnf','Tournament','1Point','1Bit','Amplified',1,5733,42,14030 UNION</v>
      </c>
    </row>
    <row r="3834" spans="1:11" x14ac:dyDescent="0.55000000000000004">
      <c r="A3834" t="s">
        <v>33</v>
      </c>
      <c r="B3834" t="s">
        <v>0</v>
      </c>
      <c r="C3834" t="s">
        <v>133</v>
      </c>
      <c r="D3834" t="s">
        <v>132</v>
      </c>
      <c r="E3834" t="s">
        <v>3</v>
      </c>
      <c r="F3834" t="b">
        <v>1</v>
      </c>
      <c r="G3834">
        <v>180</v>
      </c>
      <c r="H3834">
        <v>1</v>
      </c>
      <c r="I3834">
        <v>449</v>
      </c>
      <c r="K3834" t="str">
        <f t="shared" si="60"/>
        <v>SELECT 'uf50-0113.cnf','Tournament','1Point','2Bit','MaxSat',1,180,1,449 UNION</v>
      </c>
    </row>
    <row r="3835" spans="1:11" x14ac:dyDescent="0.55000000000000004">
      <c r="A3835" t="s">
        <v>33</v>
      </c>
      <c r="B3835" t="s">
        <v>0</v>
      </c>
      <c r="C3835" t="s">
        <v>133</v>
      </c>
      <c r="D3835" t="s">
        <v>132</v>
      </c>
      <c r="E3835" t="s">
        <v>4</v>
      </c>
      <c r="F3835" t="b">
        <v>1</v>
      </c>
      <c r="G3835">
        <v>90</v>
      </c>
      <c r="H3835">
        <v>0</v>
      </c>
      <c r="I3835">
        <v>199</v>
      </c>
      <c r="K3835" t="str">
        <f t="shared" si="60"/>
        <v>SELECT 'uf50-0113.cnf','Tournament','1Point','2Bit','Weighted',1,90,0,199 UNION</v>
      </c>
    </row>
    <row r="3836" spans="1:11" x14ac:dyDescent="0.55000000000000004">
      <c r="A3836" t="s">
        <v>33</v>
      </c>
      <c r="B3836" t="s">
        <v>0</v>
      </c>
      <c r="C3836" t="s">
        <v>133</v>
      </c>
      <c r="D3836" t="s">
        <v>132</v>
      </c>
      <c r="E3836" t="s">
        <v>5</v>
      </c>
      <c r="F3836" t="b">
        <v>1</v>
      </c>
      <c r="G3836">
        <v>180</v>
      </c>
      <c r="H3836">
        <v>1</v>
      </c>
      <c r="I3836">
        <v>450</v>
      </c>
      <c r="K3836" t="str">
        <f t="shared" si="60"/>
        <v>SELECT 'uf50-0113.cnf','Tournament','1Point','2Bit','Amplified',1,180,1,450 UNION</v>
      </c>
    </row>
    <row r="3837" spans="1:11" x14ac:dyDescent="0.55000000000000004">
      <c r="A3837" t="s">
        <v>33</v>
      </c>
      <c r="B3837" t="s">
        <v>0</v>
      </c>
      <c r="C3837" t="s">
        <v>134</v>
      </c>
      <c r="D3837" t="s">
        <v>2</v>
      </c>
      <c r="E3837" t="s">
        <v>3</v>
      </c>
      <c r="F3837" t="b">
        <v>1</v>
      </c>
      <c r="G3837">
        <v>25</v>
      </c>
      <c r="H3837">
        <v>0</v>
      </c>
      <c r="I3837">
        <v>74</v>
      </c>
      <c r="K3837" t="str">
        <f t="shared" si="60"/>
        <v>SELECT 'uf50-0113.cnf','Tournament','2Point','BitFlip','MaxSat',1,25,0,74 UNION</v>
      </c>
    </row>
    <row r="3838" spans="1:11" x14ac:dyDescent="0.55000000000000004">
      <c r="A3838" t="s">
        <v>33</v>
      </c>
      <c r="B3838" t="s">
        <v>0</v>
      </c>
      <c r="C3838" t="s">
        <v>134</v>
      </c>
      <c r="D3838" t="s">
        <v>2</v>
      </c>
      <c r="E3838" t="s">
        <v>4</v>
      </c>
      <c r="F3838" t="b">
        <v>1</v>
      </c>
      <c r="G3838">
        <v>278</v>
      </c>
      <c r="H3838">
        <v>2</v>
      </c>
      <c r="I3838">
        <v>732</v>
      </c>
      <c r="K3838" t="str">
        <f t="shared" si="60"/>
        <v>SELECT 'uf50-0113.cnf','Tournament','2Point','BitFlip','Weighted',1,278,2,732 UNION</v>
      </c>
    </row>
    <row r="3839" spans="1:11" x14ac:dyDescent="0.55000000000000004">
      <c r="A3839" t="s">
        <v>33</v>
      </c>
      <c r="B3839" t="s">
        <v>0</v>
      </c>
      <c r="C3839" t="s">
        <v>134</v>
      </c>
      <c r="D3839" t="s">
        <v>2</v>
      </c>
      <c r="E3839" t="s">
        <v>5</v>
      </c>
      <c r="F3839" t="b">
        <v>1</v>
      </c>
      <c r="G3839">
        <v>25</v>
      </c>
      <c r="H3839">
        <v>0</v>
      </c>
      <c r="I3839">
        <v>67</v>
      </c>
      <c r="K3839" t="str">
        <f t="shared" si="60"/>
        <v>SELECT 'uf50-0113.cnf','Tournament','2Point','BitFlip','Amplified',1,25,0,67 UNION</v>
      </c>
    </row>
    <row r="3840" spans="1:11" x14ac:dyDescent="0.55000000000000004">
      <c r="A3840" t="s">
        <v>33</v>
      </c>
      <c r="B3840" t="s">
        <v>0</v>
      </c>
      <c r="C3840" t="s">
        <v>134</v>
      </c>
      <c r="D3840" t="s">
        <v>6</v>
      </c>
      <c r="E3840" t="s">
        <v>3</v>
      </c>
      <c r="F3840" t="b">
        <v>1</v>
      </c>
      <c r="G3840">
        <v>11</v>
      </c>
      <c r="H3840">
        <v>0</v>
      </c>
      <c r="I3840">
        <v>61</v>
      </c>
      <c r="K3840" t="str">
        <f t="shared" si="60"/>
        <v>SELECT 'uf50-0113.cnf','Tournament','2Point','Guided','MaxSat',1,11,0,61 UNION</v>
      </c>
    </row>
    <row r="3841" spans="1:11" x14ac:dyDescent="0.55000000000000004">
      <c r="A3841" t="s">
        <v>33</v>
      </c>
      <c r="B3841" t="s">
        <v>0</v>
      </c>
      <c r="C3841" t="s">
        <v>134</v>
      </c>
      <c r="D3841" t="s">
        <v>6</v>
      </c>
      <c r="E3841" t="s">
        <v>4</v>
      </c>
      <c r="F3841" t="b">
        <v>1</v>
      </c>
      <c r="G3841">
        <v>13</v>
      </c>
      <c r="H3841">
        <v>0</v>
      </c>
      <c r="I3841">
        <v>67</v>
      </c>
      <c r="K3841" t="str">
        <f t="shared" si="60"/>
        <v>SELECT 'uf50-0113.cnf','Tournament','2Point','Guided','Weighted',1,13,0,67 UNION</v>
      </c>
    </row>
    <row r="3842" spans="1:11" x14ac:dyDescent="0.55000000000000004">
      <c r="A3842" t="s">
        <v>33</v>
      </c>
      <c r="B3842" t="s">
        <v>0</v>
      </c>
      <c r="C3842" t="s">
        <v>134</v>
      </c>
      <c r="D3842" t="s">
        <v>6</v>
      </c>
      <c r="E3842" t="s">
        <v>5</v>
      </c>
      <c r="F3842" t="b">
        <v>1</v>
      </c>
      <c r="G3842">
        <v>11</v>
      </c>
      <c r="H3842">
        <v>0</v>
      </c>
      <c r="I3842">
        <v>55</v>
      </c>
      <c r="K3842" t="str">
        <f t="shared" si="60"/>
        <v>SELECT 'uf50-0113.cnf','Tournament','2Point','Guided','Amplified',1,11,0,55 UNION</v>
      </c>
    </row>
    <row r="3843" spans="1:11" x14ac:dyDescent="0.55000000000000004">
      <c r="A3843" t="s">
        <v>33</v>
      </c>
      <c r="B3843" t="s">
        <v>0</v>
      </c>
      <c r="C3843" t="s">
        <v>134</v>
      </c>
      <c r="D3843" t="s">
        <v>131</v>
      </c>
      <c r="E3843" t="s">
        <v>3</v>
      </c>
      <c r="F3843" t="b">
        <v>1</v>
      </c>
      <c r="G3843">
        <v>66</v>
      </c>
      <c r="H3843">
        <v>0</v>
      </c>
      <c r="I3843">
        <v>178</v>
      </c>
      <c r="K3843" t="str">
        <f t="shared" si="60"/>
        <v>SELECT 'uf50-0113.cnf','Tournament','2Point','1Bit','MaxSat',1,66,0,178 UNION</v>
      </c>
    </row>
    <row r="3844" spans="1:11" x14ac:dyDescent="0.55000000000000004">
      <c r="A3844" t="s">
        <v>33</v>
      </c>
      <c r="B3844" t="s">
        <v>0</v>
      </c>
      <c r="C3844" t="s">
        <v>134</v>
      </c>
      <c r="D3844" t="s">
        <v>131</v>
      </c>
      <c r="E3844" t="s">
        <v>4</v>
      </c>
      <c r="F3844" t="b">
        <v>1</v>
      </c>
      <c r="G3844">
        <v>74</v>
      </c>
      <c r="H3844">
        <v>0</v>
      </c>
      <c r="I3844">
        <v>190</v>
      </c>
      <c r="K3844" t="str">
        <f t="shared" si="60"/>
        <v>SELECT 'uf50-0113.cnf','Tournament','2Point','1Bit','Weighted',1,74,0,190 UNION</v>
      </c>
    </row>
    <row r="3845" spans="1:11" x14ac:dyDescent="0.55000000000000004">
      <c r="A3845" t="s">
        <v>33</v>
      </c>
      <c r="B3845" t="s">
        <v>0</v>
      </c>
      <c r="C3845" t="s">
        <v>134</v>
      </c>
      <c r="D3845" t="s">
        <v>131</v>
      </c>
      <c r="E3845" t="s">
        <v>5</v>
      </c>
      <c r="F3845" t="b">
        <v>1</v>
      </c>
      <c r="G3845">
        <v>66</v>
      </c>
      <c r="H3845">
        <v>0</v>
      </c>
      <c r="I3845">
        <v>162</v>
      </c>
      <c r="K3845" t="str">
        <f t="shared" si="60"/>
        <v>SELECT 'uf50-0113.cnf','Tournament','2Point','1Bit','Amplified',1,66,0,162 UNION</v>
      </c>
    </row>
    <row r="3846" spans="1:11" x14ac:dyDescent="0.55000000000000004">
      <c r="A3846" t="s">
        <v>33</v>
      </c>
      <c r="B3846" t="s">
        <v>0</v>
      </c>
      <c r="C3846" t="s">
        <v>134</v>
      </c>
      <c r="D3846" t="s">
        <v>132</v>
      </c>
      <c r="E3846" t="s">
        <v>3</v>
      </c>
      <c r="F3846" t="b">
        <v>1</v>
      </c>
      <c r="G3846">
        <v>17</v>
      </c>
      <c r="H3846">
        <v>0</v>
      </c>
      <c r="I3846">
        <v>46</v>
      </c>
      <c r="K3846" t="str">
        <f t="shared" si="60"/>
        <v>SELECT 'uf50-0113.cnf','Tournament','2Point','2Bit','MaxSat',1,17,0,46 UNION</v>
      </c>
    </row>
    <row r="3847" spans="1:11" x14ac:dyDescent="0.55000000000000004">
      <c r="A3847" t="s">
        <v>33</v>
      </c>
      <c r="B3847" t="s">
        <v>0</v>
      </c>
      <c r="C3847" t="s">
        <v>134</v>
      </c>
      <c r="D3847" t="s">
        <v>132</v>
      </c>
      <c r="E3847" t="s">
        <v>4</v>
      </c>
      <c r="F3847" t="b">
        <v>1</v>
      </c>
      <c r="G3847">
        <v>22</v>
      </c>
      <c r="H3847">
        <v>0</v>
      </c>
      <c r="I3847">
        <v>56</v>
      </c>
      <c r="K3847" t="str">
        <f t="shared" si="60"/>
        <v>SELECT 'uf50-0113.cnf','Tournament','2Point','2Bit','Weighted',1,22,0,56 UNION</v>
      </c>
    </row>
    <row r="3848" spans="1:11" x14ac:dyDescent="0.55000000000000004">
      <c r="A3848" t="s">
        <v>33</v>
      </c>
      <c r="B3848" t="s">
        <v>0</v>
      </c>
      <c r="C3848" t="s">
        <v>134</v>
      </c>
      <c r="D3848" t="s">
        <v>132</v>
      </c>
      <c r="E3848" t="s">
        <v>5</v>
      </c>
      <c r="F3848" t="b">
        <v>1</v>
      </c>
      <c r="G3848">
        <v>17</v>
      </c>
      <c r="H3848">
        <v>0</v>
      </c>
      <c r="I3848">
        <v>49</v>
      </c>
      <c r="K3848" t="str">
        <f t="shared" si="60"/>
        <v>SELECT 'uf50-0113.cnf','Tournament','2Point','2Bit','Amplified',1,17,0,49 UNION</v>
      </c>
    </row>
    <row r="3849" spans="1:11" x14ac:dyDescent="0.55000000000000004">
      <c r="A3849" t="s">
        <v>33</v>
      </c>
      <c r="B3849" t="s">
        <v>9</v>
      </c>
      <c r="C3849" t="s">
        <v>1</v>
      </c>
      <c r="D3849" t="s">
        <v>2</v>
      </c>
      <c r="E3849" t="s">
        <v>3</v>
      </c>
      <c r="F3849" t="b">
        <v>1</v>
      </c>
      <c r="G3849">
        <v>329</v>
      </c>
      <c r="H3849">
        <v>1</v>
      </c>
      <c r="I3849">
        <v>2137</v>
      </c>
      <c r="K3849" t="str">
        <f t="shared" ref="K3849:K3912" si="61">CONCATENATE("SELECT '",A3849,"','",B3849,"','",C3849,"','",D3849,"','",E3849,"',",IF(F3849,1,0),",",G3849,",",H3849,",",I3849," UNION")</f>
        <v>SELECT 'uf50-0113.cnf','Roulette','Clause','BitFlip','MaxSat',1,329,1,2137 UNION</v>
      </c>
    </row>
    <row r="3850" spans="1:11" x14ac:dyDescent="0.55000000000000004">
      <c r="A3850" t="s">
        <v>33</v>
      </c>
      <c r="B3850" t="s">
        <v>9</v>
      </c>
      <c r="C3850" t="s">
        <v>1</v>
      </c>
      <c r="D3850" t="s">
        <v>2</v>
      </c>
      <c r="E3850" t="s">
        <v>4</v>
      </c>
      <c r="F3850" t="b">
        <v>1</v>
      </c>
      <c r="G3850">
        <v>331</v>
      </c>
      <c r="H3850">
        <v>1</v>
      </c>
      <c r="I3850">
        <v>1950</v>
      </c>
      <c r="K3850" t="str">
        <f t="shared" si="61"/>
        <v>SELECT 'uf50-0113.cnf','Roulette','Clause','BitFlip','Weighted',1,331,1,1950 UNION</v>
      </c>
    </row>
    <row r="3851" spans="1:11" x14ac:dyDescent="0.55000000000000004">
      <c r="A3851" t="s">
        <v>33</v>
      </c>
      <c r="B3851" t="s">
        <v>9</v>
      </c>
      <c r="C3851" t="s">
        <v>1</v>
      </c>
      <c r="D3851" t="s">
        <v>2</v>
      </c>
      <c r="E3851" t="s">
        <v>5</v>
      </c>
      <c r="F3851" t="b">
        <v>1</v>
      </c>
      <c r="G3851">
        <v>128</v>
      </c>
      <c r="H3851">
        <v>0</v>
      </c>
      <c r="I3851">
        <v>792</v>
      </c>
      <c r="K3851" t="str">
        <f t="shared" si="61"/>
        <v>SELECT 'uf50-0113.cnf','Roulette','Clause','BitFlip','Amplified',1,128,0,792 UNION</v>
      </c>
    </row>
    <row r="3852" spans="1:11" x14ac:dyDescent="0.55000000000000004">
      <c r="A3852" t="s">
        <v>33</v>
      </c>
      <c r="B3852" t="s">
        <v>9</v>
      </c>
      <c r="C3852" t="s">
        <v>1</v>
      </c>
      <c r="D3852" t="s">
        <v>6</v>
      </c>
      <c r="E3852" t="s">
        <v>3</v>
      </c>
      <c r="F3852" t="b">
        <v>1</v>
      </c>
      <c r="G3852">
        <v>91</v>
      </c>
      <c r="H3852">
        <v>0</v>
      </c>
      <c r="I3852">
        <v>618</v>
      </c>
      <c r="K3852" t="str">
        <f t="shared" si="61"/>
        <v>SELECT 'uf50-0113.cnf','Roulette','Clause','Guided','MaxSat',1,91,0,618 UNION</v>
      </c>
    </row>
    <row r="3853" spans="1:11" x14ac:dyDescent="0.55000000000000004">
      <c r="A3853" t="s">
        <v>33</v>
      </c>
      <c r="B3853" t="s">
        <v>9</v>
      </c>
      <c r="C3853" t="s">
        <v>1</v>
      </c>
      <c r="D3853" t="s">
        <v>6</v>
      </c>
      <c r="E3853" t="s">
        <v>4</v>
      </c>
      <c r="F3853" t="b">
        <v>1</v>
      </c>
      <c r="G3853">
        <v>42</v>
      </c>
      <c r="H3853">
        <v>0</v>
      </c>
      <c r="I3853">
        <v>299</v>
      </c>
      <c r="K3853" t="str">
        <f t="shared" si="61"/>
        <v>SELECT 'uf50-0113.cnf','Roulette','Clause','Guided','Weighted',1,42,0,299 UNION</v>
      </c>
    </row>
    <row r="3854" spans="1:11" x14ac:dyDescent="0.55000000000000004">
      <c r="A3854" t="s">
        <v>33</v>
      </c>
      <c r="B3854" t="s">
        <v>9</v>
      </c>
      <c r="C3854" t="s">
        <v>1</v>
      </c>
      <c r="D3854" t="s">
        <v>6</v>
      </c>
      <c r="E3854" t="s">
        <v>5</v>
      </c>
      <c r="F3854" t="b">
        <v>1</v>
      </c>
      <c r="G3854">
        <v>95</v>
      </c>
      <c r="H3854">
        <v>0</v>
      </c>
      <c r="I3854">
        <v>673</v>
      </c>
      <c r="K3854" t="str">
        <f t="shared" si="61"/>
        <v>SELECT 'uf50-0113.cnf','Roulette','Clause','Guided','Amplified',1,95,0,673 UNION</v>
      </c>
    </row>
    <row r="3855" spans="1:11" x14ac:dyDescent="0.55000000000000004">
      <c r="A3855" t="s">
        <v>33</v>
      </c>
      <c r="B3855" t="s">
        <v>9</v>
      </c>
      <c r="C3855" t="s">
        <v>1</v>
      </c>
      <c r="D3855" t="s">
        <v>131</v>
      </c>
      <c r="E3855" t="s">
        <v>3</v>
      </c>
      <c r="F3855" t="b">
        <v>1</v>
      </c>
      <c r="G3855">
        <v>721</v>
      </c>
      <c r="H3855">
        <v>3</v>
      </c>
      <c r="I3855">
        <v>4837</v>
      </c>
      <c r="K3855" t="str">
        <f t="shared" si="61"/>
        <v>SELECT 'uf50-0113.cnf','Roulette','Clause','1Bit','MaxSat',1,721,3,4837 UNION</v>
      </c>
    </row>
    <row r="3856" spans="1:11" x14ac:dyDescent="0.55000000000000004">
      <c r="A3856" t="s">
        <v>33</v>
      </c>
      <c r="B3856" t="s">
        <v>9</v>
      </c>
      <c r="C3856" t="s">
        <v>1</v>
      </c>
      <c r="D3856" t="s">
        <v>131</v>
      </c>
      <c r="E3856" t="s">
        <v>4</v>
      </c>
      <c r="F3856" t="b">
        <v>1</v>
      </c>
      <c r="G3856">
        <v>9394</v>
      </c>
      <c r="H3856">
        <v>42</v>
      </c>
      <c r="I3856">
        <v>57357</v>
      </c>
      <c r="K3856" t="str">
        <f t="shared" si="61"/>
        <v>SELECT 'uf50-0113.cnf','Roulette','Clause','1Bit','Weighted',1,9394,42,57357 UNION</v>
      </c>
    </row>
    <row r="3857" spans="1:11" x14ac:dyDescent="0.55000000000000004">
      <c r="A3857" t="s">
        <v>33</v>
      </c>
      <c r="B3857" t="s">
        <v>9</v>
      </c>
      <c r="C3857" t="s">
        <v>1</v>
      </c>
      <c r="D3857" t="s">
        <v>131</v>
      </c>
      <c r="E3857" t="s">
        <v>5</v>
      </c>
      <c r="F3857" t="b">
        <v>1</v>
      </c>
      <c r="G3857">
        <v>4751</v>
      </c>
      <c r="H3857">
        <v>25</v>
      </c>
      <c r="I3857">
        <v>31824</v>
      </c>
      <c r="K3857" t="str">
        <f t="shared" si="61"/>
        <v>SELECT 'uf50-0113.cnf','Roulette','Clause','1Bit','Amplified',1,4751,25,31824 UNION</v>
      </c>
    </row>
    <row r="3858" spans="1:11" x14ac:dyDescent="0.55000000000000004">
      <c r="A3858" t="s">
        <v>33</v>
      </c>
      <c r="B3858" t="s">
        <v>9</v>
      </c>
      <c r="C3858" t="s">
        <v>1</v>
      </c>
      <c r="D3858" t="s">
        <v>132</v>
      </c>
      <c r="E3858" t="s">
        <v>3</v>
      </c>
      <c r="F3858" t="b">
        <v>1</v>
      </c>
      <c r="G3858">
        <v>2145</v>
      </c>
      <c r="H3858">
        <v>9</v>
      </c>
      <c r="I3858">
        <v>14016</v>
      </c>
      <c r="K3858" t="str">
        <f t="shared" si="61"/>
        <v>SELECT 'uf50-0113.cnf','Roulette','Clause','2Bit','MaxSat',1,2145,9,14016 UNION</v>
      </c>
    </row>
    <row r="3859" spans="1:11" x14ac:dyDescent="0.55000000000000004">
      <c r="A3859" t="s">
        <v>33</v>
      </c>
      <c r="B3859" t="s">
        <v>9</v>
      </c>
      <c r="C3859" t="s">
        <v>1</v>
      </c>
      <c r="D3859" t="s">
        <v>132</v>
      </c>
      <c r="E3859" t="s">
        <v>4</v>
      </c>
      <c r="F3859" t="b">
        <v>1</v>
      </c>
      <c r="G3859">
        <v>2108</v>
      </c>
      <c r="H3859">
        <v>7</v>
      </c>
      <c r="I3859">
        <v>12892</v>
      </c>
      <c r="K3859" t="str">
        <f t="shared" si="61"/>
        <v>SELECT 'uf50-0113.cnf','Roulette','Clause','2Bit','Weighted',1,2108,7,12892 UNION</v>
      </c>
    </row>
    <row r="3860" spans="1:11" x14ac:dyDescent="0.55000000000000004">
      <c r="A3860" t="s">
        <v>33</v>
      </c>
      <c r="B3860" t="s">
        <v>9</v>
      </c>
      <c r="C3860" t="s">
        <v>1</v>
      </c>
      <c r="D3860" t="s">
        <v>132</v>
      </c>
      <c r="E3860" t="s">
        <v>5</v>
      </c>
      <c r="F3860" t="b">
        <v>1</v>
      </c>
      <c r="G3860">
        <v>1949</v>
      </c>
      <c r="H3860">
        <v>9</v>
      </c>
      <c r="I3860">
        <v>13614</v>
      </c>
      <c r="K3860" t="str">
        <f t="shared" si="61"/>
        <v>SELECT 'uf50-0113.cnf','Roulette','Clause','2Bit','Amplified',1,1949,9,13614 UNION</v>
      </c>
    </row>
    <row r="3861" spans="1:11" x14ac:dyDescent="0.55000000000000004">
      <c r="A3861" t="s">
        <v>33</v>
      </c>
      <c r="B3861" t="s">
        <v>9</v>
      </c>
      <c r="C3861" t="s">
        <v>8</v>
      </c>
      <c r="D3861" t="s">
        <v>2</v>
      </c>
      <c r="E3861" t="s">
        <v>3</v>
      </c>
      <c r="F3861" t="b">
        <v>1</v>
      </c>
      <c r="G3861">
        <v>1246</v>
      </c>
      <c r="H3861">
        <v>7</v>
      </c>
      <c r="I3861">
        <v>3605</v>
      </c>
      <c r="K3861" t="str">
        <f t="shared" si="61"/>
        <v>SELECT 'uf50-0113.cnf','Roulette','Uniform','BitFlip','MaxSat',1,1246,7,3605 UNION</v>
      </c>
    </row>
    <row r="3862" spans="1:11" x14ac:dyDescent="0.55000000000000004">
      <c r="A3862" t="s">
        <v>33</v>
      </c>
      <c r="B3862" t="s">
        <v>9</v>
      </c>
      <c r="C3862" t="s">
        <v>8</v>
      </c>
      <c r="D3862" t="s">
        <v>2</v>
      </c>
      <c r="E3862" t="s">
        <v>4</v>
      </c>
      <c r="F3862" t="b">
        <v>1</v>
      </c>
      <c r="G3862">
        <v>1379</v>
      </c>
      <c r="H3862">
        <v>6</v>
      </c>
      <c r="I3862">
        <v>3995</v>
      </c>
      <c r="K3862" t="str">
        <f t="shared" si="61"/>
        <v>SELECT 'uf50-0113.cnf','Roulette','Uniform','BitFlip','Weighted',1,1379,6,3995 UNION</v>
      </c>
    </row>
    <row r="3863" spans="1:11" x14ac:dyDescent="0.55000000000000004">
      <c r="A3863" t="s">
        <v>33</v>
      </c>
      <c r="B3863" t="s">
        <v>9</v>
      </c>
      <c r="C3863" t="s">
        <v>8</v>
      </c>
      <c r="D3863" t="s">
        <v>2</v>
      </c>
      <c r="E3863" t="s">
        <v>5</v>
      </c>
      <c r="F3863" t="b">
        <v>1</v>
      </c>
      <c r="G3863">
        <v>599</v>
      </c>
      <c r="H3863">
        <v>3</v>
      </c>
      <c r="I3863">
        <v>1891</v>
      </c>
      <c r="K3863" t="str">
        <f t="shared" si="61"/>
        <v>SELECT 'uf50-0113.cnf','Roulette','Uniform','BitFlip','Amplified',1,599,3,1891 UNION</v>
      </c>
    </row>
    <row r="3864" spans="1:11" x14ac:dyDescent="0.55000000000000004">
      <c r="A3864" t="s">
        <v>33</v>
      </c>
      <c r="B3864" t="s">
        <v>9</v>
      </c>
      <c r="C3864" t="s">
        <v>8</v>
      </c>
      <c r="D3864" t="s">
        <v>6</v>
      </c>
      <c r="E3864" t="s">
        <v>3</v>
      </c>
      <c r="F3864" t="b">
        <v>1</v>
      </c>
      <c r="G3864">
        <v>513</v>
      </c>
      <c r="H3864">
        <v>3</v>
      </c>
      <c r="I3864">
        <v>2507</v>
      </c>
      <c r="K3864" t="str">
        <f t="shared" si="61"/>
        <v>SELECT 'uf50-0113.cnf','Roulette','Uniform','Guided','MaxSat',1,513,3,2507 UNION</v>
      </c>
    </row>
    <row r="3865" spans="1:11" x14ac:dyDescent="0.55000000000000004">
      <c r="A3865" t="s">
        <v>33</v>
      </c>
      <c r="B3865" t="s">
        <v>9</v>
      </c>
      <c r="C3865" t="s">
        <v>8</v>
      </c>
      <c r="D3865" t="s">
        <v>6</v>
      </c>
      <c r="E3865" t="s">
        <v>4</v>
      </c>
      <c r="F3865" t="b">
        <v>1</v>
      </c>
      <c r="G3865">
        <v>63</v>
      </c>
      <c r="H3865">
        <v>0</v>
      </c>
      <c r="I3865">
        <v>263</v>
      </c>
      <c r="K3865" t="str">
        <f t="shared" si="61"/>
        <v>SELECT 'uf50-0113.cnf','Roulette','Uniform','Guided','Weighted',1,63,0,263 UNION</v>
      </c>
    </row>
    <row r="3866" spans="1:11" x14ac:dyDescent="0.55000000000000004">
      <c r="A3866" t="s">
        <v>33</v>
      </c>
      <c r="B3866" t="s">
        <v>9</v>
      </c>
      <c r="C3866" t="s">
        <v>8</v>
      </c>
      <c r="D3866" t="s">
        <v>6</v>
      </c>
      <c r="E3866" t="s">
        <v>5</v>
      </c>
      <c r="F3866" t="b">
        <v>1</v>
      </c>
      <c r="G3866">
        <v>36</v>
      </c>
      <c r="H3866">
        <v>0</v>
      </c>
      <c r="I3866">
        <v>180</v>
      </c>
      <c r="K3866" t="str">
        <f t="shared" si="61"/>
        <v>SELECT 'uf50-0113.cnf','Roulette','Uniform','Guided','Amplified',1,36,0,180 UNION</v>
      </c>
    </row>
    <row r="3867" spans="1:11" x14ac:dyDescent="0.55000000000000004">
      <c r="A3867" t="s">
        <v>33</v>
      </c>
      <c r="B3867" t="s">
        <v>9</v>
      </c>
      <c r="C3867" t="s">
        <v>8</v>
      </c>
      <c r="D3867" t="s">
        <v>131</v>
      </c>
      <c r="E3867" t="s">
        <v>3</v>
      </c>
      <c r="F3867" t="b">
        <v>1</v>
      </c>
      <c r="G3867">
        <v>4532</v>
      </c>
      <c r="H3867">
        <v>26</v>
      </c>
      <c r="I3867">
        <v>12456</v>
      </c>
      <c r="K3867" t="str">
        <f t="shared" si="61"/>
        <v>SELECT 'uf50-0113.cnf','Roulette','Uniform','1Bit','MaxSat',1,4532,26,12456 UNION</v>
      </c>
    </row>
    <row r="3868" spans="1:11" x14ac:dyDescent="0.55000000000000004">
      <c r="A3868" t="s">
        <v>33</v>
      </c>
      <c r="B3868" t="s">
        <v>9</v>
      </c>
      <c r="C3868" t="s">
        <v>8</v>
      </c>
      <c r="D3868" t="s">
        <v>131</v>
      </c>
      <c r="E3868" t="s">
        <v>4</v>
      </c>
      <c r="F3868" t="b">
        <v>1</v>
      </c>
      <c r="G3868">
        <v>4931</v>
      </c>
      <c r="H3868">
        <v>21</v>
      </c>
      <c r="I3868">
        <v>12516</v>
      </c>
      <c r="K3868" t="str">
        <f t="shared" si="61"/>
        <v>SELECT 'uf50-0113.cnf','Roulette','Uniform','1Bit','Weighted',1,4931,21,12516 UNION</v>
      </c>
    </row>
    <row r="3869" spans="1:11" x14ac:dyDescent="0.55000000000000004">
      <c r="A3869" t="s">
        <v>33</v>
      </c>
      <c r="B3869" t="s">
        <v>9</v>
      </c>
      <c r="C3869" t="s">
        <v>8</v>
      </c>
      <c r="D3869" t="s">
        <v>131</v>
      </c>
      <c r="E3869" t="s">
        <v>5</v>
      </c>
      <c r="F3869" t="b">
        <v>1</v>
      </c>
      <c r="G3869">
        <v>3187</v>
      </c>
      <c r="H3869">
        <v>19</v>
      </c>
      <c r="I3869">
        <v>8506</v>
      </c>
      <c r="K3869" t="str">
        <f t="shared" si="61"/>
        <v>SELECT 'uf50-0113.cnf','Roulette','Uniform','1Bit','Amplified',1,3187,19,8506 UNION</v>
      </c>
    </row>
    <row r="3870" spans="1:11" x14ac:dyDescent="0.55000000000000004">
      <c r="A3870" t="s">
        <v>33</v>
      </c>
      <c r="B3870" t="s">
        <v>9</v>
      </c>
      <c r="C3870" t="s">
        <v>8</v>
      </c>
      <c r="D3870" t="s">
        <v>132</v>
      </c>
      <c r="E3870" t="s">
        <v>3</v>
      </c>
      <c r="F3870" t="b">
        <v>1</v>
      </c>
      <c r="G3870">
        <v>3173</v>
      </c>
      <c r="H3870">
        <v>14</v>
      </c>
      <c r="I3870">
        <v>8725</v>
      </c>
      <c r="K3870" t="str">
        <f t="shared" si="61"/>
        <v>SELECT 'uf50-0113.cnf','Roulette','Uniform','2Bit','MaxSat',1,3173,14,8725 UNION</v>
      </c>
    </row>
    <row r="3871" spans="1:11" x14ac:dyDescent="0.55000000000000004">
      <c r="A3871" t="s">
        <v>33</v>
      </c>
      <c r="B3871" t="s">
        <v>9</v>
      </c>
      <c r="C3871" t="s">
        <v>8</v>
      </c>
      <c r="D3871" t="s">
        <v>132</v>
      </c>
      <c r="E3871" t="s">
        <v>4</v>
      </c>
      <c r="F3871" t="b">
        <v>1</v>
      </c>
      <c r="G3871">
        <v>158</v>
      </c>
      <c r="H3871">
        <v>0</v>
      </c>
      <c r="I3871">
        <v>448</v>
      </c>
      <c r="K3871" t="str">
        <f t="shared" si="61"/>
        <v>SELECT 'uf50-0113.cnf','Roulette','Uniform','2Bit','Weighted',1,158,0,448 UNION</v>
      </c>
    </row>
    <row r="3872" spans="1:11" x14ac:dyDescent="0.55000000000000004">
      <c r="A3872" t="s">
        <v>33</v>
      </c>
      <c r="B3872" t="s">
        <v>9</v>
      </c>
      <c r="C3872" t="s">
        <v>8</v>
      </c>
      <c r="D3872" t="s">
        <v>132</v>
      </c>
      <c r="E3872" t="s">
        <v>5</v>
      </c>
      <c r="F3872" t="b">
        <v>1</v>
      </c>
      <c r="G3872">
        <v>851</v>
      </c>
      <c r="H3872">
        <v>4</v>
      </c>
      <c r="I3872">
        <v>2506</v>
      </c>
      <c r="K3872" t="str">
        <f t="shared" si="61"/>
        <v>SELECT 'uf50-0113.cnf','Roulette','Uniform','2Bit','Amplified',1,851,4,2506 UNION</v>
      </c>
    </row>
    <row r="3873" spans="1:11" x14ac:dyDescent="0.55000000000000004">
      <c r="A3873" t="s">
        <v>33</v>
      </c>
      <c r="B3873" t="s">
        <v>9</v>
      </c>
      <c r="C3873" t="s">
        <v>133</v>
      </c>
      <c r="D3873" t="s">
        <v>2</v>
      </c>
      <c r="E3873" t="s">
        <v>3</v>
      </c>
      <c r="F3873" t="b">
        <v>1</v>
      </c>
      <c r="G3873">
        <v>295</v>
      </c>
      <c r="H3873">
        <v>1</v>
      </c>
      <c r="I3873">
        <v>863</v>
      </c>
      <c r="K3873" t="str">
        <f t="shared" si="61"/>
        <v>SELECT 'uf50-0113.cnf','Roulette','1Point','BitFlip','MaxSat',1,295,1,863 UNION</v>
      </c>
    </row>
    <row r="3874" spans="1:11" x14ac:dyDescent="0.55000000000000004">
      <c r="A3874" t="s">
        <v>33</v>
      </c>
      <c r="B3874" t="s">
        <v>9</v>
      </c>
      <c r="C3874" t="s">
        <v>133</v>
      </c>
      <c r="D3874" t="s">
        <v>2</v>
      </c>
      <c r="E3874" t="s">
        <v>4</v>
      </c>
      <c r="F3874" t="b">
        <v>1</v>
      </c>
      <c r="G3874">
        <v>50</v>
      </c>
      <c r="H3874">
        <v>0</v>
      </c>
      <c r="I3874">
        <v>148</v>
      </c>
      <c r="K3874" t="str">
        <f t="shared" si="61"/>
        <v>SELECT 'uf50-0113.cnf','Roulette','1Point','BitFlip','Weighted',1,50,0,148 UNION</v>
      </c>
    </row>
    <row r="3875" spans="1:11" x14ac:dyDescent="0.55000000000000004">
      <c r="A3875" t="s">
        <v>33</v>
      </c>
      <c r="B3875" t="s">
        <v>9</v>
      </c>
      <c r="C3875" t="s">
        <v>133</v>
      </c>
      <c r="D3875" t="s">
        <v>2</v>
      </c>
      <c r="E3875" t="s">
        <v>5</v>
      </c>
      <c r="F3875" t="b">
        <v>1</v>
      </c>
      <c r="G3875">
        <v>3029</v>
      </c>
      <c r="H3875">
        <v>16</v>
      </c>
      <c r="I3875">
        <v>8754</v>
      </c>
      <c r="K3875" t="str">
        <f t="shared" si="61"/>
        <v>SELECT 'uf50-0113.cnf','Roulette','1Point','BitFlip','Amplified',1,3029,16,8754 UNION</v>
      </c>
    </row>
    <row r="3876" spans="1:11" x14ac:dyDescent="0.55000000000000004">
      <c r="A3876" t="s">
        <v>33</v>
      </c>
      <c r="B3876" t="s">
        <v>9</v>
      </c>
      <c r="C3876" t="s">
        <v>133</v>
      </c>
      <c r="D3876" t="s">
        <v>6</v>
      </c>
      <c r="E3876" t="s">
        <v>3</v>
      </c>
      <c r="F3876" t="b">
        <v>1</v>
      </c>
      <c r="G3876">
        <v>28</v>
      </c>
      <c r="H3876">
        <v>0</v>
      </c>
      <c r="I3876">
        <v>139</v>
      </c>
      <c r="K3876" t="str">
        <f t="shared" si="61"/>
        <v>SELECT 'uf50-0113.cnf','Roulette','1Point','Guided','MaxSat',1,28,0,139 UNION</v>
      </c>
    </row>
    <row r="3877" spans="1:11" x14ac:dyDescent="0.55000000000000004">
      <c r="A3877" t="s">
        <v>33</v>
      </c>
      <c r="B3877" t="s">
        <v>9</v>
      </c>
      <c r="C3877" t="s">
        <v>133</v>
      </c>
      <c r="D3877" t="s">
        <v>6</v>
      </c>
      <c r="E3877" t="s">
        <v>4</v>
      </c>
      <c r="F3877" t="b">
        <v>1</v>
      </c>
      <c r="G3877">
        <v>308</v>
      </c>
      <c r="H3877">
        <v>1</v>
      </c>
      <c r="I3877">
        <v>1349</v>
      </c>
      <c r="K3877" t="str">
        <f t="shared" si="61"/>
        <v>SELECT 'uf50-0113.cnf','Roulette','1Point','Guided','Weighted',1,308,1,1349 UNION</v>
      </c>
    </row>
    <row r="3878" spans="1:11" x14ac:dyDescent="0.55000000000000004">
      <c r="A3878" t="s">
        <v>33</v>
      </c>
      <c r="B3878" t="s">
        <v>9</v>
      </c>
      <c r="C3878" t="s">
        <v>133</v>
      </c>
      <c r="D3878" t="s">
        <v>6</v>
      </c>
      <c r="E3878" t="s">
        <v>5</v>
      </c>
      <c r="F3878" t="b">
        <v>1</v>
      </c>
      <c r="G3878">
        <v>37</v>
      </c>
      <c r="H3878">
        <v>0</v>
      </c>
      <c r="I3878">
        <v>172</v>
      </c>
      <c r="K3878" t="str">
        <f t="shared" si="61"/>
        <v>SELECT 'uf50-0113.cnf','Roulette','1Point','Guided','Amplified',1,37,0,172 UNION</v>
      </c>
    </row>
    <row r="3879" spans="1:11" x14ac:dyDescent="0.55000000000000004">
      <c r="A3879" t="s">
        <v>33</v>
      </c>
      <c r="B3879" t="s">
        <v>9</v>
      </c>
      <c r="C3879" t="s">
        <v>133</v>
      </c>
      <c r="D3879" t="s">
        <v>131</v>
      </c>
      <c r="E3879" t="s">
        <v>3</v>
      </c>
      <c r="F3879" t="b">
        <v>1</v>
      </c>
      <c r="G3879">
        <v>343</v>
      </c>
      <c r="H3879">
        <v>2</v>
      </c>
      <c r="I3879">
        <v>946</v>
      </c>
      <c r="K3879" t="str">
        <f t="shared" si="61"/>
        <v>SELECT 'uf50-0113.cnf','Roulette','1Point','1Bit','MaxSat',1,343,2,946 UNION</v>
      </c>
    </row>
    <row r="3880" spans="1:11" x14ac:dyDescent="0.55000000000000004">
      <c r="A3880" t="s">
        <v>33</v>
      </c>
      <c r="B3880" t="s">
        <v>9</v>
      </c>
      <c r="C3880" t="s">
        <v>133</v>
      </c>
      <c r="D3880" t="s">
        <v>131</v>
      </c>
      <c r="E3880" t="s">
        <v>4</v>
      </c>
      <c r="F3880" t="b">
        <v>1</v>
      </c>
      <c r="G3880">
        <v>9011</v>
      </c>
      <c r="H3880">
        <v>41</v>
      </c>
      <c r="I3880">
        <v>23138</v>
      </c>
      <c r="K3880" t="str">
        <f t="shared" si="61"/>
        <v>SELECT 'uf50-0113.cnf','Roulette','1Point','1Bit','Weighted',1,9011,41,23138 UNION</v>
      </c>
    </row>
    <row r="3881" spans="1:11" x14ac:dyDescent="0.55000000000000004">
      <c r="A3881" t="s">
        <v>33</v>
      </c>
      <c r="B3881" t="s">
        <v>9</v>
      </c>
      <c r="C3881" t="s">
        <v>133</v>
      </c>
      <c r="D3881" t="s">
        <v>131</v>
      </c>
      <c r="E3881" t="s">
        <v>5</v>
      </c>
      <c r="F3881" t="b">
        <v>1</v>
      </c>
      <c r="G3881">
        <v>1457</v>
      </c>
      <c r="H3881">
        <v>8</v>
      </c>
      <c r="I3881">
        <v>3911</v>
      </c>
      <c r="K3881" t="str">
        <f t="shared" si="61"/>
        <v>SELECT 'uf50-0113.cnf','Roulette','1Point','1Bit','Amplified',1,1457,8,3911 UNION</v>
      </c>
    </row>
    <row r="3882" spans="1:11" x14ac:dyDescent="0.55000000000000004">
      <c r="A3882" t="s">
        <v>33</v>
      </c>
      <c r="B3882" t="s">
        <v>9</v>
      </c>
      <c r="C3882" t="s">
        <v>133</v>
      </c>
      <c r="D3882" t="s">
        <v>132</v>
      </c>
      <c r="E3882" t="s">
        <v>3</v>
      </c>
      <c r="F3882" t="b">
        <v>1</v>
      </c>
      <c r="G3882">
        <v>3448</v>
      </c>
      <c r="H3882">
        <v>16</v>
      </c>
      <c r="I3882">
        <v>8983</v>
      </c>
      <c r="K3882" t="str">
        <f t="shared" si="61"/>
        <v>SELECT 'uf50-0113.cnf','Roulette','1Point','2Bit','MaxSat',1,3448,16,8983 UNION</v>
      </c>
    </row>
    <row r="3883" spans="1:11" x14ac:dyDescent="0.55000000000000004">
      <c r="A3883" t="s">
        <v>33</v>
      </c>
      <c r="B3883" t="s">
        <v>9</v>
      </c>
      <c r="C3883" t="s">
        <v>133</v>
      </c>
      <c r="D3883" t="s">
        <v>132</v>
      </c>
      <c r="E3883" t="s">
        <v>4</v>
      </c>
      <c r="F3883" t="b">
        <v>1</v>
      </c>
      <c r="G3883">
        <v>3130</v>
      </c>
      <c r="H3883">
        <v>13</v>
      </c>
      <c r="I3883">
        <v>7710</v>
      </c>
      <c r="K3883" t="str">
        <f t="shared" si="61"/>
        <v>SELECT 'uf50-0113.cnf','Roulette','1Point','2Bit','Weighted',1,3130,13,7710 UNION</v>
      </c>
    </row>
    <row r="3884" spans="1:11" x14ac:dyDescent="0.55000000000000004">
      <c r="A3884" t="s">
        <v>33</v>
      </c>
      <c r="B3884" t="s">
        <v>9</v>
      </c>
      <c r="C3884" t="s">
        <v>133</v>
      </c>
      <c r="D3884" t="s">
        <v>132</v>
      </c>
      <c r="E3884" t="s">
        <v>5</v>
      </c>
      <c r="F3884" t="b">
        <v>1</v>
      </c>
      <c r="G3884">
        <v>80</v>
      </c>
      <c r="H3884">
        <v>0</v>
      </c>
      <c r="I3884">
        <v>216</v>
      </c>
      <c r="K3884" t="str">
        <f t="shared" si="61"/>
        <v>SELECT 'uf50-0113.cnf','Roulette','1Point','2Bit','Amplified',1,80,0,216 UNION</v>
      </c>
    </row>
    <row r="3885" spans="1:11" x14ac:dyDescent="0.55000000000000004">
      <c r="A3885" t="s">
        <v>33</v>
      </c>
      <c r="B3885" t="s">
        <v>9</v>
      </c>
      <c r="C3885" t="s">
        <v>134</v>
      </c>
      <c r="D3885" t="s">
        <v>2</v>
      </c>
      <c r="E3885" t="s">
        <v>3</v>
      </c>
      <c r="F3885" t="b">
        <v>1</v>
      </c>
      <c r="G3885">
        <v>4014</v>
      </c>
      <c r="H3885">
        <v>20</v>
      </c>
      <c r="I3885">
        <v>11594</v>
      </c>
      <c r="K3885" t="str">
        <f t="shared" si="61"/>
        <v>SELECT 'uf50-0113.cnf','Roulette','2Point','BitFlip','MaxSat',1,4014,20,11594 UNION</v>
      </c>
    </row>
    <row r="3886" spans="1:11" x14ac:dyDescent="0.55000000000000004">
      <c r="A3886" t="s">
        <v>33</v>
      </c>
      <c r="B3886" t="s">
        <v>9</v>
      </c>
      <c r="C3886" t="s">
        <v>134</v>
      </c>
      <c r="D3886" t="s">
        <v>2</v>
      </c>
      <c r="E3886" t="s">
        <v>4</v>
      </c>
      <c r="F3886" t="b">
        <v>1</v>
      </c>
      <c r="G3886">
        <v>67</v>
      </c>
      <c r="H3886">
        <v>0</v>
      </c>
      <c r="I3886">
        <v>195</v>
      </c>
      <c r="K3886" t="str">
        <f t="shared" si="61"/>
        <v>SELECT 'uf50-0113.cnf','Roulette','2Point','BitFlip','Weighted',1,67,0,195 UNION</v>
      </c>
    </row>
    <row r="3887" spans="1:11" x14ac:dyDescent="0.55000000000000004">
      <c r="A3887" t="s">
        <v>33</v>
      </c>
      <c r="B3887" t="s">
        <v>9</v>
      </c>
      <c r="C3887" t="s">
        <v>134</v>
      </c>
      <c r="D3887" t="s">
        <v>2</v>
      </c>
      <c r="E3887" t="s">
        <v>5</v>
      </c>
      <c r="F3887" t="b">
        <v>1</v>
      </c>
      <c r="G3887">
        <v>56</v>
      </c>
      <c r="H3887">
        <v>0</v>
      </c>
      <c r="I3887">
        <v>157</v>
      </c>
      <c r="K3887" t="str">
        <f t="shared" si="61"/>
        <v>SELECT 'uf50-0113.cnf','Roulette','2Point','BitFlip','Amplified',1,56,0,157 UNION</v>
      </c>
    </row>
    <row r="3888" spans="1:11" x14ac:dyDescent="0.55000000000000004">
      <c r="A3888" t="s">
        <v>33</v>
      </c>
      <c r="B3888" t="s">
        <v>9</v>
      </c>
      <c r="C3888" t="s">
        <v>134</v>
      </c>
      <c r="D3888" t="s">
        <v>6</v>
      </c>
      <c r="E3888" t="s">
        <v>3</v>
      </c>
      <c r="F3888" t="b">
        <v>1</v>
      </c>
      <c r="G3888">
        <v>59</v>
      </c>
      <c r="H3888">
        <v>0</v>
      </c>
      <c r="I3888">
        <v>276</v>
      </c>
      <c r="K3888" t="str">
        <f t="shared" si="61"/>
        <v>SELECT 'uf50-0113.cnf','Roulette','2Point','Guided','MaxSat',1,59,0,276 UNION</v>
      </c>
    </row>
    <row r="3889" spans="1:11" x14ac:dyDescent="0.55000000000000004">
      <c r="A3889" t="s">
        <v>33</v>
      </c>
      <c r="B3889" t="s">
        <v>9</v>
      </c>
      <c r="C3889" t="s">
        <v>134</v>
      </c>
      <c r="D3889" t="s">
        <v>6</v>
      </c>
      <c r="E3889" t="s">
        <v>4</v>
      </c>
      <c r="F3889" t="b">
        <v>1</v>
      </c>
      <c r="G3889">
        <v>360</v>
      </c>
      <c r="H3889">
        <v>1</v>
      </c>
      <c r="I3889">
        <v>1636</v>
      </c>
      <c r="K3889" t="str">
        <f t="shared" si="61"/>
        <v>SELECT 'uf50-0113.cnf','Roulette','2Point','Guided','Weighted',1,360,1,1636 UNION</v>
      </c>
    </row>
    <row r="3890" spans="1:11" x14ac:dyDescent="0.55000000000000004">
      <c r="A3890" t="s">
        <v>33</v>
      </c>
      <c r="B3890" t="s">
        <v>9</v>
      </c>
      <c r="C3890" t="s">
        <v>134</v>
      </c>
      <c r="D3890" t="s">
        <v>6</v>
      </c>
      <c r="E3890" t="s">
        <v>5</v>
      </c>
      <c r="F3890" t="b">
        <v>1</v>
      </c>
      <c r="G3890">
        <v>60</v>
      </c>
      <c r="H3890">
        <v>0</v>
      </c>
      <c r="I3890">
        <v>276</v>
      </c>
      <c r="K3890" t="str">
        <f t="shared" si="61"/>
        <v>SELECT 'uf50-0113.cnf','Roulette','2Point','Guided','Amplified',1,60,0,276 UNION</v>
      </c>
    </row>
    <row r="3891" spans="1:11" x14ac:dyDescent="0.55000000000000004">
      <c r="A3891" t="s">
        <v>33</v>
      </c>
      <c r="B3891" t="s">
        <v>9</v>
      </c>
      <c r="C3891" t="s">
        <v>134</v>
      </c>
      <c r="D3891" t="s">
        <v>131</v>
      </c>
      <c r="E3891" t="s">
        <v>3</v>
      </c>
      <c r="F3891" t="b">
        <v>1</v>
      </c>
      <c r="G3891">
        <v>6682</v>
      </c>
      <c r="H3891">
        <v>37</v>
      </c>
      <c r="I3891">
        <v>17829</v>
      </c>
      <c r="K3891" t="str">
        <f t="shared" si="61"/>
        <v>SELECT 'uf50-0113.cnf','Roulette','2Point','1Bit','MaxSat',1,6682,37,17829 UNION</v>
      </c>
    </row>
    <row r="3892" spans="1:11" x14ac:dyDescent="0.55000000000000004">
      <c r="A3892" t="s">
        <v>33</v>
      </c>
      <c r="B3892" t="s">
        <v>9</v>
      </c>
      <c r="C3892" t="s">
        <v>134</v>
      </c>
      <c r="D3892" t="s">
        <v>131</v>
      </c>
      <c r="E3892" t="s">
        <v>4</v>
      </c>
      <c r="F3892" t="b">
        <v>1</v>
      </c>
      <c r="G3892">
        <v>2595</v>
      </c>
      <c r="H3892">
        <v>11</v>
      </c>
      <c r="I3892">
        <v>6463</v>
      </c>
      <c r="K3892" t="str">
        <f t="shared" si="61"/>
        <v>SELECT 'uf50-0113.cnf','Roulette','2Point','1Bit','Weighted',1,2595,11,6463 UNION</v>
      </c>
    </row>
    <row r="3893" spans="1:11" x14ac:dyDescent="0.55000000000000004">
      <c r="A3893" t="s">
        <v>33</v>
      </c>
      <c r="B3893" t="s">
        <v>9</v>
      </c>
      <c r="C3893" t="s">
        <v>134</v>
      </c>
      <c r="D3893" t="s">
        <v>131</v>
      </c>
      <c r="E3893" t="s">
        <v>5</v>
      </c>
      <c r="F3893" t="b">
        <v>1</v>
      </c>
      <c r="G3893">
        <v>82</v>
      </c>
      <c r="H3893">
        <v>0</v>
      </c>
      <c r="I3893">
        <v>225</v>
      </c>
      <c r="K3893" t="str">
        <f t="shared" si="61"/>
        <v>SELECT 'uf50-0113.cnf','Roulette','2Point','1Bit','Amplified',1,82,0,225 UNION</v>
      </c>
    </row>
    <row r="3894" spans="1:11" x14ac:dyDescent="0.55000000000000004">
      <c r="A3894" t="s">
        <v>33</v>
      </c>
      <c r="B3894" t="s">
        <v>9</v>
      </c>
      <c r="C3894" t="s">
        <v>134</v>
      </c>
      <c r="D3894" t="s">
        <v>132</v>
      </c>
      <c r="E3894" t="s">
        <v>3</v>
      </c>
      <c r="F3894" t="b">
        <v>1</v>
      </c>
      <c r="G3894">
        <v>4736</v>
      </c>
      <c r="H3894">
        <v>25</v>
      </c>
      <c r="I3894">
        <v>12266</v>
      </c>
      <c r="K3894" t="str">
        <f t="shared" si="61"/>
        <v>SELECT 'uf50-0113.cnf','Roulette','2Point','2Bit','MaxSat',1,4736,25,12266 UNION</v>
      </c>
    </row>
    <row r="3895" spans="1:11" x14ac:dyDescent="0.55000000000000004">
      <c r="A3895" t="s">
        <v>33</v>
      </c>
      <c r="B3895" t="s">
        <v>9</v>
      </c>
      <c r="C3895" t="s">
        <v>134</v>
      </c>
      <c r="D3895" t="s">
        <v>132</v>
      </c>
      <c r="E3895" t="s">
        <v>4</v>
      </c>
      <c r="F3895" t="b">
        <v>1</v>
      </c>
      <c r="G3895">
        <v>68</v>
      </c>
      <c r="H3895">
        <v>0</v>
      </c>
      <c r="I3895">
        <v>158</v>
      </c>
      <c r="K3895" t="str">
        <f t="shared" si="61"/>
        <v>SELECT 'uf50-0113.cnf','Roulette','2Point','2Bit','Weighted',1,68,0,158 UNION</v>
      </c>
    </row>
    <row r="3896" spans="1:11" x14ac:dyDescent="0.55000000000000004">
      <c r="A3896" t="s">
        <v>33</v>
      </c>
      <c r="B3896" t="s">
        <v>9</v>
      </c>
      <c r="C3896" t="s">
        <v>134</v>
      </c>
      <c r="D3896" t="s">
        <v>132</v>
      </c>
      <c r="E3896" t="s">
        <v>5</v>
      </c>
      <c r="F3896" t="b">
        <v>1</v>
      </c>
      <c r="G3896">
        <v>681</v>
      </c>
      <c r="H3896">
        <v>3</v>
      </c>
      <c r="I3896">
        <v>1696</v>
      </c>
      <c r="K3896" t="str">
        <f t="shared" si="61"/>
        <v>SELECT 'uf50-0113.cnf','Roulette','2Point','2Bit','Amplified',1,681,3,1696 UNION</v>
      </c>
    </row>
    <row r="3897" spans="1:11" x14ac:dyDescent="0.55000000000000004">
      <c r="A3897" t="s">
        <v>33</v>
      </c>
      <c r="B3897" t="s">
        <v>10</v>
      </c>
      <c r="C3897" t="s">
        <v>1</v>
      </c>
      <c r="D3897" t="s">
        <v>2</v>
      </c>
      <c r="E3897" t="s">
        <v>3</v>
      </c>
      <c r="F3897" t="b">
        <v>1</v>
      </c>
      <c r="G3897">
        <v>2556</v>
      </c>
      <c r="H3897">
        <v>18</v>
      </c>
      <c r="I3897">
        <v>15328</v>
      </c>
      <c r="K3897" t="str">
        <f t="shared" si="61"/>
        <v>SELECT 'uf50-0113.cnf','Rank','Clause','BitFlip','MaxSat',1,2556,18,15328 UNION</v>
      </c>
    </row>
    <row r="3898" spans="1:11" x14ac:dyDescent="0.55000000000000004">
      <c r="A3898" t="s">
        <v>33</v>
      </c>
      <c r="B3898" t="s">
        <v>10</v>
      </c>
      <c r="C3898" t="s">
        <v>1</v>
      </c>
      <c r="D3898" t="s">
        <v>2</v>
      </c>
      <c r="E3898" t="s">
        <v>4</v>
      </c>
      <c r="F3898" t="b">
        <v>1</v>
      </c>
      <c r="G3898">
        <v>2295</v>
      </c>
      <c r="H3898">
        <v>15</v>
      </c>
      <c r="I3898">
        <v>13625</v>
      </c>
      <c r="K3898" t="str">
        <f t="shared" si="61"/>
        <v>SELECT 'uf50-0113.cnf','Rank','Clause','BitFlip','Weighted',1,2295,15,13625 UNION</v>
      </c>
    </row>
    <row r="3899" spans="1:11" x14ac:dyDescent="0.55000000000000004">
      <c r="A3899" t="s">
        <v>33</v>
      </c>
      <c r="B3899" t="s">
        <v>10</v>
      </c>
      <c r="C3899" t="s">
        <v>1</v>
      </c>
      <c r="D3899" t="s">
        <v>2</v>
      </c>
      <c r="E3899" t="s">
        <v>5</v>
      </c>
      <c r="F3899" t="b">
        <v>1</v>
      </c>
      <c r="G3899">
        <v>5199</v>
      </c>
      <c r="H3899">
        <v>38</v>
      </c>
      <c r="I3899">
        <v>29051</v>
      </c>
      <c r="K3899" t="str">
        <f t="shared" si="61"/>
        <v>SELECT 'uf50-0113.cnf','Rank','Clause','BitFlip','Amplified',1,5199,38,29051 UNION</v>
      </c>
    </row>
    <row r="3900" spans="1:11" x14ac:dyDescent="0.55000000000000004">
      <c r="A3900" t="s">
        <v>33</v>
      </c>
      <c r="B3900" t="s">
        <v>10</v>
      </c>
      <c r="C3900" t="s">
        <v>1</v>
      </c>
      <c r="D3900" t="s">
        <v>6</v>
      </c>
      <c r="E3900" t="s">
        <v>3</v>
      </c>
      <c r="F3900" t="b">
        <v>1</v>
      </c>
      <c r="G3900">
        <v>15</v>
      </c>
      <c r="H3900">
        <v>0</v>
      </c>
      <c r="I3900">
        <v>111</v>
      </c>
      <c r="K3900" t="str">
        <f t="shared" si="61"/>
        <v>SELECT 'uf50-0113.cnf','Rank','Clause','Guided','MaxSat',1,15,0,111 UNION</v>
      </c>
    </row>
    <row r="3901" spans="1:11" x14ac:dyDescent="0.55000000000000004">
      <c r="A3901" t="s">
        <v>33</v>
      </c>
      <c r="B3901" t="s">
        <v>10</v>
      </c>
      <c r="C3901" t="s">
        <v>1</v>
      </c>
      <c r="D3901" t="s">
        <v>6</v>
      </c>
      <c r="E3901" t="s">
        <v>4</v>
      </c>
      <c r="F3901" t="b">
        <v>1</v>
      </c>
      <c r="G3901">
        <v>22</v>
      </c>
      <c r="H3901">
        <v>0</v>
      </c>
      <c r="I3901">
        <v>149</v>
      </c>
      <c r="K3901" t="str">
        <f t="shared" si="61"/>
        <v>SELECT 'uf50-0113.cnf','Rank','Clause','Guided','Weighted',1,22,0,149 UNION</v>
      </c>
    </row>
    <row r="3902" spans="1:11" x14ac:dyDescent="0.55000000000000004">
      <c r="A3902" t="s">
        <v>33</v>
      </c>
      <c r="B3902" t="s">
        <v>10</v>
      </c>
      <c r="C3902" t="s">
        <v>1</v>
      </c>
      <c r="D3902" t="s">
        <v>6</v>
      </c>
      <c r="E3902" t="s">
        <v>5</v>
      </c>
      <c r="F3902" t="b">
        <v>1</v>
      </c>
      <c r="G3902">
        <v>65</v>
      </c>
      <c r="H3902">
        <v>0</v>
      </c>
      <c r="I3902">
        <v>435</v>
      </c>
      <c r="K3902" t="str">
        <f t="shared" si="61"/>
        <v>SELECT 'uf50-0113.cnf','Rank','Clause','Guided','Amplified',1,65,0,435 UNION</v>
      </c>
    </row>
    <row r="3903" spans="1:11" x14ac:dyDescent="0.55000000000000004">
      <c r="A3903" t="s">
        <v>33</v>
      </c>
      <c r="B3903" t="s">
        <v>10</v>
      </c>
      <c r="C3903" t="s">
        <v>1</v>
      </c>
      <c r="D3903" t="s">
        <v>131</v>
      </c>
      <c r="E3903" t="s">
        <v>3</v>
      </c>
      <c r="F3903" t="b">
        <v>1</v>
      </c>
      <c r="G3903">
        <v>26</v>
      </c>
      <c r="H3903">
        <v>0</v>
      </c>
      <c r="I3903">
        <v>192</v>
      </c>
      <c r="K3903" t="str">
        <f t="shared" si="61"/>
        <v>SELECT 'uf50-0113.cnf','Rank','Clause','1Bit','MaxSat',1,26,0,192 UNION</v>
      </c>
    </row>
    <row r="3904" spans="1:11" x14ac:dyDescent="0.55000000000000004">
      <c r="A3904" t="s">
        <v>33</v>
      </c>
      <c r="B3904" t="s">
        <v>10</v>
      </c>
      <c r="C3904" t="s">
        <v>1</v>
      </c>
      <c r="D3904" t="s">
        <v>131</v>
      </c>
      <c r="E3904" t="s">
        <v>4</v>
      </c>
      <c r="F3904" t="b">
        <v>1</v>
      </c>
      <c r="G3904">
        <v>30</v>
      </c>
      <c r="H3904">
        <v>0</v>
      </c>
      <c r="I3904">
        <v>196</v>
      </c>
      <c r="K3904" t="str">
        <f t="shared" si="61"/>
        <v>SELECT 'uf50-0113.cnf','Rank','Clause','1Bit','Weighted',1,30,0,196 UNION</v>
      </c>
    </row>
    <row r="3905" spans="1:11" x14ac:dyDescent="0.55000000000000004">
      <c r="A3905" t="s">
        <v>33</v>
      </c>
      <c r="B3905" t="s">
        <v>10</v>
      </c>
      <c r="C3905" t="s">
        <v>1</v>
      </c>
      <c r="D3905" t="s">
        <v>131</v>
      </c>
      <c r="E3905" t="s">
        <v>5</v>
      </c>
      <c r="F3905" t="b">
        <v>1</v>
      </c>
      <c r="G3905">
        <v>1672</v>
      </c>
      <c r="H3905">
        <v>12</v>
      </c>
      <c r="I3905">
        <v>9970</v>
      </c>
      <c r="K3905" t="str">
        <f t="shared" si="61"/>
        <v>SELECT 'uf50-0113.cnf','Rank','Clause','1Bit','Amplified',1,1672,12,9970 UNION</v>
      </c>
    </row>
    <row r="3906" spans="1:11" x14ac:dyDescent="0.55000000000000004">
      <c r="A3906" t="s">
        <v>33</v>
      </c>
      <c r="B3906" t="s">
        <v>10</v>
      </c>
      <c r="C3906" t="s">
        <v>1</v>
      </c>
      <c r="D3906" t="s">
        <v>132</v>
      </c>
      <c r="E3906" t="s">
        <v>3</v>
      </c>
      <c r="F3906" t="b">
        <v>1</v>
      </c>
      <c r="G3906">
        <v>191</v>
      </c>
      <c r="H3906">
        <v>0</v>
      </c>
      <c r="I3906">
        <v>1125</v>
      </c>
      <c r="K3906" t="str">
        <f t="shared" si="61"/>
        <v>SELECT 'uf50-0113.cnf','Rank','Clause','2Bit','MaxSat',1,191,0,1125 UNION</v>
      </c>
    </row>
    <row r="3907" spans="1:11" x14ac:dyDescent="0.55000000000000004">
      <c r="A3907" t="s">
        <v>33</v>
      </c>
      <c r="B3907" t="s">
        <v>10</v>
      </c>
      <c r="C3907" t="s">
        <v>1</v>
      </c>
      <c r="D3907" t="s">
        <v>132</v>
      </c>
      <c r="E3907" t="s">
        <v>4</v>
      </c>
      <c r="F3907" t="b">
        <v>1</v>
      </c>
      <c r="G3907">
        <v>112</v>
      </c>
      <c r="H3907">
        <v>0</v>
      </c>
      <c r="I3907">
        <v>635</v>
      </c>
      <c r="K3907" t="str">
        <f t="shared" si="61"/>
        <v>SELECT 'uf50-0113.cnf','Rank','Clause','2Bit','Weighted',1,112,0,635 UNION</v>
      </c>
    </row>
    <row r="3908" spans="1:11" x14ac:dyDescent="0.55000000000000004">
      <c r="A3908" t="s">
        <v>33</v>
      </c>
      <c r="B3908" t="s">
        <v>10</v>
      </c>
      <c r="C3908" t="s">
        <v>1</v>
      </c>
      <c r="D3908" t="s">
        <v>132</v>
      </c>
      <c r="E3908" t="s">
        <v>5</v>
      </c>
      <c r="F3908" t="b">
        <v>1</v>
      </c>
      <c r="G3908">
        <v>907</v>
      </c>
      <c r="H3908">
        <v>5</v>
      </c>
      <c r="I3908">
        <v>5423</v>
      </c>
      <c r="K3908" t="str">
        <f t="shared" si="61"/>
        <v>SELECT 'uf50-0113.cnf','Rank','Clause','2Bit','Amplified',1,907,5,5423 UNION</v>
      </c>
    </row>
    <row r="3909" spans="1:11" x14ac:dyDescent="0.55000000000000004">
      <c r="A3909" t="s">
        <v>33</v>
      </c>
      <c r="B3909" t="s">
        <v>10</v>
      </c>
      <c r="C3909" t="s">
        <v>8</v>
      </c>
      <c r="D3909" t="s">
        <v>2</v>
      </c>
      <c r="E3909" t="s">
        <v>3</v>
      </c>
      <c r="F3909" t="b">
        <v>1</v>
      </c>
      <c r="G3909">
        <v>83</v>
      </c>
      <c r="H3909">
        <v>0</v>
      </c>
      <c r="I3909">
        <v>221</v>
      </c>
      <c r="K3909" t="str">
        <f t="shared" si="61"/>
        <v>SELECT 'uf50-0113.cnf','Rank','Uniform','BitFlip','MaxSat',1,83,0,221 UNION</v>
      </c>
    </row>
    <row r="3910" spans="1:11" x14ac:dyDescent="0.55000000000000004">
      <c r="A3910" t="s">
        <v>33</v>
      </c>
      <c r="B3910" t="s">
        <v>10</v>
      </c>
      <c r="C3910" t="s">
        <v>8</v>
      </c>
      <c r="D3910" t="s">
        <v>2</v>
      </c>
      <c r="E3910" t="s">
        <v>4</v>
      </c>
      <c r="F3910" t="b">
        <v>1</v>
      </c>
      <c r="G3910">
        <v>24</v>
      </c>
      <c r="H3910">
        <v>0</v>
      </c>
      <c r="I3910">
        <v>63</v>
      </c>
      <c r="K3910" t="str">
        <f t="shared" si="61"/>
        <v>SELECT 'uf50-0113.cnf','Rank','Uniform','BitFlip','Weighted',1,24,0,63 UNION</v>
      </c>
    </row>
    <row r="3911" spans="1:11" x14ac:dyDescent="0.55000000000000004">
      <c r="A3911" t="s">
        <v>33</v>
      </c>
      <c r="B3911" t="s">
        <v>10</v>
      </c>
      <c r="C3911" t="s">
        <v>8</v>
      </c>
      <c r="D3911" t="s">
        <v>2</v>
      </c>
      <c r="E3911" t="s">
        <v>5</v>
      </c>
      <c r="F3911" t="b">
        <v>1</v>
      </c>
      <c r="G3911">
        <v>617</v>
      </c>
      <c r="H3911">
        <v>4</v>
      </c>
      <c r="I3911">
        <v>1840</v>
      </c>
      <c r="K3911" t="str">
        <f t="shared" si="61"/>
        <v>SELECT 'uf50-0113.cnf','Rank','Uniform','BitFlip','Amplified',1,617,4,1840 UNION</v>
      </c>
    </row>
    <row r="3912" spans="1:11" x14ac:dyDescent="0.55000000000000004">
      <c r="A3912" t="s">
        <v>33</v>
      </c>
      <c r="B3912" t="s">
        <v>10</v>
      </c>
      <c r="C3912" t="s">
        <v>8</v>
      </c>
      <c r="D3912" t="s">
        <v>6</v>
      </c>
      <c r="E3912" t="s">
        <v>3</v>
      </c>
      <c r="F3912" t="b">
        <v>1</v>
      </c>
      <c r="G3912">
        <v>13</v>
      </c>
      <c r="H3912">
        <v>0</v>
      </c>
      <c r="I3912">
        <v>63</v>
      </c>
      <c r="K3912" t="str">
        <f t="shared" si="61"/>
        <v>SELECT 'uf50-0113.cnf','Rank','Uniform','Guided','MaxSat',1,13,0,63 UNION</v>
      </c>
    </row>
    <row r="3913" spans="1:11" x14ac:dyDescent="0.55000000000000004">
      <c r="A3913" t="s">
        <v>33</v>
      </c>
      <c r="B3913" t="s">
        <v>10</v>
      </c>
      <c r="C3913" t="s">
        <v>8</v>
      </c>
      <c r="D3913" t="s">
        <v>6</v>
      </c>
      <c r="E3913" t="s">
        <v>4</v>
      </c>
      <c r="F3913" t="b">
        <v>1</v>
      </c>
      <c r="G3913">
        <v>14</v>
      </c>
      <c r="H3913">
        <v>0</v>
      </c>
      <c r="I3913">
        <v>64</v>
      </c>
      <c r="K3913" t="str">
        <f t="shared" ref="K3913:K3976" si="62">CONCATENATE("SELECT '",A3913,"','",B3913,"','",C3913,"','",D3913,"','",E3913,"',",IF(F3913,1,0),",",G3913,",",H3913,",",I3913," UNION")</f>
        <v>SELECT 'uf50-0113.cnf','Rank','Uniform','Guided','Weighted',1,14,0,64 UNION</v>
      </c>
    </row>
    <row r="3914" spans="1:11" x14ac:dyDescent="0.55000000000000004">
      <c r="A3914" t="s">
        <v>33</v>
      </c>
      <c r="B3914" t="s">
        <v>10</v>
      </c>
      <c r="C3914" t="s">
        <v>8</v>
      </c>
      <c r="D3914" t="s">
        <v>6</v>
      </c>
      <c r="E3914" t="s">
        <v>5</v>
      </c>
      <c r="F3914" t="b">
        <v>1</v>
      </c>
      <c r="G3914">
        <v>147</v>
      </c>
      <c r="H3914">
        <v>1</v>
      </c>
      <c r="I3914">
        <v>666</v>
      </c>
      <c r="K3914" t="str">
        <f t="shared" si="62"/>
        <v>SELECT 'uf50-0113.cnf','Rank','Uniform','Guided','Amplified',1,147,1,666 UNION</v>
      </c>
    </row>
    <row r="3915" spans="1:11" x14ac:dyDescent="0.55000000000000004">
      <c r="A3915" t="s">
        <v>33</v>
      </c>
      <c r="B3915" t="s">
        <v>10</v>
      </c>
      <c r="C3915" t="s">
        <v>8</v>
      </c>
      <c r="D3915" t="s">
        <v>131</v>
      </c>
      <c r="E3915" t="s">
        <v>3</v>
      </c>
      <c r="F3915" t="b">
        <v>1</v>
      </c>
      <c r="G3915">
        <v>50</v>
      </c>
      <c r="H3915">
        <v>0</v>
      </c>
      <c r="I3915">
        <v>133</v>
      </c>
      <c r="K3915" t="str">
        <f t="shared" si="62"/>
        <v>SELECT 'uf50-0113.cnf','Rank','Uniform','1Bit','MaxSat',1,50,0,133 UNION</v>
      </c>
    </row>
    <row r="3916" spans="1:11" x14ac:dyDescent="0.55000000000000004">
      <c r="A3916" t="s">
        <v>33</v>
      </c>
      <c r="B3916" t="s">
        <v>10</v>
      </c>
      <c r="C3916" t="s">
        <v>8</v>
      </c>
      <c r="D3916" t="s">
        <v>131</v>
      </c>
      <c r="E3916" t="s">
        <v>4</v>
      </c>
      <c r="F3916" t="b">
        <v>1</v>
      </c>
      <c r="G3916">
        <v>15</v>
      </c>
      <c r="H3916">
        <v>0</v>
      </c>
      <c r="I3916">
        <v>42</v>
      </c>
      <c r="K3916" t="str">
        <f t="shared" si="62"/>
        <v>SELECT 'uf50-0113.cnf','Rank','Uniform','1Bit','Weighted',1,15,0,42 UNION</v>
      </c>
    </row>
    <row r="3917" spans="1:11" x14ac:dyDescent="0.55000000000000004">
      <c r="A3917" t="s">
        <v>33</v>
      </c>
      <c r="B3917" t="s">
        <v>10</v>
      </c>
      <c r="C3917" t="s">
        <v>8</v>
      </c>
      <c r="D3917" t="s">
        <v>131</v>
      </c>
      <c r="E3917" t="s">
        <v>5</v>
      </c>
      <c r="F3917" t="b">
        <v>1</v>
      </c>
      <c r="G3917">
        <v>89</v>
      </c>
      <c r="H3917">
        <v>0</v>
      </c>
      <c r="I3917">
        <v>258</v>
      </c>
      <c r="K3917" t="str">
        <f t="shared" si="62"/>
        <v>SELECT 'uf50-0113.cnf','Rank','Uniform','1Bit','Amplified',1,89,0,258 UNION</v>
      </c>
    </row>
    <row r="3918" spans="1:11" x14ac:dyDescent="0.55000000000000004">
      <c r="A3918" t="s">
        <v>33</v>
      </c>
      <c r="B3918" t="s">
        <v>10</v>
      </c>
      <c r="C3918" t="s">
        <v>8</v>
      </c>
      <c r="D3918" t="s">
        <v>132</v>
      </c>
      <c r="E3918" t="s">
        <v>3</v>
      </c>
      <c r="F3918" t="b">
        <v>1</v>
      </c>
      <c r="G3918">
        <v>25</v>
      </c>
      <c r="H3918">
        <v>0</v>
      </c>
      <c r="I3918">
        <v>72</v>
      </c>
      <c r="K3918" t="str">
        <f t="shared" si="62"/>
        <v>SELECT 'uf50-0113.cnf','Rank','Uniform','2Bit','MaxSat',1,25,0,72 UNION</v>
      </c>
    </row>
    <row r="3919" spans="1:11" x14ac:dyDescent="0.55000000000000004">
      <c r="A3919" t="s">
        <v>33</v>
      </c>
      <c r="B3919" t="s">
        <v>10</v>
      </c>
      <c r="C3919" t="s">
        <v>8</v>
      </c>
      <c r="D3919" t="s">
        <v>132</v>
      </c>
      <c r="E3919" t="s">
        <v>4</v>
      </c>
      <c r="F3919" t="b">
        <v>1</v>
      </c>
      <c r="G3919">
        <v>42</v>
      </c>
      <c r="H3919">
        <v>0</v>
      </c>
      <c r="I3919">
        <v>113</v>
      </c>
      <c r="K3919" t="str">
        <f t="shared" si="62"/>
        <v>SELECT 'uf50-0113.cnf','Rank','Uniform','2Bit','Weighted',1,42,0,113 UNION</v>
      </c>
    </row>
    <row r="3920" spans="1:11" x14ac:dyDescent="0.55000000000000004">
      <c r="A3920" t="s">
        <v>33</v>
      </c>
      <c r="B3920" t="s">
        <v>10</v>
      </c>
      <c r="C3920" t="s">
        <v>8</v>
      </c>
      <c r="D3920" t="s">
        <v>132</v>
      </c>
      <c r="E3920" t="s">
        <v>5</v>
      </c>
      <c r="F3920" t="b">
        <v>1</v>
      </c>
      <c r="G3920">
        <v>50</v>
      </c>
      <c r="H3920">
        <v>0</v>
      </c>
      <c r="I3920">
        <v>148</v>
      </c>
      <c r="K3920" t="str">
        <f t="shared" si="62"/>
        <v>SELECT 'uf50-0113.cnf','Rank','Uniform','2Bit','Amplified',1,50,0,148 UNION</v>
      </c>
    </row>
    <row r="3921" spans="1:11" x14ac:dyDescent="0.55000000000000004">
      <c r="A3921" t="s">
        <v>33</v>
      </c>
      <c r="B3921" t="s">
        <v>10</v>
      </c>
      <c r="C3921" t="s">
        <v>133</v>
      </c>
      <c r="D3921" t="s">
        <v>2</v>
      </c>
      <c r="E3921" t="s">
        <v>3</v>
      </c>
      <c r="F3921" t="b">
        <v>1</v>
      </c>
      <c r="G3921">
        <v>31</v>
      </c>
      <c r="H3921">
        <v>0</v>
      </c>
      <c r="I3921">
        <v>87</v>
      </c>
      <c r="K3921" t="str">
        <f t="shared" si="62"/>
        <v>SELECT 'uf50-0113.cnf','Rank','1Point','BitFlip','MaxSat',1,31,0,87 UNION</v>
      </c>
    </row>
    <row r="3922" spans="1:11" x14ac:dyDescent="0.55000000000000004">
      <c r="A3922" t="s">
        <v>33</v>
      </c>
      <c r="B3922" t="s">
        <v>10</v>
      </c>
      <c r="C3922" t="s">
        <v>133</v>
      </c>
      <c r="D3922" t="s">
        <v>2</v>
      </c>
      <c r="E3922" t="s">
        <v>4</v>
      </c>
      <c r="F3922" t="b">
        <v>1</v>
      </c>
      <c r="G3922">
        <v>42</v>
      </c>
      <c r="H3922">
        <v>0</v>
      </c>
      <c r="I3922">
        <v>117</v>
      </c>
      <c r="K3922" t="str">
        <f t="shared" si="62"/>
        <v>SELECT 'uf50-0113.cnf','Rank','1Point','BitFlip','Weighted',1,42,0,117 UNION</v>
      </c>
    </row>
    <row r="3923" spans="1:11" x14ac:dyDescent="0.55000000000000004">
      <c r="A3923" t="s">
        <v>33</v>
      </c>
      <c r="B3923" t="s">
        <v>10</v>
      </c>
      <c r="C3923" t="s">
        <v>133</v>
      </c>
      <c r="D3923" t="s">
        <v>2</v>
      </c>
      <c r="E3923" t="s">
        <v>5</v>
      </c>
      <c r="F3923" t="b">
        <v>1</v>
      </c>
      <c r="G3923">
        <v>5649</v>
      </c>
      <c r="H3923">
        <v>38</v>
      </c>
      <c r="I3923">
        <v>15127</v>
      </c>
      <c r="K3923" t="str">
        <f t="shared" si="62"/>
        <v>SELECT 'uf50-0113.cnf','Rank','1Point','BitFlip','Amplified',1,5649,38,15127 UNION</v>
      </c>
    </row>
    <row r="3924" spans="1:11" x14ac:dyDescent="0.55000000000000004">
      <c r="A3924" t="s">
        <v>33</v>
      </c>
      <c r="B3924" t="s">
        <v>10</v>
      </c>
      <c r="C3924" t="s">
        <v>133</v>
      </c>
      <c r="D3924" t="s">
        <v>6</v>
      </c>
      <c r="E3924" t="s">
        <v>3</v>
      </c>
      <c r="F3924" t="b">
        <v>1</v>
      </c>
      <c r="G3924">
        <v>22</v>
      </c>
      <c r="H3924">
        <v>0</v>
      </c>
      <c r="I3924">
        <v>96</v>
      </c>
      <c r="K3924" t="str">
        <f t="shared" si="62"/>
        <v>SELECT 'uf50-0113.cnf','Rank','1Point','Guided','MaxSat',1,22,0,96 UNION</v>
      </c>
    </row>
    <row r="3925" spans="1:11" x14ac:dyDescent="0.55000000000000004">
      <c r="A3925" t="s">
        <v>33</v>
      </c>
      <c r="B3925" t="s">
        <v>10</v>
      </c>
      <c r="C3925" t="s">
        <v>133</v>
      </c>
      <c r="D3925" t="s">
        <v>6</v>
      </c>
      <c r="E3925" t="s">
        <v>4</v>
      </c>
      <c r="F3925" t="b">
        <v>1</v>
      </c>
      <c r="G3925">
        <v>21</v>
      </c>
      <c r="H3925">
        <v>0</v>
      </c>
      <c r="I3925">
        <v>79</v>
      </c>
      <c r="K3925" t="str">
        <f t="shared" si="62"/>
        <v>SELECT 'uf50-0113.cnf','Rank','1Point','Guided','Weighted',1,21,0,79 UNION</v>
      </c>
    </row>
    <row r="3926" spans="1:11" x14ac:dyDescent="0.55000000000000004">
      <c r="A3926" t="s">
        <v>33</v>
      </c>
      <c r="B3926" t="s">
        <v>10</v>
      </c>
      <c r="C3926" t="s">
        <v>133</v>
      </c>
      <c r="D3926" t="s">
        <v>6</v>
      </c>
      <c r="E3926" t="s">
        <v>5</v>
      </c>
      <c r="F3926" t="b">
        <v>1</v>
      </c>
      <c r="G3926">
        <v>23</v>
      </c>
      <c r="H3926">
        <v>0</v>
      </c>
      <c r="I3926">
        <v>97</v>
      </c>
      <c r="K3926" t="str">
        <f t="shared" si="62"/>
        <v>SELECT 'uf50-0113.cnf','Rank','1Point','Guided','Amplified',1,23,0,97 UNION</v>
      </c>
    </row>
    <row r="3927" spans="1:11" x14ac:dyDescent="0.55000000000000004">
      <c r="A3927" t="s">
        <v>33</v>
      </c>
      <c r="B3927" t="s">
        <v>10</v>
      </c>
      <c r="C3927" t="s">
        <v>133</v>
      </c>
      <c r="D3927" t="s">
        <v>131</v>
      </c>
      <c r="E3927" t="s">
        <v>3</v>
      </c>
      <c r="F3927" t="b">
        <v>1</v>
      </c>
      <c r="G3927">
        <v>1456</v>
      </c>
      <c r="H3927">
        <v>10</v>
      </c>
      <c r="I3927">
        <v>3647</v>
      </c>
      <c r="K3927" t="str">
        <f t="shared" si="62"/>
        <v>SELECT 'uf50-0113.cnf','Rank','1Point','1Bit','MaxSat',1,1456,10,3647 UNION</v>
      </c>
    </row>
    <row r="3928" spans="1:11" x14ac:dyDescent="0.55000000000000004">
      <c r="A3928" t="s">
        <v>33</v>
      </c>
      <c r="B3928" t="s">
        <v>10</v>
      </c>
      <c r="C3928" t="s">
        <v>133</v>
      </c>
      <c r="D3928" t="s">
        <v>131</v>
      </c>
      <c r="E3928" t="s">
        <v>4</v>
      </c>
      <c r="F3928" t="b">
        <v>1</v>
      </c>
      <c r="G3928">
        <v>346</v>
      </c>
      <c r="H3928">
        <v>2</v>
      </c>
      <c r="I3928">
        <v>812</v>
      </c>
      <c r="K3928" t="str">
        <f t="shared" si="62"/>
        <v>SELECT 'uf50-0113.cnf','Rank','1Point','1Bit','Weighted',1,346,2,812 UNION</v>
      </c>
    </row>
    <row r="3929" spans="1:11" x14ac:dyDescent="0.55000000000000004">
      <c r="A3929" t="s">
        <v>33</v>
      </c>
      <c r="B3929" t="s">
        <v>10</v>
      </c>
      <c r="C3929" t="s">
        <v>133</v>
      </c>
      <c r="D3929" t="s">
        <v>131</v>
      </c>
      <c r="E3929" t="s">
        <v>5</v>
      </c>
      <c r="F3929" t="b">
        <v>1</v>
      </c>
      <c r="G3929">
        <v>29</v>
      </c>
      <c r="H3929">
        <v>0</v>
      </c>
      <c r="I3929">
        <v>77</v>
      </c>
      <c r="K3929" t="str">
        <f t="shared" si="62"/>
        <v>SELECT 'uf50-0113.cnf','Rank','1Point','1Bit','Amplified',1,29,0,77 UNION</v>
      </c>
    </row>
    <row r="3930" spans="1:11" x14ac:dyDescent="0.55000000000000004">
      <c r="A3930" t="s">
        <v>33</v>
      </c>
      <c r="B3930" t="s">
        <v>10</v>
      </c>
      <c r="C3930" t="s">
        <v>133</v>
      </c>
      <c r="D3930" t="s">
        <v>132</v>
      </c>
      <c r="E3930" t="s">
        <v>3</v>
      </c>
      <c r="F3930" t="b">
        <v>1</v>
      </c>
      <c r="G3930">
        <v>31</v>
      </c>
      <c r="H3930">
        <v>0</v>
      </c>
      <c r="I3930">
        <v>81</v>
      </c>
      <c r="K3930" t="str">
        <f t="shared" si="62"/>
        <v>SELECT 'uf50-0113.cnf','Rank','1Point','2Bit','MaxSat',1,31,0,81 UNION</v>
      </c>
    </row>
    <row r="3931" spans="1:11" x14ac:dyDescent="0.55000000000000004">
      <c r="A3931" t="s">
        <v>33</v>
      </c>
      <c r="B3931" t="s">
        <v>10</v>
      </c>
      <c r="C3931" t="s">
        <v>133</v>
      </c>
      <c r="D3931" t="s">
        <v>132</v>
      </c>
      <c r="E3931" t="s">
        <v>4</v>
      </c>
      <c r="F3931" t="b">
        <v>1</v>
      </c>
      <c r="G3931">
        <v>3759</v>
      </c>
      <c r="H3931">
        <v>23</v>
      </c>
      <c r="I3931">
        <v>8986</v>
      </c>
      <c r="K3931" t="str">
        <f t="shared" si="62"/>
        <v>SELECT 'uf50-0113.cnf','Rank','1Point','2Bit','Weighted',1,3759,23,8986 UNION</v>
      </c>
    </row>
    <row r="3932" spans="1:11" x14ac:dyDescent="0.55000000000000004">
      <c r="A3932" t="s">
        <v>33</v>
      </c>
      <c r="B3932" t="s">
        <v>10</v>
      </c>
      <c r="C3932" t="s">
        <v>133</v>
      </c>
      <c r="D3932" t="s">
        <v>132</v>
      </c>
      <c r="E3932" t="s">
        <v>5</v>
      </c>
      <c r="F3932" t="b">
        <v>1</v>
      </c>
      <c r="G3932">
        <v>1400</v>
      </c>
      <c r="H3932">
        <v>10</v>
      </c>
      <c r="I3932">
        <v>3600</v>
      </c>
      <c r="K3932" t="str">
        <f t="shared" si="62"/>
        <v>SELECT 'uf50-0113.cnf','Rank','1Point','2Bit','Amplified',1,1400,10,3600 UNION</v>
      </c>
    </row>
    <row r="3933" spans="1:11" x14ac:dyDescent="0.55000000000000004">
      <c r="A3933" t="s">
        <v>33</v>
      </c>
      <c r="B3933" t="s">
        <v>10</v>
      </c>
      <c r="C3933" t="s">
        <v>134</v>
      </c>
      <c r="D3933" t="s">
        <v>2</v>
      </c>
      <c r="E3933" t="s">
        <v>3</v>
      </c>
      <c r="F3933" t="b">
        <v>1</v>
      </c>
      <c r="G3933">
        <v>29</v>
      </c>
      <c r="H3933">
        <v>0</v>
      </c>
      <c r="I3933">
        <v>75</v>
      </c>
      <c r="K3933" t="str">
        <f t="shared" si="62"/>
        <v>SELECT 'uf50-0113.cnf','Rank','2Point','BitFlip','MaxSat',1,29,0,75 UNION</v>
      </c>
    </row>
    <row r="3934" spans="1:11" x14ac:dyDescent="0.55000000000000004">
      <c r="A3934" t="s">
        <v>33</v>
      </c>
      <c r="B3934" t="s">
        <v>10</v>
      </c>
      <c r="C3934" t="s">
        <v>134</v>
      </c>
      <c r="D3934" t="s">
        <v>2</v>
      </c>
      <c r="E3934" t="s">
        <v>4</v>
      </c>
      <c r="F3934" t="b">
        <v>1</v>
      </c>
      <c r="G3934">
        <v>36</v>
      </c>
      <c r="H3934">
        <v>0</v>
      </c>
      <c r="I3934">
        <v>93</v>
      </c>
      <c r="K3934" t="str">
        <f t="shared" si="62"/>
        <v>SELECT 'uf50-0113.cnf','Rank','2Point','BitFlip','Weighted',1,36,0,93 UNION</v>
      </c>
    </row>
    <row r="3935" spans="1:11" x14ac:dyDescent="0.55000000000000004">
      <c r="A3935" t="s">
        <v>33</v>
      </c>
      <c r="B3935" t="s">
        <v>10</v>
      </c>
      <c r="C3935" t="s">
        <v>134</v>
      </c>
      <c r="D3935" t="s">
        <v>2</v>
      </c>
      <c r="E3935" t="s">
        <v>5</v>
      </c>
      <c r="F3935" t="b">
        <v>1</v>
      </c>
      <c r="G3935">
        <v>27</v>
      </c>
      <c r="H3935">
        <v>0</v>
      </c>
      <c r="I3935">
        <v>69</v>
      </c>
      <c r="K3935" t="str">
        <f t="shared" si="62"/>
        <v>SELECT 'uf50-0113.cnf','Rank','2Point','BitFlip','Amplified',1,27,0,69 UNION</v>
      </c>
    </row>
    <row r="3936" spans="1:11" x14ac:dyDescent="0.55000000000000004">
      <c r="A3936" t="s">
        <v>33</v>
      </c>
      <c r="B3936" t="s">
        <v>10</v>
      </c>
      <c r="C3936" t="s">
        <v>134</v>
      </c>
      <c r="D3936" t="s">
        <v>6</v>
      </c>
      <c r="E3936" t="s">
        <v>3</v>
      </c>
      <c r="F3936" t="b">
        <v>1</v>
      </c>
      <c r="G3936">
        <v>15</v>
      </c>
      <c r="H3936">
        <v>0</v>
      </c>
      <c r="I3936">
        <v>68</v>
      </c>
      <c r="K3936" t="str">
        <f t="shared" si="62"/>
        <v>SELECT 'uf50-0113.cnf','Rank','2Point','Guided','MaxSat',1,15,0,68 UNION</v>
      </c>
    </row>
    <row r="3937" spans="1:11" x14ac:dyDescent="0.55000000000000004">
      <c r="A3937" t="s">
        <v>33</v>
      </c>
      <c r="B3937" t="s">
        <v>10</v>
      </c>
      <c r="C3937" t="s">
        <v>134</v>
      </c>
      <c r="D3937" t="s">
        <v>6</v>
      </c>
      <c r="E3937" t="s">
        <v>4</v>
      </c>
      <c r="F3937" t="b">
        <v>1</v>
      </c>
      <c r="G3937">
        <v>15</v>
      </c>
      <c r="H3937">
        <v>0</v>
      </c>
      <c r="I3937">
        <v>70</v>
      </c>
      <c r="K3937" t="str">
        <f t="shared" si="62"/>
        <v>SELECT 'uf50-0113.cnf','Rank','2Point','Guided','Weighted',1,15,0,70 UNION</v>
      </c>
    </row>
    <row r="3938" spans="1:11" x14ac:dyDescent="0.55000000000000004">
      <c r="A3938" t="s">
        <v>33</v>
      </c>
      <c r="B3938" t="s">
        <v>10</v>
      </c>
      <c r="C3938" t="s">
        <v>134</v>
      </c>
      <c r="D3938" t="s">
        <v>6</v>
      </c>
      <c r="E3938" t="s">
        <v>5</v>
      </c>
      <c r="F3938" t="b">
        <v>1</v>
      </c>
      <c r="G3938">
        <v>1087</v>
      </c>
      <c r="H3938">
        <v>8</v>
      </c>
      <c r="I3938">
        <v>4637</v>
      </c>
      <c r="K3938" t="str">
        <f t="shared" si="62"/>
        <v>SELECT 'uf50-0113.cnf','Rank','2Point','Guided','Amplified',1,1087,8,4637 UNION</v>
      </c>
    </row>
    <row r="3939" spans="1:11" x14ac:dyDescent="0.55000000000000004">
      <c r="A3939" t="s">
        <v>33</v>
      </c>
      <c r="B3939" t="s">
        <v>10</v>
      </c>
      <c r="C3939" t="s">
        <v>134</v>
      </c>
      <c r="D3939" t="s">
        <v>131</v>
      </c>
      <c r="E3939" t="s">
        <v>3</v>
      </c>
      <c r="F3939" t="b">
        <v>1</v>
      </c>
      <c r="G3939">
        <v>68</v>
      </c>
      <c r="H3939">
        <v>0</v>
      </c>
      <c r="I3939">
        <v>169</v>
      </c>
      <c r="K3939" t="str">
        <f t="shared" si="62"/>
        <v>SELECT 'uf50-0113.cnf','Rank','2Point','1Bit','MaxSat',1,68,0,169 UNION</v>
      </c>
    </row>
    <row r="3940" spans="1:11" x14ac:dyDescent="0.55000000000000004">
      <c r="A3940" t="s">
        <v>33</v>
      </c>
      <c r="B3940" t="s">
        <v>10</v>
      </c>
      <c r="C3940" t="s">
        <v>134</v>
      </c>
      <c r="D3940" t="s">
        <v>131</v>
      </c>
      <c r="E3940" t="s">
        <v>4</v>
      </c>
      <c r="F3940" t="b">
        <v>1</v>
      </c>
      <c r="G3940">
        <v>1284</v>
      </c>
      <c r="H3940">
        <v>9</v>
      </c>
      <c r="I3940">
        <v>2983</v>
      </c>
      <c r="K3940" t="str">
        <f t="shared" si="62"/>
        <v>SELECT 'uf50-0113.cnf','Rank','2Point','1Bit','Weighted',1,1284,9,2983 UNION</v>
      </c>
    </row>
    <row r="3941" spans="1:11" x14ac:dyDescent="0.55000000000000004">
      <c r="A3941" t="s">
        <v>33</v>
      </c>
      <c r="B3941" t="s">
        <v>10</v>
      </c>
      <c r="C3941" t="s">
        <v>134</v>
      </c>
      <c r="D3941" t="s">
        <v>131</v>
      </c>
      <c r="E3941" t="s">
        <v>5</v>
      </c>
      <c r="F3941" t="b">
        <v>1</v>
      </c>
      <c r="G3941">
        <v>127</v>
      </c>
      <c r="H3941">
        <v>0</v>
      </c>
      <c r="I3941">
        <v>320</v>
      </c>
      <c r="K3941" t="str">
        <f t="shared" si="62"/>
        <v>SELECT 'uf50-0113.cnf','Rank','2Point','1Bit','Amplified',1,127,0,320 UNION</v>
      </c>
    </row>
    <row r="3942" spans="1:11" x14ac:dyDescent="0.55000000000000004">
      <c r="A3942" t="s">
        <v>33</v>
      </c>
      <c r="B3942" t="s">
        <v>10</v>
      </c>
      <c r="C3942" t="s">
        <v>134</v>
      </c>
      <c r="D3942" t="s">
        <v>132</v>
      </c>
      <c r="E3942" t="s">
        <v>3</v>
      </c>
      <c r="F3942" t="b">
        <v>1</v>
      </c>
      <c r="G3942">
        <v>126</v>
      </c>
      <c r="H3942">
        <v>0</v>
      </c>
      <c r="I3942">
        <v>313</v>
      </c>
      <c r="K3942" t="str">
        <f t="shared" si="62"/>
        <v>SELECT 'uf50-0113.cnf','Rank','2Point','2Bit','MaxSat',1,126,0,313 UNION</v>
      </c>
    </row>
    <row r="3943" spans="1:11" x14ac:dyDescent="0.55000000000000004">
      <c r="A3943" t="s">
        <v>33</v>
      </c>
      <c r="B3943" t="s">
        <v>10</v>
      </c>
      <c r="C3943" t="s">
        <v>134</v>
      </c>
      <c r="D3943" t="s">
        <v>132</v>
      </c>
      <c r="E3943" t="s">
        <v>4</v>
      </c>
      <c r="F3943" t="b">
        <v>1</v>
      </c>
      <c r="G3943">
        <v>30</v>
      </c>
      <c r="H3943">
        <v>0</v>
      </c>
      <c r="I3943">
        <v>83</v>
      </c>
      <c r="K3943" t="str">
        <f t="shared" si="62"/>
        <v>SELECT 'uf50-0113.cnf','Rank','2Point','2Bit','Weighted',1,30,0,83 UNION</v>
      </c>
    </row>
    <row r="3944" spans="1:11" x14ac:dyDescent="0.55000000000000004">
      <c r="A3944" t="s">
        <v>33</v>
      </c>
      <c r="B3944" t="s">
        <v>10</v>
      </c>
      <c r="C3944" t="s">
        <v>134</v>
      </c>
      <c r="D3944" t="s">
        <v>132</v>
      </c>
      <c r="E3944" t="s">
        <v>5</v>
      </c>
      <c r="F3944" t="b">
        <v>1</v>
      </c>
      <c r="G3944">
        <v>1744</v>
      </c>
      <c r="H3944">
        <v>12</v>
      </c>
      <c r="I3944">
        <v>4443</v>
      </c>
      <c r="K3944" t="str">
        <f t="shared" si="62"/>
        <v>SELECT 'uf50-0113.cnf','Rank','2Point','2Bit','Amplified',1,1744,12,4443 UNION</v>
      </c>
    </row>
    <row r="3945" spans="1:11" x14ac:dyDescent="0.55000000000000004">
      <c r="A3945" t="s">
        <v>34</v>
      </c>
      <c r="B3945" t="s">
        <v>0</v>
      </c>
      <c r="C3945" t="s">
        <v>1</v>
      </c>
      <c r="D3945" t="s">
        <v>2</v>
      </c>
      <c r="E3945" t="s">
        <v>3</v>
      </c>
      <c r="F3945" t="b">
        <v>1</v>
      </c>
      <c r="G3945">
        <v>15</v>
      </c>
      <c r="H3945">
        <v>0</v>
      </c>
      <c r="I3945">
        <v>89</v>
      </c>
      <c r="K3945" t="str">
        <f t="shared" si="62"/>
        <v>SELECT 'uf50-0114.cnf','Tournament','Clause','BitFlip','MaxSat',1,15,0,89 UNION</v>
      </c>
    </row>
    <row r="3946" spans="1:11" x14ac:dyDescent="0.55000000000000004">
      <c r="A3946" t="s">
        <v>34</v>
      </c>
      <c r="B3946" t="s">
        <v>0</v>
      </c>
      <c r="C3946" t="s">
        <v>1</v>
      </c>
      <c r="D3946" t="s">
        <v>2</v>
      </c>
      <c r="E3946" t="s">
        <v>4</v>
      </c>
      <c r="F3946" t="b">
        <v>1</v>
      </c>
      <c r="G3946">
        <v>148</v>
      </c>
      <c r="H3946">
        <v>1</v>
      </c>
      <c r="I3946">
        <v>868</v>
      </c>
      <c r="K3946" t="str">
        <f t="shared" si="62"/>
        <v>SELECT 'uf50-0114.cnf','Tournament','Clause','BitFlip','Weighted',1,148,1,868 UNION</v>
      </c>
    </row>
    <row r="3947" spans="1:11" x14ac:dyDescent="0.55000000000000004">
      <c r="A3947" t="s">
        <v>34</v>
      </c>
      <c r="B3947" t="s">
        <v>0</v>
      </c>
      <c r="C3947" t="s">
        <v>1</v>
      </c>
      <c r="D3947" t="s">
        <v>2</v>
      </c>
      <c r="E3947" t="s">
        <v>5</v>
      </c>
      <c r="F3947" t="b">
        <v>1</v>
      </c>
      <c r="G3947">
        <v>15</v>
      </c>
      <c r="H3947">
        <v>0</v>
      </c>
      <c r="I3947">
        <v>93</v>
      </c>
      <c r="K3947" t="str">
        <f t="shared" si="62"/>
        <v>SELECT 'uf50-0114.cnf','Tournament','Clause','BitFlip','Amplified',1,15,0,93 UNION</v>
      </c>
    </row>
    <row r="3948" spans="1:11" x14ac:dyDescent="0.55000000000000004">
      <c r="A3948" t="s">
        <v>34</v>
      </c>
      <c r="B3948" t="s">
        <v>0</v>
      </c>
      <c r="C3948" t="s">
        <v>1</v>
      </c>
      <c r="D3948" t="s">
        <v>6</v>
      </c>
      <c r="E3948" t="s">
        <v>3</v>
      </c>
      <c r="F3948" t="b">
        <v>1</v>
      </c>
      <c r="G3948">
        <v>10</v>
      </c>
      <c r="H3948">
        <v>0</v>
      </c>
      <c r="I3948">
        <v>87</v>
      </c>
      <c r="K3948" t="str">
        <f t="shared" si="62"/>
        <v>SELECT 'uf50-0114.cnf','Tournament','Clause','Guided','MaxSat',1,10,0,87 UNION</v>
      </c>
    </row>
    <row r="3949" spans="1:11" x14ac:dyDescent="0.55000000000000004">
      <c r="A3949" t="s">
        <v>34</v>
      </c>
      <c r="B3949" t="s">
        <v>0</v>
      </c>
      <c r="C3949" t="s">
        <v>1</v>
      </c>
      <c r="D3949" t="s">
        <v>6</v>
      </c>
      <c r="E3949" t="s">
        <v>4</v>
      </c>
      <c r="F3949" t="b">
        <v>1</v>
      </c>
      <c r="G3949">
        <v>9</v>
      </c>
      <c r="H3949">
        <v>0</v>
      </c>
      <c r="I3949">
        <v>60</v>
      </c>
      <c r="K3949" t="str">
        <f t="shared" si="62"/>
        <v>SELECT 'uf50-0114.cnf','Tournament','Clause','Guided','Weighted',1,9,0,60 UNION</v>
      </c>
    </row>
    <row r="3950" spans="1:11" x14ac:dyDescent="0.55000000000000004">
      <c r="A3950" t="s">
        <v>34</v>
      </c>
      <c r="B3950" t="s">
        <v>0</v>
      </c>
      <c r="C3950" t="s">
        <v>1</v>
      </c>
      <c r="D3950" t="s">
        <v>6</v>
      </c>
      <c r="E3950" t="s">
        <v>5</v>
      </c>
      <c r="F3950" t="b">
        <v>1</v>
      </c>
      <c r="G3950">
        <v>10</v>
      </c>
      <c r="H3950">
        <v>0</v>
      </c>
      <c r="I3950">
        <v>70</v>
      </c>
      <c r="K3950" t="str">
        <f t="shared" si="62"/>
        <v>SELECT 'uf50-0114.cnf','Tournament','Clause','Guided','Amplified',1,10,0,70 UNION</v>
      </c>
    </row>
    <row r="3951" spans="1:11" x14ac:dyDescent="0.55000000000000004">
      <c r="A3951" t="s">
        <v>34</v>
      </c>
      <c r="B3951" t="s">
        <v>0</v>
      </c>
      <c r="C3951" t="s">
        <v>1</v>
      </c>
      <c r="D3951" t="s">
        <v>131</v>
      </c>
      <c r="E3951" t="s">
        <v>3</v>
      </c>
      <c r="F3951" t="b">
        <v>1</v>
      </c>
      <c r="G3951">
        <v>13</v>
      </c>
      <c r="H3951">
        <v>0</v>
      </c>
      <c r="I3951">
        <v>85</v>
      </c>
      <c r="K3951" t="str">
        <f t="shared" si="62"/>
        <v>SELECT 'uf50-0114.cnf','Tournament','Clause','1Bit','MaxSat',1,13,0,85 UNION</v>
      </c>
    </row>
    <row r="3952" spans="1:11" x14ac:dyDescent="0.55000000000000004">
      <c r="A3952" t="s">
        <v>34</v>
      </c>
      <c r="B3952" t="s">
        <v>0</v>
      </c>
      <c r="C3952" t="s">
        <v>1</v>
      </c>
      <c r="D3952" t="s">
        <v>131</v>
      </c>
      <c r="E3952" t="s">
        <v>4</v>
      </c>
      <c r="F3952" t="b">
        <v>1</v>
      </c>
      <c r="G3952">
        <v>39</v>
      </c>
      <c r="H3952">
        <v>0</v>
      </c>
      <c r="I3952">
        <v>226</v>
      </c>
      <c r="K3952" t="str">
        <f t="shared" si="62"/>
        <v>SELECT 'uf50-0114.cnf','Tournament','Clause','1Bit','Weighted',1,39,0,226 UNION</v>
      </c>
    </row>
    <row r="3953" spans="1:11" x14ac:dyDescent="0.55000000000000004">
      <c r="A3953" t="s">
        <v>34</v>
      </c>
      <c r="B3953" t="s">
        <v>0</v>
      </c>
      <c r="C3953" t="s">
        <v>1</v>
      </c>
      <c r="D3953" t="s">
        <v>131</v>
      </c>
      <c r="E3953" t="s">
        <v>5</v>
      </c>
      <c r="F3953" t="b">
        <v>1</v>
      </c>
      <c r="G3953">
        <v>13</v>
      </c>
      <c r="H3953">
        <v>0</v>
      </c>
      <c r="I3953">
        <v>78</v>
      </c>
      <c r="K3953" t="str">
        <f t="shared" si="62"/>
        <v>SELECT 'uf50-0114.cnf','Tournament','Clause','1Bit','Amplified',1,13,0,78 UNION</v>
      </c>
    </row>
    <row r="3954" spans="1:11" x14ac:dyDescent="0.55000000000000004">
      <c r="A3954" t="s">
        <v>34</v>
      </c>
      <c r="B3954" t="s">
        <v>0</v>
      </c>
      <c r="C3954" t="s">
        <v>1</v>
      </c>
      <c r="D3954" t="s">
        <v>132</v>
      </c>
      <c r="E3954" t="s">
        <v>3</v>
      </c>
      <c r="F3954" t="b">
        <v>1</v>
      </c>
      <c r="G3954">
        <v>26</v>
      </c>
      <c r="H3954">
        <v>0</v>
      </c>
      <c r="I3954">
        <v>151</v>
      </c>
      <c r="K3954" t="str">
        <f t="shared" si="62"/>
        <v>SELECT 'uf50-0114.cnf','Tournament','Clause','2Bit','MaxSat',1,26,0,151 UNION</v>
      </c>
    </row>
    <row r="3955" spans="1:11" x14ac:dyDescent="0.55000000000000004">
      <c r="A3955" t="s">
        <v>34</v>
      </c>
      <c r="B3955" t="s">
        <v>0</v>
      </c>
      <c r="C3955" t="s">
        <v>1</v>
      </c>
      <c r="D3955" t="s">
        <v>132</v>
      </c>
      <c r="E3955" t="s">
        <v>4</v>
      </c>
      <c r="F3955" t="b">
        <v>1</v>
      </c>
      <c r="G3955">
        <v>158</v>
      </c>
      <c r="H3955">
        <v>1</v>
      </c>
      <c r="I3955">
        <v>911</v>
      </c>
      <c r="K3955" t="str">
        <f t="shared" si="62"/>
        <v>SELECT 'uf50-0114.cnf','Tournament','Clause','2Bit','Weighted',1,158,1,911 UNION</v>
      </c>
    </row>
    <row r="3956" spans="1:11" x14ac:dyDescent="0.55000000000000004">
      <c r="A3956" t="s">
        <v>34</v>
      </c>
      <c r="B3956" t="s">
        <v>0</v>
      </c>
      <c r="C3956" t="s">
        <v>1</v>
      </c>
      <c r="D3956" t="s">
        <v>132</v>
      </c>
      <c r="E3956" t="s">
        <v>5</v>
      </c>
      <c r="F3956" t="b">
        <v>1</v>
      </c>
      <c r="G3956">
        <v>26</v>
      </c>
      <c r="H3956">
        <v>0</v>
      </c>
      <c r="I3956">
        <v>154</v>
      </c>
      <c r="K3956" t="str">
        <f t="shared" si="62"/>
        <v>SELECT 'uf50-0114.cnf','Tournament','Clause','2Bit','Amplified',1,26,0,154 UNION</v>
      </c>
    </row>
    <row r="3957" spans="1:11" x14ac:dyDescent="0.55000000000000004">
      <c r="A3957" t="s">
        <v>34</v>
      </c>
      <c r="B3957" t="s">
        <v>0</v>
      </c>
      <c r="C3957" t="s">
        <v>8</v>
      </c>
      <c r="D3957" t="s">
        <v>2</v>
      </c>
      <c r="E3957" t="s">
        <v>3</v>
      </c>
      <c r="F3957" t="b">
        <v>1</v>
      </c>
      <c r="G3957">
        <v>13</v>
      </c>
      <c r="H3957">
        <v>0</v>
      </c>
      <c r="I3957">
        <v>37</v>
      </c>
      <c r="K3957" t="str">
        <f t="shared" si="62"/>
        <v>SELECT 'uf50-0114.cnf','Tournament','Uniform','BitFlip','MaxSat',1,13,0,37 UNION</v>
      </c>
    </row>
    <row r="3958" spans="1:11" x14ac:dyDescent="0.55000000000000004">
      <c r="A3958" t="s">
        <v>34</v>
      </c>
      <c r="B3958" t="s">
        <v>0</v>
      </c>
      <c r="C3958" t="s">
        <v>8</v>
      </c>
      <c r="D3958" t="s">
        <v>2</v>
      </c>
      <c r="E3958" t="s">
        <v>4</v>
      </c>
      <c r="F3958" t="b">
        <v>1</v>
      </c>
      <c r="G3958">
        <v>42</v>
      </c>
      <c r="H3958">
        <v>0</v>
      </c>
      <c r="I3958">
        <v>109</v>
      </c>
      <c r="K3958" t="str">
        <f t="shared" si="62"/>
        <v>SELECT 'uf50-0114.cnf','Tournament','Uniform','BitFlip','Weighted',1,42,0,109 UNION</v>
      </c>
    </row>
    <row r="3959" spans="1:11" x14ac:dyDescent="0.55000000000000004">
      <c r="A3959" t="s">
        <v>34</v>
      </c>
      <c r="B3959" t="s">
        <v>0</v>
      </c>
      <c r="C3959" t="s">
        <v>8</v>
      </c>
      <c r="D3959" t="s">
        <v>2</v>
      </c>
      <c r="E3959" t="s">
        <v>5</v>
      </c>
      <c r="F3959" t="b">
        <v>1</v>
      </c>
      <c r="G3959">
        <v>13</v>
      </c>
      <c r="H3959">
        <v>0</v>
      </c>
      <c r="I3959">
        <v>41</v>
      </c>
      <c r="K3959" t="str">
        <f t="shared" si="62"/>
        <v>SELECT 'uf50-0114.cnf','Tournament','Uniform','BitFlip','Amplified',1,13,0,41 UNION</v>
      </c>
    </row>
    <row r="3960" spans="1:11" x14ac:dyDescent="0.55000000000000004">
      <c r="A3960" t="s">
        <v>34</v>
      </c>
      <c r="B3960" t="s">
        <v>0</v>
      </c>
      <c r="C3960" t="s">
        <v>8</v>
      </c>
      <c r="D3960" t="s">
        <v>6</v>
      </c>
      <c r="E3960" t="s">
        <v>3</v>
      </c>
      <c r="F3960" t="b">
        <v>1</v>
      </c>
      <c r="G3960">
        <v>12</v>
      </c>
      <c r="H3960">
        <v>0</v>
      </c>
      <c r="I3960">
        <v>55</v>
      </c>
      <c r="K3960" t="str">
        <f t="shared" si="62"/>
        <v>SELECT 'uf50-0114.cnf','Tournament','Uniform','Guided','MaxSat',1,12,0,55 UNION</v>
      </c>
    </row>
    <row r="3961" spans="1:11" x14ac:dyDescent="0.55000000000000004">
      <c r="A3961" t="s">
        <v>34</v>
      </c>
      <c r="B3961" t="s">
        <v>0</v>
      </c>
      <c r="C3961" t="s">
        <v>8</v>
      </c>
      <c r="D3961" t="s">
        <v>6</v>
      </c>
      <c r="E3961" t="s">
        <v>4</v>
      </c>
      <c r="F3961" t="b">
        <v>1</v>
      </c>
      <c r="G3961">
        <v>8</v>
      </c>
      <c r="H3961">
        <v>0</v>
      </c>
      <c r="I3961">
        <v>42</v>
      </c>
      <c r="K3961" t="str">
        <f t="shared" si="62"/>
        <v>SELECT 'uf50-0114.cnf','Tournament','Uniform','Guided','Weighted',1,8,0,42 UNION</v>
      </c>
    </row>
    <row r="3962" spans="1:11" x14ac:dyDescent="0.55000000000000004">
      <c r="A3962" t="s">
        <v>34</v>
      </c>
      <c r="B3962" t="s">
        <v>0</v>
      </c>
      <c r="C3962" t="s">
        <v>8</v>
      </c>
      <c r="D3962" t="s">
        <v>6</v>
      </c>
      <c r="E3962" t="s">
        <v>5</v>
      </c>
      <c r="F3962" t="b">
        <v>1</v>
      </c>
      <c r="G3962">
        <v>12</v>
      </c>
      <c r="H3962">
        <v>0</v>
      </c>
      <c r="I3962">
        <v>64</v>
      </c>
      <c r="K3962" t="str">
        <f t="shared" si="62"/>
        <v>SELECT 'uf50-0114.cnf','Tournament','Uniform','Guided','Amplified',1,12,0,64 UNION</v>
      </c>
    </row>
    <row r="3963" spans="1:11" x14ac:dyDescent="0.55000000000000004">
      <c r="A3963" t="s">
        <v>34</v>
      </c>
      <c r="B3963" t="s">
        <v>0</v>
      </c>
      <c r="C3963" t="s">
        <v>8</v>
      </c>
      <c r="D3963" t="s">
        <v>131</v>
      </c>
      <c r="E3963" t="s">
        <v>3</v>
      </c>
      <c r="F3963" t="b">
        <v>1</v>
      </c>
      <c r="G3963">
        <v>14</v>
      </c>
      <c r="H3963">
        <v>0</v>
      </c>
      <c r="I3963">
        <v>46</v>
      </c>
      <c r="K3963" t="str">
        <f t="shared" si="62"/>
        <v>SELECT 'uf50-0114.cnf','Tournament','Uniform','1Bit','MaxSat',1,14,0,46 UNION</v>
      </c>
    </row>
    <row r="3964" spans="1:11" x14ac:dyDescent="0.55000000000000004">
      <c r="A3964" t="s">
        <v>34</v>
      </c>
      <c r="B3964" t="s">
        <v>0</v>
      </c>
      <c r="C3964" t="s">
        <v>8</v>
      </c>
      <c r="D3964" t="s">
        <v>131</v>
      </c>
      <c r="E3964" t="s">
        <v>4</v>
      </c>
      <c r="F3964" t="b">
        <v>1</v>
      </c>
      <c r="G3964">
        <v>12</v>
      </c>
      <c r="H3964">
        <v>0</v>
      </c>
      <c r="I3964">
        <v>32</v>
      </c>
      <c r="K3964" t="str">
        <f t="shared" si="62"/>
        <v>SELECT 'uf50-0114.cnf','Tournament','Uniform','1Bit','Weighted',1,12,0,32 UNION</v>
      </c>
    </row>
    <row r="3965" spans="1:11" x14ac:dyDescent="0.55000000000000004">
      <c r="A3965" t="s">
        <v>34</v>
      </c>
      <c r="B3965" t="s">
        <v>0</v>
      </c>
      <c r="C3965" t="s">
        <v>8</v>
      </c>
      <c r="D3965" t="s">
        <v>131</v>
      </c>
      <c r="E3965" t="s">
        <v>5</v>
      </c>
      <c r="F3965" t="b">
        <v>1</v>
      </c>
      <c r="G3965">
        <v>14</v>
      </c>
      <c r="H3965">
        <v>0</v>
      </c>
      <c r="I3965">
        <v>40</v>
      </c>
      <c r="K3965" t="str">
        <f t="shared" si="62"/>
        <v>SELECT 'uf50-0114.cnf','Tournament','Uniform','1Bit','Amplified',1,14,0,40 UNION</v>
      </c>
    </row>
    <row r="3966" spans="1:11" x14ac:dyDescent="0.55000000000000004">
      <c r="A3966" t="s">
        <v>34</v>
      </c>
      <c r="B3966" t="s">
        <v>0</v>
      </c>
      <c r="C3966" t="s">
        <v>8</v>
      </c>
      <c r="D3966" t="s">
        <v>132</v>
      </c>
      <c r="E3966" t="s">
        <v>3</v>
      </c>
      <c r="F3966" t="b">
        <v>1</v>
      </c>
      <c r="G3966">
        <v>216</v>
      </c>
      <c r="H3966">
        <v>1</v>
      </c>
      <c r="I3966">
        <v>576</v>
      </c>
      <c r="K3966" t="str">
        <f t="shared" si="62"/>
        <v>SELECT 'uf50-0114.cnf','Tournament','Uniform','2Bit','MaxSat',1,216,1,576 UNION</v>
      </c>
    </row>
    <row r="3967" spans="1:11" x14ac:dyDescent="0.55000000000000004">
      <c r="A3967" t="s">
        <v>34</v>
      </c>
      <c r="B3967" t="s">
        <v>0</v>
      </c>
      <c r="C3967" t="s">
        <v>8</v>
      </c>
      <c r="D3967" t="s">
        <v>132</v>
      </c>
      <c r="E3967" t="s">
        <v>4</v>
      </c>
      <c r="F3967" t="b">
        <v>1</v>
      </c>
      <c r="G3967">
        <v>143</v>
      </c>
      <c r="H3967">
        <v>1</v>
      </c>
      <c r="I3967">
        <v>363</v>
      </c>
      <c r="K3967" t="str">
        <f t="shared" si="62"/>
        <v>SELECT 'uf50-0114.cnf','Tournament','Uniform','2Bit','Weighted',1,143,1,363 UNION</v>
      </c>
    </row>
    <row r="3968" spans="1:11" x14ac:dyDescent="0.55000000000000004">
      <c r="A3968" t="s">
        <v>34</v>
      </c>
      <c r="B3968" t="s">
        <v>0</v>
      </c>
      <c r="C3968" t="s">
        <v>8</v>
      </c>
      <c r="D3968" t="s">
        <v>132</v>
      </c>
      <c r="E3968" t="s">
        <v>5</v>
      </c>
      <c r="F3968" t="b">
        <v>1</v>
      </c>
      <c r="G3968">
        <v>216</v>
      </c>
      <c r="H3968">
        <v>1</v>
      </c>
      <c r="I3968">
        <v>577</v>
      </c>
      <c r="K3968" t="str">
        <f t="shared" si="62"/>
        <v>SELECT 'uf50-0114.cnf','Tournament','Uniform','2Bit','Amplified',1,216,1,577 UNION</v>
      </c>
    </row>
    <row r="3969" spans="1:11" x14ac:dyDescent="0.55000000000000004">
      <c r="A3969" t="s">
        <v>34</v>
      </c>
      <c r="B3969" t="s">
        <v>0</v>
      </c>
      <c r="C3969" t="s">
        <v>133</v>
      </c>
      <c r="D3969" t="s">
        <v>2</v>
      </c>
      <c r="E3969" t="s">
        <v>3</v>
      </c>
      <c r="F3969" t="b">
        <v>1</v>
      </c>
      <c r="G3969">
        <v>28</v>
      </c>
      <c r="H3969">
        <v>0</v>
      </c>
      <c r="I3969">
        <v>76</v>
      </c>
      <c r="K3969" t="str">
        <f t="shared" si="62"/>
        <v>SELECT 'uf50-0114.cnf','Tournament','1Point','BitFlip','MaxSat',1,28,0,76 UNION</v>
      </c>
    </row>
    <row r="3970" spans="1:11" x14ac:dyDescent="0.55000000000000004">
      <c r="A3970" t="s">
        <v>34</v>
      </c>
      <c r="B3970" t="s">
        <v>0</v>
      </c>
      <c r="C3970" t="s">
        <v>133</v>
      </c>
      <c r="D3970" t="s">
        <v>2</v>
      </c>
      <c r="E3970" t="s">
        <v>4</v>
      </c>
      <c r="F3970" t="b">
        <v>1</v>
      </c>
      <c r="G3970">
        <v>93</v>
      </c>
      <c r="H3970">
        <v>0</v>
      </c>
      <c r="I3970">
        <v>241</v>
      </c>
      <c r="K3970" t="str">
        <f t="shared" si="62"/>
        <v>SELECT 'uf50-0114.cnf','Tournament','1Point','BitFlip','Weighted',1,93,0,241 UNION</v>
      </c>
    </row>
    <row r="3971" spans="1:11" x14ac:dyDescent="0.55000000000000004">
      <c r="A3971" t="s">
        <v>34</v>
      </c>
      <c r="B3971" t="s">
        <v>0</v>
      </c>
      <c r="C3971" t="s">
        <v>133</v>
      </c>
      <c r="D3971" t="s">
        <v>2</v>
      </c>
      <c r="E3971" t="s">
        <v>5</v>
      </c>
      <c r="F3971" t="b">
        <v>1</v>
      </c>
      <c r="G3971">
        <v>28</v>
      </c>
      <c r="H3971">
        <v>0</v>
      </c>
      <c r="I3971">
        <v>78</v>
      </c>
      <c r="K3971" t="str">
        <f t="shared" si="62"/>
        <v>SELECT 'uf50-0114.cnf','Tournament','1Point','BitFlip','Amplified',1,28,0,78 UNION</v>
      </c>
    </row>
    <row r="3972" spans="1:11" x14ac:dyDescent="0.55000000000000004">
      <c r="A3972" t="s">
        <v>34</v>
      </c>
      <c r="B3972" t="s">
        <v>0</v>
      </c>
      <c r="C3972" t="s">
        <v>133</v>
      </c>
      <c r="D3972" t="s">
        <v>6</v>
      </c>
      <c r="E3972" t="s">
        <v>3</v>
      </c>
      <c r="F3972" t="b">
        <v>1</v>
      </c>
      <c r="G3972">
        <v>35</v>
      </c>
      <c r="H3972">
        <v>0</v>
      </c>
      <c r="I3972">
        <v>167</v>
      </c>
      <c r="K3972" t="str">
        <f t="shared" si="62"/>
        <v>SELECT 'uf50-0114.cnf','Tournament','1Point','Guided','MaxSat',1,35,0,167 UNION</v>
      </c>
    </row>
    <row r="3973" spans="1:11" x14ac:dyDescent="0.55000000000000004">
      <c r="A3973" t="s">
        <v>34</v>
      </c>
      <c r="B3973" t="s">
        <v>0</v>
      </c>
      <c r="C3973" t="s">
        <v>133</v>
      </c>
      <c r="D3973" t="s">
        <v>6</v>
      </c>
      <c r="E3973" t="s">
        <v>4</v>
      </c>
      <c r="F3973" t="b">
        <v>1</v>
      </c>
      <c r="G3973">
        <v>10</v>
      </c>
      <c r="H3973">
        <v>0</v>
      </c>
      <c r="I3973">
        <v>45</v>
      </c>
      <c r="K3973" t="str">
        <f t="shared" si="62"/>
        <v>SELECT 'uf50-0114.cnf','Tournament','1Point','Guided','Weighted',1,10,0,45 UNION</v>
      </c>
    </row>
    <row r="3974" spans="1:11" x14ac:dyDescent="0.55000000000000004">
      <c r="A3974" t="s">
        <v>34</v>
      </c>
      <c r="B3974" t="s">
        <v>0</v>
      </c>
      <c r="C3974" t="s">
        <v>133</v>
      </c>
      <c r="D3974" t="s">
        <v>6</v>
      </c>
      <c r="E3974" t="s">
        <v>5</v>
      </c>
      <c r="F3974" t="b">
        <v>1</v>
      </c>
      <c r="G3974">
        <v>35</v>
      </c>
      <c r="H3974">
        <v>0</v>
      </c>
      <c r="I3974">
        <v>154</v>
      </c>
      <c r="K3974" t="str">
        <f t="shared" si="62"/>
        <v>SELECT 'uf50-0114.cnf','Tournament','1Point','Guided','Amplified',1,35,0,154 UNION</v>
      </c>
    </row>
    <row r="3975" spans="1:11" x14ac:dyDescent="0.55000000000000004">
      <c r="A3975" t="s">
        <v>34</v>
      </c>
      <c r="B3975" t="s">
        <v>0</v>
      </c>
      <c r="C3975" t="s">
        <v>133</v>
      </c>
      <c r="D3975" t="s">
        <v>131</v>
      </c>
      <c r="E3975" t="s">
        <v>3</v>
      </c>
      <c r="F3975" t="b">
        <v>1</v>
      </c>
      <c r="G3975">
        <v>735</v>
      </c>
      <c r="H3975">
        <v>5</v>
      </c>
      <c r="I3975">
        <v>1894</v>
      </c>
      <c r="K3975" t="str">
        <f t="shared" si="62"/>
        <v>SELECT 'uf50-0114.cnf','Tournament','1Point','1Bit','MaxSat',1,735,5,1894 UNION</v>
      </c>
    </row>
    <row r="3976" spans="1:11" x14ac:dyDescent="0.55000000000000004">
      <c r="A3976" t="s">
        <v>34</v>
      </c>
      <c r="B3976" t="s">
        <v>0</v>
      </c>
      <c r="C3976" t="s">
        <v>133</v>
      </c>
      <c r="D3976" t="s">
        <v>131</v>
      </c>
      <c r="E3976" t="s">
        <v>4</v>
      </c>
      <c r="F3976" t="b">
        <v>1</v>
      </c>
      <c r="G3976">
        <v>566</v>
      </c>
      <c r="H3976">
        <v>4</v>
      </c>
      <c r="I3976">
        <v>1326</v>
      </c>
      <c r="K3976" t="str">
        <f t="shared" si="62"/>
        <v>SELECT 'uf50-0114.cnf','Tournament','1Point','1Bit','Weighted',1,566,4,1326 UNION</v>
      </c>
    </row>
    <row r="3977" spans="1:11" x14ac:dyDescent="0.55000000000000004">
      <c r="A3977" t="s">
        <v>34</v>
      </c>
      <c r="B3977" t="s">
        <v>0</v>
      </c>
      <c r="C3977" t="s">
        <v>133</v>
      </c>
      <c r="D3977" t="s">
        <v>131</v>
      </c>
      <c r="E3977" t="s">
        <v>5</v>
      </c>
      <c r="F3977" t="b">
        <v>1</v>
      </c>
      <c r="G3977">
        <v>735</v>
      </c>
      <c r="H3977">
        <v>5</v>
      </c>
      <c r="I3977">
        <v>1893</v>
      </c>
      <c r="K3977" t="str">
        <f t="shared" ref="K3977:K4040" si="63">CONCATENATE("SELECT '",A3977,"','",B3977,"','",C3977,"','",D3977,"','",E3977,"',",IF(F3977,1,0),",",G3977,",",H3977,",",I3977," UNION")</f>
        <v>SELECT 'uf50-0114.cnf','Tournament','1Point','1Bit','Amplified',1,735,5,1893 UNION</v>
      </c>
    </row>
    <row r="3978" spans="1:11" x14ac:dyDescent="0.55000000000000004">
      <c r="A3978" t="s">
        <v>34</v>
      </c>
      <c r="B3978" t="s">
        <v>0</v>
      </c>
      <c r="C3978" t="s">
        <v>133</v>
      </c>
      <c r="D3978" t="s">
        <v>132</v>
      </c>
      <c r="E3978" t="s">
        <v>3</v>
      </c>
      <c r="F3978" t="b">
        <v>1</v>
      </c>
      <c r="G3978">
        <v>293</v>
      </c>
      <c r="H3978">
        <v>2</v>
      </c>
      <c r="I3978">
        <v>745</v>
      </c>
      <c r="K3978" t="str">
        <f t="shared" si="63"/>
        <v>SELECT 'uf50-0114.cnf','Tournament','1Point','2Bit','MaxSat',1,293,2,745 UNION</v>
      </c>
    </row>
    <row r="3979" spans="1:11" x14ac:dyDescent="0.55000000000000004">
      <c r="A3979" t="s">
        <v>34</v>
      </c>
      <c r="B3979" t="s">
        <v>0</v>
      </c>
      <c r="C3979" t="s">
        <v>133</v>
      </c>
      <c r="D3979" t="s">
        <v>132</v>
      </c>
      <c r="E3979" t="s">
        <v>4</v>
      </c>
      <c r="F3979" t="b">
        <v>1</v>
      </c>
      <c r="G3979">
        <v>414</v>
      </c>
      <c r="H3979">
        <v>3</v>
      </c>
      <c r="I3979">
        <v>979</v>
      </c>
      <c r="K3979" t="str">
        <f t="shared" si="63"/>
        <v>SELECT 'uf50-0114.cnf','Tournament','1Point','2Bit','Weighted',1,414,3,979 UNION</v>
      </c>
    </row>
    <row r="3980" spans="1:11" x14ac:dyDescent="0.55000000000000004">
      <c r="A3980" t="s">
        <v>34</v>
      </c>
      <c r="B3980" t="s">
        <v>0</v>
      </c>
      <c r="C3980" t="s">
        <v>133</v>
      </c>
      <c r="D3980" t="s">
        <v>132</v>
      </c>
      <c r="E3980" t="s">
        <v>5</v>
      </c>
      <c r="F3980" t="b">
        <v>1</v>
      </c>
      <c r="G3980">
        <v>293</v>
      </c>
      <c r="H3980">
        <v>2</v>
      </c>
      <c r="I3980">
        <v>758</v>
      </c>
      <c r="K3980" t="str">
        <f t="shared" si="63"/>
        <v>SELECT 'uf50-0114.cnf','Tournament','1Point','2Bit','Amplified',1,293,2,758 UNION</v>
      </c>
    </row>
    <row r="3981" spans="1:11" x14ac:dyDescent="0.55000000000000004">
      <c r="A3981" t="s">
        <v>34</v>
      </c>
      <c r="B3981" t="s">
        <v>0</v>
      </c>
      <c r="C3981" t="s">
        <v>134</v>
      </c>
      <c r="D3981" t="s">
        <v>2</v>
      </c>
      <c r="E3981" t="s">
        <v>3</v>
      </c>
      <c r="F3981" t="b">
        <v>1</v>
      </c>
      <c r="G3981">
        <v>54</v>
      </c>
      <c r="H3981">
        <v>0</v>
      </c>
      <c r="I3981">
        <v>141</v>
      </c>
      <c r="K3981" t="str">
        <f t="shared" si="63"/>
        <v>SELECT 'uf50-0114.cnf','Tournament','2Point','BitFlip','MaxSat',1,54,0,141 UNION</v>
      </c>
    </row>
    <row r="3982" spans="1:11" x14ac:dyDescent="0.55000000000000004">
      <c r="A3982" t="s">
        <v>34</v>
      </c>
      <c r="B3982" t="s">
        <v>0</v>
      </c>
      <c r="C3982" t="s">
        <v>134</v>
      </c>
      <c r="D3982" t="s">
        <v>2</v>
      </c>
      <c r="E3982" t="s">
        <v>4</v>
      </c>
      <c r="F3982" t="b">
        <v>1</v>
      </c>
      <c r="G3982">
        <v>58</v>
      </c>
      <c r="H3982">
        <v>0</v>
      </c>
      <c r="I3982">
        <v>145</v>
      </c>
      <c r="K3982" t="str">
        <f t="shared" si="63"/>
        <v>SELECT 'uf50-0114.cnf','Tournament','2Point','BitFlip','Weighted',1,58,0,145 UNION</v>
      </c>
    </row>
    <row r="3983" spans="1:11" x14ac:dyDescent="0.55000000000000004">
      <c r="A3983" t="s">
        <v>34</v>
      </c>
      <c r="B3983" t="s">
        <v>0</v>
      </c>
      <c r="C3983" t="s">
        <v>134</v>
      </c>
      <c r="D3983" t="s">
        <v>2</v>
      </c>
      <c r="E3983" t="s">
        <v>5</v>
      </c>
      <c r="F3983" t="b">
        <v>1</v>
      </c>
      <c r="G3983">
        <v>54</v>
      </c>
      <c r="H3983">
        <v>0</v>
      </c>
      <c r="I3983">
        <v>153</v>
      </c>
      <c r="K3983" t="str">
        <f t="shared" si="63"/>
        <v>SELECT 'uf50-0114.cnf','Tournament','2Point','BitFlip','Amplified',1,54,0,153 UNION</v>
      </c>
    </row>
    <row r="3984" spans="1:11" x14ac:dyDescent="0.55000000000000004">
      <c r="A3984" t="s">
        <v>34</v>
      </c>
      <c r="B3984" t="s">
        <v>0</v>
      </c>
      <c r="C3984" t="s">
        <v>134</v>
      </c>
      <c r="D3984" t="s">
        <v>6</v>
      </c>
      <c r="E3984" t="s">
        <v>3</v>
      </c>
      <c r="F3984" t="b">
        <v>1</v>
      </c>
      <c r="G3984">
        <v>11</v>
      </c>
      <c r="H3984">
        <v>0</v>
      </c>
      <c r="I3984">
        <v>48</v>
      </c>
      <c r="K3984" t="str">
        <f t="shared" si="63"/>
        <v>SELECT 'uf50-0114.cnf','Tournament','2Point','Guided','MaxSat',1,11,0,48 UNION</v>
      </c>
    </row>
    <row r="3985" spans="1:11" x14ac:dyDescent="0.55000000000000004">
      <c r="A3985" t="s">
        <v>34</v>
      </c>
      <c r="B3985" t="s">
        <v>0</v>
      </c>
      <c r="C3985" t="s">
        <v>134</v>
      </c>
      <c r="D3985" t="s">
        <v>6</v>
      </c>
      <c r="E3985" t="s">
        <v>4</v>
      </c>
      <c r="F3985" t="b">
        <v>1</v>
      </c>
      <c r="G3985">
        <v>21</v>
      </c>
      <c r="H3985">
        <v>0</v>
      </c>
      <c r="I3985">
        <v>93</v>
      </c>
      <c r="K3985" t="str">
        <f t="shared" si="63"/>
        <v>SELECT 'uf50-0114.cnf','Tournament','2Point','Guided','Weighted',1,21,0,93 UNION</v>
      </c>
    </row>
    <row r="3986" spans="1:11" x14ac:dyDescent="0.55000000000000004">
      <c r="A3986" t="s">
        <v>34</v>
      </c>
      <c r="B3986" t="s">
        <v>0</v>
      </c>
      <c r="C3986" t="s">
        <v>134</v>
      </c>
      <c r="D3986" t="s">
        <v>6</v>
      </c>
      <c r="E3986" t="s">
        <v>5</v>
      </c>
      <c r="F3986" t="b">
        <v>1</v>
      </c>
      <c r="G3986">
        <v>11</v>
      </c>
      <c r="H3986">
        <v>0</v>
      </c>
      <c r="I3986">
        <v>57</v>
      </c>
      <c r="K3986" t="str">
        <f t="shared" si="63"/>
        <v>SELECT 'uf50-0114.cnf','Tournament','2Point','Guided','Amplified',1,11,0,57 UNION</v>
      </c>
    </row>
    <row r="3987" spans="1:11" x14ac:dyDescent="0.55000000000000004">
      <c r="A3987" t="s">
        <v>34</v>
      </c>
      <c r="B3987" t="s">
        <v>0</v>
      </c>
      <c r="C3987" t="s">
        <v>134</v>
      </c>
      <c r="D3987" t="s">
        <v>131</v>
      </c>
      <c r="E3987" t="s">
        <v>3</v>
      </c>
      <c r="F3987" t="b">
        <v>1</v>
      </c>
      <c r="G3987">
        <v>16</v>
      </c>
      <c r="H3987">
        <v>0</v>
      </c>
      <c r="I3987">
        <v>49</v>
      </c>
      <c r="K3987" t="str">
        <f t="shared" si="63"/>
        <v>SELECT 'uf50-0114.cnf','Tournament','2Point','1Bit','MaxSat',1,16,0,49 UNION</v>
      </c>
    </row>
    <row r="3988" spans="1:11" x14ac:dyDescent="0.55000000000000004">
      <c r="A3988" t="s">
        <v>34</v>
      </c>
      <c r="B3988" t="s">
        <v>0</v>
      </c>
      <c r="C3988" t="s">
        <v>134</v>
      </c>
      <c r="D3988" t="s">
        <v>131</v>
      </c>
      <c r="E3988" t="s">
        <v>4</v>
      </c>
      <c r="F3988" t="b">
        <v>1</v>
      </c>
      <c r="G3988">
        <v>408</v>
      </c>
      <c r="H3988">
        <v>3</v>
      </c>
      <c r="I3988">
        <v>1012</v>
      </c>
      <c r="K3988" t="str">
        <f t="shared" si="63"/>
        <v>SELECT 'uf50-0114.cnf','Tournament','2Point','1Bit','Weighted',1,408,3,1012 UNION</v>
      </c>
    </row>
    <row r="3989" spans="1:11" x14ac:dyDescent="0.55000000000000004">
      <c r="A3989" t="s">
        <v>34</v>
      </c>
      <c r="B3989" t="s">
        <v>0</v>
      </c>
      <c r="C3989" t="s">
        <v>134</v>
      </c>
      <c r="D3989" t="s">
        <v>131</v>
      </c>
      <c r="E3989" t="s">
        <v>5</v>
      </c>
      <c r="F3989" t="b">
        <v>1</v>
      </c>
      <c r="G3989">
        <v>16</v>
      </c>
      <c r="H3989">
        <v>0</v>
      </c>
      <c r="I3989">
        <v>50</v>
      </c>
      <c r="K3989" t="str">
        <f t="shared" si="63"/>
        <v>SELECT 'uf50-0114.cnf','Tournament','2Point','1Bit','Amplified',1,16,0,50 UNION</v>
      </c>
    </row>
    <row r="3990" spans="1:11" x14ac:dyDescent="0.55000000000000004">
      <c r="A3990" t="s">
        <v>34</v>
      </c>
      <c r="B3990" t="s">
        <v>0</v>
      </c>
      <c r="C3990" t="s">
        <v>134</v>
      </c>
      <c r="D3990" t="s">
        <v>132</v>
      </c>
      <c r="E3990" t="s">
        <v>3</v>
      </c>
      <c r="F3990" t="b">
        <v>1</v>
      </c>
      <c r="G3990">
        <v>289</v>
      </c>
      <c r="H3990">
        <v>2</v>
      </c>
      <c r="I3990">
        <v>757</v>
      </c>
      <c r="K3990" t="str">
        <f t="shared" si="63"/>
        <v>SELECT 'uf50-0114.cnf','Tournament','2Point','2Bit','MaxSat',1,289,2,757 UNION</v>
      </c>
    </row>
    <row r="3991" spans="1:11" x14ac:dyDescent="0.55000000000000004">
      <c r="A3991" t="s">
        <v>34</v>
      </c>
      <c r="B3991" t="s">
        <v>0</v>
      </c>
      <c r="C3991" t="s">
        <v>134</v>
      </c>
      <c r="D3991" t="s">
        <v>132</v>
      </c>
      <c r="E3991" t="s">
        <v>4</v>
      </c>
      <c r="F3991" t="b">
        <v>1</v>
      </c>
      <c r="G3991">
        <v>144</v>
      </c>
      <c r="H3991">
        <v>1</v>
      </c>
      <c r="I3991">
        <v>354</v>
      </c>
      <c r="K3991" t="str">
        <f t="shared" si="63"/>
        <v>SELECT 'uf50-0114.cnf','Tournament','2Point','2Bit','Weighted',1,144,1,354 UNION</v>
      </c>
    </row>
    <row r="3992" spans="1:11" x14ac:dyDescent="0.55000000000000004">
      <c r="A3992" t="s">
        <v>34</v>
      </c>
      <c r="B3992" t="s">
        <v>0</v>
      </c>
      <c r="C3992" t="s">
        <v>134</v>
      </c>
      <c r="D3992" t="s">
        <v>132</v>
      </c>
      <c r="E3992" t="s">
        <v>5</v>
      </c>
      <c r="F3992" t="b">
        <v>1</v>
      </c>
      <c r="G3992">
        <v>289</v>
      </c>
      <c r="H3992">
        <v>2</v>
      </c>
      <c r="I3992">
        <v>760</v>
      </c>
      <c r="K3992" t="str">
        <f t="shared" si="63"/>
        <v>SELECT 'uf50-0114.cnf','Tournament','2Point','2Bit','Amplified',1,289,2,760 UNION</v>
      </c>
    </row>
    <row r="3993" spans="1:11" x14ac:dyDescent="0.55000000000000004">
      <c r="A3993" t="s">
        <v>34</v>
      </c>
      <c r="B3993" t="s">
        <v>9</v>
      </c>
      <c r="C3993" t="s">
        <v>1</v>
      </c>
      <c r="D3993" t="s">
        <v>2</v>
      </c>
      <c r="E3993" t="s">
        <v>3</v>
      </c>
      <c r="F3993" t="b">
        <v>1</v>
      </c>
      <c r="G3993">
        <v>80</v>
      </c>
      <c r="H3993">
        <v>0</v>
      </c>
      <c r="I3993">
        <v>528</v>
      </c>
      <c r="K3993" t="str">
        <f t="shared" si="63"/>
        <v>SELECT 'uf50-0114.cnf','Roulette','Clause','BitFlip','MaxSat',1,80,0,528 UNION</v>
      </c>
    </row>
    <row r="3994" spans="1:11" x14ac:dyDescent="0.55000000000000004">
      <c r="A3994" t="s">
        <v>34</v>
      </c>
      <c r="B3994" t="s">
        <v>9</v>
      </c>
      <c r="C3994" t="s">
        <v>1</v>
      </c>
      <c r="D3994" t="s">
        <v>2</v>
      </c>
      <c r="E3994" t="s">
        <v>4</v>
      </c>
      <c r="F3994" t="b">
        <v>1</v>
      </c>
      <c r="G3994">
        <v>156</v>
      </c>
      <c r="H3994">
        <v>0</v>
      </c>
      <c r="I3994">
        <v>992</v>
      </c>
      <c r="K3994" t="str">
        <f t="shared" si="63"/>
        <v>SELECT 'uf50-0114.cnf','Roulette','Clause','BitFlip','Weighted',1,156,0,992 UNION</v>
      </c>
    </row>
    <row r="3995" spans="1:11" x14ac:dyDescent="0.55000000000000004">
      <c r="A3995" t="s">
        <v>34</v>
      </c>
      <c r="B3995" t="s">
        <v>9</v>
      </c>
      <c r="C3995" t="s">
        <v>1</v>
      </c>
      <c r="D3995" t="s">
        <v>2</v>
      </c>
      <c r="E3995" t="s">
        <v>5</v>
      </c>
      <c r="F3995" t="b">
        <v>1</v>
      </c>
      <c r="G3995">
        <v>105</v>
      </c>
      <c r="H3995">
        <v>0</v>
      </c>
      <c r="I3995">
        <v>677</v>
      </c>
      <c r="K3995" t="str">
        <f t="shared" si="63"/>
        <v>SELECT 'uf50-0114.cnf','Roulette','Clause','BitFlip','Amplified',1,105,0,677 UNION</v>
      </c>
    </row>
    <row r="3996" spans="1:11" x14ac:dyDescent="0.55000000000000004">
      <c r="A3996" t="s">
        <v>34</v>
      </c>
      <c r="B3996" t="s">
        <v>9</v>
      </c>
      <c r="C3996" t="s">
        <v>1</v>
      </c>
      <c r="D3996" t="s">
        <v>6</v>
      </c>
      <c r="E3996" t="s">
        <v>3</v>
      </c>
      <c r="F3996" t="b">
        <v>1</v>
      </c>
      <c r="G3996">
        <v>19</v>
      </c>
      <c r="H3996">
        <v>0</v>
      </c>
      <c r="I3996">
        <v>141</v>
      </c>
      <c r="K3996" t="str">
        <f t="shared" si="63"/>
        <v>SELECT 'uf50-0114.cnf','Roulette','Clause','Guided','MaxSat',1,19,0,141 UNION</v>
      </c>
    </row>
    <row r="3997" spans="1:11" x14ac:dyDescent="0.55000000000000004">
      <c r="A3997" t="s">
        <v>34</v>
      </c>
      <c r="B3997" t="s">
        <v>9</v>
      </c>
      <c r="C3997" t="s">
        <v>1</v>
      </c>
      <c r="D3997" t="s">
        <v>6</v>
      </c>
      <c r="E3997" t="s">
        <v>4</v>
      </c>
      <c r="F3997" t="b">
        <v>1</v>
      </c>
      <c r="G3997">
        <v>45</v>
      </c>
      <c r="H3997">
        <v>0</v>
      </c>
      <c r="I3997">
        <v>327</v>
      </c>
      <c r="K3997" t="str">
        <f t="shared" si="63"/>
        <v>SELECT 'uf50-0114.cnf','Roulette','Clause','Guided','Weighted',1,45,0,327 UNION</v>
      </c>
    </row>
    <row r="3998" spans="1:11" x14ac:dyDescent="0.55000000000000004">
      <c r="A3998" t="s">
        <v>34</v>
      </c>
      <c r="B3998" t="s">
        <v>9</v>
      </c>
      <c r="C3998" t="s">
        <v>1</v>
      </c>
      <c r="D3998" t="s">
        <v>6</v>
      </c>
      <c r="E3998" t="s">
        <v>5</v>
      </c>
      <c r="F3998" t="b">
        <v>1</v>
      </c>
      <c r="G3998">
        <v>26</v>
      </c>
      <c r="H3998">
        <v>0</v>
      </c>
      <c r="I3998">
        <v>185</v>
      </c>
      <c r="K3998" t="str">
        <f t="shared" si="63"/>
        <v>SELECT 'uf50-0114.cnf','Roulette','Clause','Guided','Amplified',1,26,0,185 UNION</v>
      </c>
    </row>
    <row r="3999" spans="1:11" x14ac:dyDescent="0.55000000000000004">
      <c r="A3999" t="s">
        <v>34</v>
      </c>
      <c r="B3999" t="s">
        <v>9</v>
      </c>
      <c r="C3999" t="s">
        <v>1</v>
      </c>
      <c r="D3999" t="s">
        <v>131</v>
      </c>
      <c r="E3999" t="s">
        <v>3</v>
      </c>
      <c r="F3999" t="b">
        <v>1</v>
      </c>
      <c r="G3999">
        <v>83</v>
      </c>
      <c r="H3999">
        <v>0</v>
      </c>
      <c r="I3999">
        <v>518</v>
      </c>
      <c r="K3999" t="str">
        <f t="shared" si="63"/>
        <v>SELECT 'uf50-0114.cnf','Roulette','Clause','1Bit','MaxSat',1,83,0,518 UNION</v>
      </c>
    </row>
    <row r="4000" spans="1:11" x14ac:dyDescent="0.55000000000000004">
      <c r="A4000" t="s">
        <v>34</v>
      </c>
      <c r="B4000" t="s">
        <v>9</v>
      </c>
      <c r="C4000" t="s">
        <v>1</v>
      </c>
      <c r="D4000" t="s">
        <v>131</v>
      </c>
      <c r="E4000" t="s">
        <v>4</v>
      </c>
      <c r="F4000" t="b">
        <v>1</v>
      </c>
      <c r="G4000">
        <v>112</v>
      </c>
      <c r="H4000">
        <v>0</v>
      </c>
      <c r="I4000">
        <v>694</v>
      </c>
      <c r="K4000" t="str">
        <f t="shared" si="63"/>
        <v>SELECT 'uf50-0114.cnf','Roulette','Clause','1Bit','Weighted',1,112,0,694 UNION</v>
      </c>
    </row>
    <row r="4001" spans="1:11" x14ac:dyDescent="0.55000000000000004">
      <c r="A4001" t="s">
        <v>34</v>
      </c>
      <c r="B4001" t="s">
        <v>9</v>
      </c>
      <c r="C4001" t="s">
        <v>1</v>
      </c>
      <c r="D4001" t="s">
        <v>131</v>
      </c>
      <c r="E4001" t="s">
        <v>5</v>
      </c>
      <c r="F4001" t="b">
        <v>1</v>
      </c>
      <c r="G4001">
        <v>91</v>
      </c>
      <c r="H4001">
        <v>0</v>
      </c>
      <c r="I4001">
        <v>565</v>
      </c>
      <c r="K4001" t="str">
        <f t="shared" si="63"/>
        <v>SELECT 'uf50-0114.cnf','Roulette','Clause','1Bit','Amplified',1,91,0,565 UNION</v>
      </c>
    </row>
    <row r="4002" spans="1:11" x14ac:dyDescent="0.55000000000000004">
      <c r="A4002" t="s">
        <v>34</v>
      </c>
      <c r="B4002" t="s">
        <v>9</v>
      </c>
      <c r="C4002" t="s">
        <v>1</v>
      </c>
      <c r="D4002" t="s">
        <v>132</v>
      </c>
      <c r="E4002" t="s">
        <v>3</v>
      </c>
      <c r="F4002" t="b">
        <v>1</v>
      </c>
      <c r="G4002">
        <v>330</v>
      </c>
      <c r="H4002">
        <v>1</v>
      </c>
      <c r="I4002">
        <v>2036</v>
      </c>
      <c r="K4002" t="str">
        <f t="shared" si="63"/>
        <v>SELECT 'uf50-0114.cnf','Roulette','Clause','2Bit','MaxSat',1,330,1,2036 UNION</v>
      </c>
    </row>
    <row r="4003" spans="1:11" x14ac:dyDescent="0.55000000000000004">
      <c r="A4003" t="s">
        <v>34</v>
      </c>
      <c r="B4003" t="s">
        <v>9</v>
      </c>
      <c r="C4003" t="s">
        <v>1</v>
      </c>
      <c r="D4003" t="s">
        <v>132</v>
      </c>
      <c r="E4003" t="s">
        <v>4</v>
      </c>
      <c r="F4003" t="b">
        <v>1</v>
      </c>
      <c r="G4003">
        <v>74</v>
      </c>
      <c r="H4003">
        <v>0</v>
      </c>
      <c r="I4003">
        <v>437</v>
      </c>
      <c r="K4003" t="str">
        <f t="shared" si="63"/>
        <v>SELECT 'uf50-0114.cnf','Roulette','Clause','2Bit','Weighted',1,74,0,437 UNION</v>
      </c>
    </row>
    <row r="4004" spans="1:11" x14ac:dyDescent="0.55000000000000004">
      <c r="A4004" t="s">
        <v>34</v>
      </c>
      <c r="B4004" t="s">
        <v>9</v>
      </c>
      <c r="C4004" t="s">
        <v>1</v>
      </c>
      <c r="D4004" t="s">
        <v>132</v>
      </c>
      <c r="E4004" t="s">
        <v>5</v>
      </c>
      <c r="F4004" t="b">
        <v>1</v>
      </c>
      <c r="G4004">
        <v>116</v>
      </c>
      <c r="H4004">
        <v>0</v>
      </c>
      <c r="I4004">
        <v>705</v>
      </c>
      <c r="K4004" t="str">
        <f t="shared" si="63"/>
        <v>SELECT 'uf50-0114.cnf','Roulette','Clause','2Bit','Amplified',1,116,0,705 UNION</v>
      </c>
    </row>
    <row r="4005" spans="1:11" x14ac:dyDescent="0.55000000000000004">
      <c r="A4005" t="s">
        <v>34</v>
      </c>
      <c r="B4005" t="s">
        <v>9</v>
      </c>
      <c r="C4005" t="s">
        <v>8</v>
      </c>
      <c r="D4005" t="s">
        <v>2</v>
      </c>
      <c r="E4005" t="s">
        <v>3</v>
      </c>
      <c r="F4005" t="b">
        <v>1</v>
      </c>
      <c r="G4005">
        <v>223</v>
      </c>
      <c r="H4005">
        <v>1</v>
      </c>
      <c r="I4005">
        <v>671</v>
      </c>
      <c r="K4005" t="str">
        <f t="shared" si="63"/>
        <v>SELECT 'uf50-0114.cnf','Roulette','Uniform','BitFlip','MaxSat',1,223,1,671 UNION</v>
      </c>
    </row>
    <row r="4006" spans="1:11" x14ac:dyDescent="0.55000000000000004">
      <c r="A4006" t="s">
        <v>34</v>
      </c>
      <c r="B4006" t="s">
        <v>9</v>
      </c>
      <c r="C4006" t="s">
        <v>8</v>
      </c>
      <c r="D4006" t="s">
        <v>2</v>
      </c>
      <c r="E4006" t="s">
        <v>4</v>
      </c>
      <c r="F4006" t="b">
        <v>1</v>
      </c>
      <c r="G4006">
        <v>51</v>
      </c>
      <c r="H4006">
        <v>0</v>
      </c>
      <c r="I4006">
        <v>153</v>
      </c>
      <c r="K4006" t="str">
        <f t="shared" si="63"/>
        <v>SELECT 'uf50-0114.cnf','Roulette','Uniform','BitFlip','Weighted',1,51,0,153 UNION</v>
      </c>
    </row>
    <row r="4007" spans="1:11" x14ac:dyDescent="0.55000000000000004">
      <c r="A4007" t="s">
        <v>34</v>
      </c>
      <c r="B4007" t="s">
        <v>9</v>
      </c>
      <c r="C4007" t="s">
        <v>8</v>
      </c>
      <c r="D4007" t="s">
        <v>2</v>
      </c>
      <c r="E4007" t="s">
        <v>5</v>
      </c>
      <c r="F4007" t="b">
        <v>1</v>
      </c>
      <c r="G4007">
        <v>289</v>
      </c>
      <c r="H4007">
        <v>1</v>
      </c>
      <c r="I4007">
        <v>870</v>
      </c>
      <c r="K4007" t="str">
        <f t="shared" si="63"/>
        <v>SELECT 'uf50-0114.cnf','Roulette','Uniform','BitFlip','Amplified',1,289,1,870 UNION</v>
      </c>
    </row>
    <row r="4008" spans="1:11" x14ac:dyDescent="0.55000000000000004">
      <c r="A4008" t="s">
        <v>34</v>
      </c>
      <c r="B4008" t="s">
        <v>9</v>
      </c>
      <c r="C4008" t="s">
        <v>8</v>
      </c>
      <c r="D4008" t="s">
        <v>6</v>
      </c>
      <c r="E4008" t="s">
        <v>3</v>
      </c>
      <c r="F4008" t="b">
        <v>1</v>
      </c>
      <c r="G4008">
        <v>38</v>
      </c>
      <c r="H4008">
        <v>0</v>
      </c>
      <c r="I4008">
        <v>175</v>
      </c>
      <c r="K4008" t="str">
        <f t="shared" si="63"/>
        <v>SELECT 'uf50-0114.cnf','Roulette','Uniform','Guided','MaxSat',1,38,0,175 UNION</v>
      </c>
    </row>
    <row r="4009" spans="1:11" x14ac:dyDescent="0.55000000000000004">
      <c r="A4009" t="s">
        <v>34</v>
      </c>
      <c r="B4009" t="s">
        <v>9</v>
      </c>
      <c r="C4009" t="s">
        <v>8</v>
      </c>
      <c r="D4009" t="s">
        <v>6</v>
      </c>
      <c r="E4009" t="s">
        <v>4</v>
      </c>
      <c r="F4009" t="b">
        <v>1</v>
      </c>
      <c r="G4009">
        <v>58</v>
      </c>
      <c r="H4009">
        <v>0</v>
      </c>
      <c r="I4009">
        <v>287</v>
      </c>
      <c r="K4009" t="str">
        <f t="shared" si="63"/>
        <v>SELECT 'uf50-0114.cnf','Roulette','Uniform','Guided','Weighted',1,58,0,287 UNION</v>
      </c>
    </row>
    <row r="4010" spans="1:11" x14ac:dyDescent="0.55000000000000004">
      <c r="A4010" t="s">
        <v>34</v>
      </c>
      <c r="B4010" t="s">
        <v>9</v>
      </c>
      <c r="C4010" t="s">
        <v>8</v>
      </c>
      <c r="D4010" t="s">
        <v>6</v>
      </c>
      <c r="E4010" t="s">
        <v>5</v>
      </c>
      <c r="F4010" t="b">
        <v>1</v>
      </c>
      <c r="G4010">
        <v>28</v>
      </c>
      <c r="H4010">
        <v>0</v>
      </c>
      <c r="I4010">
        <v>137</v>
      </c>
      <c r="K4010" t="str">
        <f t="shared" si="63"/>
        <v>SELECT 'uf50-0114.cnf','Roulette','Uniform','Guided','Amplified',1,28,0,137 UNION</v>
      </c>
    </row>
    <row r="4011" spans="1:11" x14ac:dyDescent="0.55000000000000004">
      <c r="A4011" t="s">
        <v>34</v>
      </c>
      <c r="B4011" t="s">
        <v>9</v>
      </c>
      <c r="C4011" t="s">
        <v>8</v>
      </c>
      <c r="D4011" t="s">
        <v>131</v>
      </c>
      <c r="E4011" t="s">
        <v>3</v>
      </c>
      <c r="F4011" t="b">
        <v>1</v>
      </c>
      <c r="G4011">
        <v>118</v>
      </c>
      <c r="H4011">
        <v>0</v>
      </c>
      <c r="I4011">
        <v>324</v>
      </c>
      <c r="K4011" t="str">
        <f t="shared" si="63"/>
        <v>SELECT 'uf50-0114.cnf','Roulette','Uniform','1Bit','MaxSat',1,118,0,324 UNION</v>
      </c>
    </row>
    <row r="4012" spans="1:11" x14ac:dyDescent="0.55000000000000004">
      <c r="A4012" t="s">
        <v>34</v>
      </c>
      <c r="B4012" t="s">
        <v>9</v>
      </c>
      <c r="C4012" t="s">
        <v>8</v>
      </c>
      <c r="D4012" t="s">
        <v>131</v>
      </c>
      <c r="E4012" t="s">
        <v>4</v>
      </c>
      <c r="F4012" t="b">
        <v>1</v>
      </c>
      <c r="G4012">
        <v>59</v>
      </c>
      <c r="H4012">
        <v>0</v>
      </c>
      <c r="I4012">
        <v>148</v>
      </c>
      <c r="K4012" t="str">
        <f t="shared" si="63"/>
        <v>SELECT 'uf50-0114.cnf','Roulette','Uniform','1Bit','Weighted',1,59,0,148 UNION</v>
      </c>
    </row>
    <row r="4013" spans="1:11" x14ac:dyDescent="0.55000000000000004">
      <c r="A4013" t="s">
        <v>34</v>
      </c>
      <c r="B4013" t="s">
        <v>9</v>
      </c>
      <c r="C4013" t="s">
        <v>8</v>
      </c>
      <c r="D4013" t="s">
        <v>131</v>
      </c>
      <c r="E4013" t="s">
        <v>5</v>
      </c>
      <c r="F4013" t="b">
        <v>1</v>
      </c>
      <c r="G4013">
        <v>72</v>
      </c>
      <c r="H4013">
        <v>0</v>
      </c>
      <c r="I4013">
        <v>186</v>
      </c>
      <c r="K4013" t="str">
        <f t="shared" si="63"/>
        <v>SELECT 'uf50-0114.cnf','Roulette','Uniform','1Bit','Amplified',1,72,0,186 UNION</v>
      </c>
    </row>
    <row r="4014" spans="1:11" x14ac:dyDescent="0.55000000000000004">
      <c r="A4014" t="s">
        <v>34</v>
      </c>
      <c r="B4014" t="s">
        <v>9</v>
      </c>
      <c r="C4014" t="s">
        <v>8</v>
      </c>
      <c r="D4014" t="s">
        <v>132</v>
      </c>
      <c r="E4014" t="s">
        <v>3</v>
      </c>
      <c r="F4014" t="b">
        <v>1</v>
      </c>
      <c r="G4014">
        <v>98</v>
      </c>
      <c r="H4014">
        <v>0</v>
      </c>
      <c r="I4014">
        <v>268</v>
      </c>
      <c r="K4014" t="str">
        <f t="shared" si="63"/>
        <v>SELECT 'uf50-0114.cnf','Roulette','Uniform','2Bit','MaxSat',1,98,0,268 UNION</v>
      </c>
    </row>
    <row r="4015" spans="1:11" x14ac:dyDescent="0.55000000000000004">
      <c r="A4015" t="s">
        <v>34</v>
      </c>
      <c r="B4015" t="s">
        <v>9</v>
      </c>
      <c r="C4015" t="s">
        <v>8</v>
      </c>
      <c r="D4015" t="s">
        <v>132</v>
      </c>
      <c r="E4015" t="s">
        <v>4</v>
      </c>
      <c r="F4015" t="b">
        <v>1</v>
      </c>
      <c r="G4015">
        <v>75</v>
      </c>
      <c r="H4015">
        <v>0</v>
      </c>
      <c r="I4015">
        <v>198</v>
      </c>
      <c r="K4015" t="str">
        <f t="shared" si="63"/>
        <v>SELECT 'uf50-0114.cnf','Roulette','Uniform','2Bit','Weighted',1,75,0,198 UNION</v>
      </c>
    </row>
    <row r="4016" spans="1:11" x14ac:dyDescent="0.55000000000000004">
      <c r="A4016" t="s">
        <v>34</v>
      </c>
      <c r="B4016" t="s">
        <v>9</v>
      </c>
      <c r="C4016" t="s">
        <v>8</v>
      </c>
      <c r="D4016" t="s">
        <v>132</v>
      </c>
      <c r="E4016" t="s">
        <v>5</v>
      </c>
      <c r="F4016" t="b">
        <v>1</v>
      </c>
      <c r="G4016">
        <v>77</v>
      </c>
      <c r="H4016">
        <v>0</v>
      </c>
      <c r="I4016">
        <v>224</v>
      </c>
      <c r="K4016" t="str">
        <f t="shared" si="63"/>
        <v>SELECT 'uf50-0114.cnf','Roulette','Uniform','2Bit','Amplified',1,77,0,224 UNION</v>
      </c>
    </row>
    <row r="4017" spans="1:11" x14ac:dyDescent="0.55000000000000004">
      <c r="A4017" t="s">
        <v>34</v>
      </c>
      <c r="B4017" t="s">
        <v>9</v>
      </c>
      <c r="C4017" t="s">
        <v>133</v>
      </c>
      <c r="D4017" t="s">
        <v>2</v>
      </c>
      <c r="E4017" t="s">
        <v>3</v>
      </c>
      <c r="F4017" t="b">
        <v>1</v>
      </c>
      <c r="G4017">
        <v>301</v>
      </c>
      <c r="H4017">
        <v>2</v>
      </c>
      <c r="I4017">
        <v>920</v>
      </c>
      <c r="K4017" t="str">
        <f t="shared" si="63"/>
        <v>SELECT 'uf50-0114.cnf','Roulette','1Point','BitFlip','MaxSat',1,301,2,920 UNION</v>
      </c>
    </row>
    <row r="4018" spans="1:11" x14ac:dyDescent="0.55000000000000004">
      <c r="A4018" t="s">
        <v>34</v>
      </c>
      <c r="B4018" t="s">
        <v>9</v>
      </c>
      <c r="C4018" t="s">
        <v>133</v>
      </c>
      <c r="D4018" t="s">
        <v>2</v>
      </c>
      <c r="E4018" t="s">
        <v>4</v>
      </c>
      <c r="F4018" t="b">
        <v>1</v>
      </c>
      <c r="G4018">
        <v>749</v>
      </c>
      <c r="H4018">
        <v>3</v>
      </c>
      <c r="I4018">
        <v>1999</v>
      </c>
      <c r="K4018" t="str">
        <f t="shared" si="63"/>
        <v>SELECT 'uf50-0114.cnf','Roulette','1Point','BitFlip','Weighted',1,749,3,1999 UNION</v>
      </c>
    </row>
    <row r="4019" spans="1:11" x14ac:dyDescent="0.55000000000000004">
      <c r="A4019" t="s">
        <v>34</v>
      </c>
      <c r="B4019" t="s">
        <v>9</v>
      </c>
      <c r="C4019" t="s">
        <v>133</v>
      </c>
      <c r="D4019" t="s">
        <v>2</v>
      </c>
      <c r="E4019" t="s">
        <v>5</v>
      </c>
      <c r="F4019" t="b">
        <v>1</v>
      </c>
      <c r="G4019">
        <v>72</v>
      </c>
      <c r="H4019">
        <v>0</v>
      </c>
      <c r="I4019">
        <v>199</v>
      </c>
      <c r="K4019" t="str">
        <f t="shared" si="63"/>
        <v>SELECT 'uf50-0114.cnf','Roulette','1Point','BitFlip','Amplified',1,72,0,199 UNION</v>
      </c>
    </row>
    <row r="4020" spans="1:11" x14ac:dyDescent="0.55000000000000004">
      <c r="A4020" t="s">
        <v>34</v>
      </c>
      <c r="B4020" t="s">
        <v>9</v>
      </c>
      <c r="C4020" t="s">
        <v>133</v>
      </c>
      <c r="D4020" t="s">
        <v>6</v>
      </c>
      <c r="E4020" t="s">
        <v>3</v>
      </c>
      <c r="F4020" t="b">
        <v>1</v>
      </c>
      <c r="G4020">
        <v>29</v>
      </c>
      <c r="H4020">
        <v>0</v>
      </c>
      <c r="I4020">
        <v>129</v>
      </c>
      <c r="K4020" t="str">
        <f t="shared" si="63"/>
        <v>SELECT 'uf50-0114.cnf','Roulette','1Point','Guided','MaxSat',1,29,0,129 UNION</v>
      </c>
    </row>
    <row r="4021" spans="1:11" x14ac:dyDescent="0.55000000000000004">
      <c r="A4021" t="s">
        <v>34</v>
      </c>
      <c r="B4021" t="s">
        <v>9</v>
      </c>
      <c r="C4021" t="s">
        <v>133</v>
      </c>
      <c r="D4021" t="s">
        <v>6</v>
      </c>
      <c r="E4021" t="s">
        <v>4</v>
      </c>
      <c r="F4021" t="b">
        <v>1</v>
      </c>
      <c r="G4021">
        <v>34</v>
      </c>
      <c r="H4021">
        <v>0</v>
      </c>
      <c r="I4021">
        <v>144</v>
      </c>
      <c r="K4021" t="str">
        <f t="shared" si="63"/>
        <v>SELECT 'uf50-0114.cnf','Roulette','1Point','Guided','Weighted',1,34,0,144 UNION</v>
      </c>
    </row>
    <row r="4022" spans="1:11" x14ac:dyDescent="0.55000000000000004">
      <c r="A4022" t="s">
        <v>34</v>
      </c>
      <c r="B4022" t="s">
        <v>9</v>
      </c>
      <c r="C4022" t="s">
        <v>133</v>
      </c>
      <c r="D4022" t="s">
        <v>6</v>
      </c>
      <c r="E4022" t="s">
        <v>5</v>
      </c>
      <c r="F4022" t="b">
        <v>1</v>
      </c>
      <c r="G4022">
        <v>41</v>
      </c>
      <c r="H4022">
        <v>0</v>
      </c>
      <c r="I4022">
        <v>193</v>
      </c>
      <c r="K4022" t="str">
        <f t="shared" si="63"/>
        <v>SELECT 'uf50-0114.cnf','Roulette','1Point','Guided','Amplified',1,41,0,193 UNION</v>
      </c>
    </row>
    <row r="4023" spans="1:11" x14ac:dyDescent="0.55000000000000004">
      <c r="A4023" t="s">
        <v>34</v>
      </c>
      <c r="B4023" t="s">
        <v>9</v>
      </c>
      <c r="C4023" t="s">
        <v>133</v>
      </c>
      <c r="D4023" t="s">
        <v>131</v>
      </c>
      <c r="E4023" t="s">
        <v>3</v>
      </c>
      <c r="F4023" t="b">
        <v>1</v>
      </c>
      <c r="G4023">
        <v>181</v>
      </c>
      <c r="H4023">
        <v>0</v>
      </c>
      <c r="I4023">
        <v>475</v>
      </c>
      <c r="K4023" t="str">
        <f t="shared" si="63"/>
        <v>SELECT 'uf50-0114.cnf','Roulette','1Point','1Bit','MaxSat',1,181,0,475 UNION</v>
      </c>
    </row>
    <row r="4024" spans="1:11" x14ac:dyDescent="0.55000000000000004">
      <c r="A4024" t="s">
        <v>34</v>
      </c>
      <c r="B4024" t="s">
        <v>9</v>
      </c>
      <c r="C4024" t="s">
        <v>133</v>
      </c>
      <c r="D4024" t="s">
        <v>131</v>
      </c>
      <c r="E4024" t="s">
        <v>4</v>
      </c>
      <c r="F4024" t="b">
        <v>1</v>
      </c>
      <c r="G4024">
        <v>238</v>
      </c>
      <c r="H4024">
        <v>1</v>
      </c>
      <c r="I4024">
        <v>590</v>
      </c>
      <c r="K4024" t="str">
        <f t="shared" si="63"/>
        <v>SELECT 'uf50-0114.cnf','Roulette','1Point','1Bit','Weighted',1,238,1,590 UNION</v>
      </c>
    </row>
    <row r="4025" spans="1:11" x14ac:dyDescent="0.55000000000000004">
      <c r="A4025" t="s">
        <v>34</v>
      </c>
      <c r="B4025" t="s">
        <v>9</v>
      </c>
      <c r="C4025" t="s">
        <v>133</v>
      </c>
      <c r="D4025" t="s">
        <v>131</v>
      </c>
      <c r="E4025" t="s">
        <v>5</v>
      </c>
      <c r="F4025" t="b">
        <v>1</v>
      </c>
      <c r="G4025">
        <v>288</v>
      </c>
      <c r="H4025">
        <v>1</v>
      </c>
      <c r="I4025">
        <v>792</v>
      </c>
      <c r="K4025" t="str">
        <f t="shared" si="63"/>
        <v>SELECT 'uf50-0114.cnf','Roulette','1Point','1Bit','Amplified',1,288,1,792 UNION</v>
      </c>
    </row>
    <row r="4026" spans="1:11" x14ac:dyDescent="0.55000000000000004">
      <c r="A4026" t="s">
        <v>34</v>
      </c>
      <c r="B4026" t="s">
        <v>9</v>
      </c>
      <c r="C4026" t="s">
        <v>133</v>
      </c>
      <c r="D4026" t="s">
        <v>132</v>
      </c>
      <c r="E4026" t="s">
        <v>3</v>
      </c>
      <c r="F4026" t="b">
        <v>1</v>
      </c>
      <c r="G4026">
        <v>1384</v>
      </c>
      <c r="H4026">
        <v>7</v>
      </c>
      <c r="I4026">
        <v>3613</v>
      </c>
      <c r="K4026" t="str">
        <f t="shared" si="63"/>
        <v>SELECT 'uf50-0114.cnf','Roulette','1Point','2Bit','MaxSat',1,1384,7,3613 UNION</v>
      </c>
    </row>
    <row r="4027" spans="1:11" x14ac:dyDescent="0.55000000000000004">
      <c r="A4027" t="s">
        <v>34</v>
      </c>
      <c r="B4027" t="s">
        <v>9</v>
      </c>
      <c r="C4027" t="s">
        <v>133</v>
      </c>
      <c r="D4027" t="s">
        <v>132</v>
      </c>
      <c r="E4027" t="s">
        <v>4</v>
      </c>
      <c r="F4027" t="b">
        <v>1</v>
      </c>
      <c r="G4027">
        <v>55</v>
      </c>
      <c r="H4027">
        <v>0</v>
      </c>
      <c r="I4027">
        <v>151</v>
      </c>
      <c r="K4027" t="str">
        <f t="shared" si="63"/>
        <v>SELECT 'uf50-0114.cnf','Roulette','1Point','2Bit','Weighted',1,55,0,151 UNION</v>
      </c>
    </row>
    <row r="4028" spans="1:11" x14ac:dyDescent="0.55000000000000004">
      <c r="A4028" t="s">
        <v>34</v>
      </c>
      <c r="B4028" t="s">
        <v>9</v>
      </c>
      <c r="C4028" t="s">
        <v>133</v>
      </c>
      <c r="D4028" t="s">
        <v>132</v>
      </c>
      <c r="E4028" t="s">
        <v>5</v>
      </c>
      <c r="F4028" t="b">
        <v>1</v>
      </c>
      <c r="G4028">
        <v>327</v>
      </c>
      <c r="H4028">
        <v>1</v>
      </c>
      <c r="I4028">
        <v>832</v>
      </c>
      <c r="K4028" t="str">
        <f t="shared" si="63"/>
        <v>SELECT 'uf50-0114.cnf','Roulette','1Point','2Bit','Amplified',1,327,1,832 UNION</v>
      </c>
    </row>
    <row r="4029" spans="1:11" x14ac:dyDescent="0.55000000000000004">
      <c r="A4029" t="s">
        <v>34</v>
      </c>
      <c r="B4029" t="s">
        <v>9</v>
      </c>
      <c r="C4029" t="s">
        <v>134</v>
      </c>
      <c r="D4029" t="s">
        <v>2</v>
      </c>
      <c r="E4029" t="s">
        <v>3</v>
      </c>
      <c r="F4029" t="b">
        <v>1</v>
      </c>
      <c r="G4029">
        <v>69</v>
      </c>
      <c r="H4029">
        <v>0</v>
      </c>
      <c r="I4029">
        <v>189</v>
      </c>
      <c r="K4029" t="str">
        <f t="shared" si="63"/>
        <v>SELECT 'uf50-0114.cnf','Roulette','2Point','BitFlip','MaxSat',1,69,0,189 UNION</v>
      </c>
    </row>
    <row r="4030" spans="1:11" x14ac:dyDescent="0.55000000000000004">
      <c r="A4030" t="s">
        <v>34</v>
      </c>
      <c r="B4030" t="s">
        <v>9</v>
      </c>
      <c r="C4030" t="s">
        <v>134</v>
      </c>
      <c r="D4030" t="s">
        <v>2</v>
      </c>
      <c r="E4030" t="s">
        <v>4</v>
      </c>
      <c r="F4030" t="b">
        <v>1</v>
      </c>
      <c r="G4030">
        <v>334</v>
      </c>
      <c r="H4030">
        <v>1</v>
      </c>
      <c r="I4030">
        <v>866</v>
      </c>
      <c r="K4030" t="str">
        <f t="shared" si="63"/>
        <v>SELECT 'uf50-0114.cnf','Roulette','2Point','BitFlip','Weighted',1,334,1,866 UNION</v>
      </c>
    </row>
    <row r="4031" spans="1:11" x14ac:dyDescent="0.55000000000000004">
      <c r="A4031" t="s">
        <v>34</v>
      </c>
      <c r="B4031" t="s">
        <v>9</v>
      </c>
      <c r="C4031" t="s">
        <v>134</v>
      </c>
      <c r="D4031" t="s">
        <v>2</v>
      </c>
      <c r="E4031" t="s">
        <v>5</v>
      </c>
      <c r="F4031" t="b">
        <v>1</v>
      </c>
      <c r="G4031">
        <v>35</v>
      </c>
      <c r="H4031">
        <v>0</v>
      </c>
      <c r="I4031">
        <v>110</v>
      </c>
      <c r="K4031" t="str">
        <f t="shared" si="63"/>
        <v>SELECT 'uf50-0114.cnf','Roulette','2Point','BitFlip','Amplified',1,35,0,110 UNION</v>
      </c>
    </row>
    <row r="4032" spans="1:11" x14ac:dyDescent="0.55000000000000004">
      <c r="A4032" t="s">
        <v>34</v>
      </c>
      <c r="B4032" t="s">
        <v>9</v>
      </c>
      <c r="C4032" t="s">
        <v>134</v>
      </c>
      <c r="D4032" t="s">
        <v>6</v>
      </c>
      <c r="E4032" t="s">
        <v>3</v>
      </c>
      <c r="F4032" t="b">
        <v>1</v>
      </c>
      <c r="G4032">
        <v>31</v>
      </c>
      <c r="H4032">
        <v>0</v>
      </c>
      <c r="I4032">
        <v>147</v>
      </c>
      <c r="K4032" t="str">
        <f t="shared" si="63"/>
        <v>SELECT 'uf50-0114.cnf','Roulette','2Point','Guided','MaxSat',1,31,0,147 UNION</v>
      </c>
    </row>
    <row r="4033" spans="1:11" x14ac:dyDescent="0.55000000000000004">
      <c r="A4033" t="s">
        <v>34</v>
      </c>
      <c r="B4033" t="s">
        <v>9</v>
      </c>
      <c r="C4033" t="s">
        <v>134</v>
      </c>
      <c r="D4033" t="s">
        <v>6</v>
      </c>
      <c r="E4033" t="s">
        <v>4</v>
      </c>
      <c r="F4033" t="b">
        <v>1</v>
      </c>
      <c r="G4033">
        <v>25</v>
      </c>
      <c r="H4033">
        <v>0</v>
      </c>
      <c r="I4033">
        <v>102</v>
      </c>
      <c r="K4033" t="str">
        <f t="shared" si="63"/>
        <v>SELECT 'uf50-0114.cnf','Roulette','2Point','Guided','Weighted',1,25,0,102 UNION</v>
      </c>
    </row>
    <row r="4034" spans="1:11" x14ac:dyDescent="0.55000000000000004">
      <c r="A4034" t="s">
        <v>34</v>
      </c>
      <c r="B4034" t="s">
        <v>9</v>
      </c>
      <c r="C4034" t="s">
        <v>134</v>
      </c>
      <c r="D4034" t="s">
        <v>6</v>
      </c>
      <c r="E4034" t="s">
        <v>5</v>
      </c>
      <c r="F4034" t="b">
        <v>1</v>
      </c>
      <c r="G4034">
        <v>28</v>
      </c>
      <c r="H4034">
        <v>0</v>
      </c>
      <c r="I4034">
        <v>126</v>
      </c>
      <c r="K4034" t="str">
        <f t="shared" si="63"/>
        <v>SELECT 'uf50-0114.cnf','Roulette','2Point','Guided','Amplified',1,28,0,126 UNION</v>
      </c>
    </row>
    <row r="4035" spans="1:11" x14ac:dyDescent="0.55000000000000004">
      <c r="A4035" t="s">
        <v>34</v>
      </c>
      <c r="B4035" t="s">
        <v>9</v>
      </c>
      <c r="C4035" t="s">
        <v>134</v>
      </c>
      <c r="D4035" t="s">
        <v>131</v>
      </c>
      <c r="E4035" t="s">
        <v>3</v>
      </c>
      <c r="F4035" t="b">
        <v>1</v>
      </c>
      <c r="G4035">
        <v>566</v>
      </c>
      <c r="H4035">
        <v>2</v>
      </c>
      <c r="I4035">
        <v>1433</v>
      </c>
      <c r="K4035" t="str">
        <f t="shared" si="63"/>
        <v>SELECT 'uf50-0114.cnf','Roulette','2Point','1Bit','MaxSat',1,566,2,1433 UNION</v>
      </c>
    </row>
    <row r="4036" spans="1:11" x14ac:dyDescent="0.55000000000000004">
      <c r="A4036" t="s">
        <v>34</v>
      </c>
      <c r="B4036" t="s">
        <v>9</v>
      </c>
      <c r="C4036" t="s">
        <v>134</v>
      </c>
      <c r="D4036" t="s">
        <v>131</v>
      </c>
      <c r="E4036" t="s">
        <v>4</v>
      </c>
      <c r="F4036" t="b">
        <v>1</v>
      </c>
      <c r="G4036">
        <v>142</v>
      </c>
      <c r="H4036">
        <v>0</v>
      </c>
      <c r="I4036">
        <v>362</v>
      </c>
      <c r="K4036" t="str">
        <f t="shared" si="63"/>
        <v>SELECT 'uf50-0114.cnf','Roulette','2Point','1Bit','Weighted',1,142,0,362 UNION</v>
      </c>
    </row>
    <row r="4037" spans="1:11" x14ac:dyDescent="0.55000000000000004">
      <c r="A4037" t="s">
        <v>34</v>
      </c>
      <c r="B4037" t="s">
        <v>9</v>
      </c>
      <c r="C4037" t="s">
        <v>134</v>
      </c>
      <c r="D4037" t="s">
        <v>131</v>
      </c>
      <c r="E4037" t="s">
        <v>5</v>
      </c>
      <c r="F4037" t="b">
        <v>1</v>
      </c>
      <c r="G4037">
        <v>800</v>
      </c>
      <c r="H4037">
        <v>4</v>
      </c>
      <c r="I4037">
        <v>2067</v>
      </c>
      <c r="K4037" t="str">
        <f t="shared" si="63"/>
        <v>SELECT 'uf50-0114.cnf','Roulette','2Point','1Bit','Amplified',1,800,4,2067 UNION</v>
      </c>
    </row>
    <row r="4038" spans="1:11" x14ac:dyDescent="0.55000000000000004">
      <c r="A4038" t="s">
        <v>34</v>
      </c>
      <c r="B4038" t="s">
        <v>9</v>
      </c>
      <c r="C4038" t="s">
        <v>134</v>
      </c>
      <c r="D4038" t="s">
        <v>132</v>
      </c>
      <c r="E4038" t="s">
        <v>3</v>
      </c>
      <c r="F4038" t="b">
        <v>1</v>
      </c>
      <c r="G4038">
        <v>292</v>
      </c>
      <c r="H4038">
        <v>1</v>
      </c>
      <c r="I4038">
        <v>762</v>
      </c>
      <c r="K4038" t="str">
        <f t="shared" si="63"/>
        <v>SELECT 'uf50-0114.cnf','Roulette','2Point','2Bit','MaxSat',1,292,1,762 UNION</v>
      </c>
    </row>
    <row r="4039" spans="1:11" x14ac:dyDescent="0.55000000000000004">
      <c r="A4039" t="s">
        <v>34</v>
      </c>
      <c r="B4039" t="s">
        <v>9</v>
      </c>
      <c r="C4039" t="s">
        <v>134</v>
      </c>
      <c r="D4039" t="s">
        <v>132</v>
      </c>
      <c r="E4039" t="s">
        <v>4</v>
      </c>
      <c r="F4039" t="b">
        <v>1</v>
      </c>
      <c r="G4039">
        <v>569</v>
      </c>
      <c r="H4039">
        <v>2</v>
      </c>
      <c r="I4039">
        <v>1412</v>
      </c>
      <c r="K4039" t="str">
        <f t="shared" si="63"/>
        <v>SELECT 'uf50-0114.cnf','Roulette','2Point','2Bit','Weighted',1,569,2,1412 UNION</v>
      </c>
    </row>
    <row r="4040" spans="1:11" x14ac:dyDescent="0.55000000000000004">
      <c r="A4040" t="s">
        <v>34</v>
      </c>
      <c r="B4040" t="s">
        <v>9</v>
      </c>
      <c r="C4040" t="s">
        <v>134</v>
      </c>
      <c r="D4040" t="s">
        <v>132</v>
      </c>
      <c r="E4040" t="s">
        <v>5</v>
      </c>
      <c r="F4040" t="b">
        <v>1</v>
      </c>
      <c r="G4040">
        <v>93</v>
      </c>
      <c r="H4040">
        <v>0</v>
      </c>
      <c r="I4040">
        <v>248</v>
      </c>
      <c r="K4040" t="str">
        <f t="shared" si="63"/>
        <v>SELECT 'uf50-0114.cnf','Roulette','2Point','2Bit','Amplified',1,93,0,248 UNION</v>
      </c>
    </row>
    <row r="4041" spans="1:11" x14ac:dyDescent="0.55000000000000004">
      <c r="A4041" t="s">
        <v>34</v>
      </c>
      <c r="B4041" t="s">
        <v>10</v>
      </c>
      <c r="C4041" t="s">
        <v>1</v>
      </c>
      <c r="D4041" t="s">
        <v>2</v>
      </c>
      <c r="E4041" t="s">
        <v>3</v>
      </c>
      <c r="F4041" t="b">
        <v>1</v>
      </c>
      <c r="G4041">
        <v>149</v>
      </c>
      <c r="H4041">
        <v>1</v>
      </c>
      <c r="I4041">
        <v>862</v>
      </c>
      <c r="K4041" t="str">
        <f t="shared" ref="K4041:K4104" si="64">CONCATENATE("SELECT '",A4041,"','",B4041,"','",C4041,"','",D4041,"','",E4041,"',",IF(F4041,1,0),",",G4041,",",H4041,",",I4041," UNION")</f>
        <v>SELECT 'uf50-0114.cnf','Rank','Clause','BitFlip','MaxSat',1,149,1,862 UNION</v>
      </c>
    </row>
    <row r="4042" spans="1:11" x14ac:dyDescent="0.55000000000000004">
      <c r="A4042" t="s">
        <v>34</v>
      </c>
      <c r="B4042" t="s">
        <v>10</v>
      </c>
      <c r="C4042" t="s">
        <v>1</v>
      </c>
      <c r="D4042" t="s">
        <v>2</v>
      </c>
      <c r="E4042" t="s">
        <v>4</v>
      </c>
      <c r="F4042" t="b">
        <v>1</v>
      </c>
      <c r="G4042">
        <v>21</v>
      </c>
      <c r="H4042">
        <v>0</v>
      </c>
      <c r="I4042">
        <v>119</v>
      </c>
      <c r="K4042" t="str">
        <f t="shared" si="64"/>
        <v>SELECT 'uf50-0114.cnf','Rank','Clause','BitFlip','Weighted',1,21,0,119 UNION</v>
      </c>
    </row>
    <row r="4043" spans="1:11" x14ac:dyDescent="0.55000000000000004">
      <c r="A4043" t="s">
        <v>34</v>
      </c>
      <c r="B4043" t="s">
        <v>10</v>
      </c>
      <c r="C4043" t="s">
        <v>1</v>
      </c>
      <c r="D4043" t="s">
        <v>2</v>
      </c>
      <c r="E4043" t="s">
        <v>5</v>
      </c>
      <c r="F4043" t="b">
        <v>1</v>
      </c>
      <c r="G4043">
        <v>51</v>
      </c>
      <c r="H4043">
        <v>0</v>
      </c>
      <c r="I4043">
        <v>271</v>
      </c>
      <c r="K4043" t="str">
        <f t="shared" si="64"/>
        <v>SELECT 'uf50-0114.cnf','Rank','Clause','BitFlip','Amplified',1,51,0,271 UNION</v>
      </c>
    </row>
    <row r="4044" spans="1:11" x14ac:dyDescent="0.55000000000000004">
      <c r="A4044" t="s">
        <v>34</v>
      </c>
      <c r="B4044" t="s">
        <v>10</v>
      </c>
      <c r="C4044" t="s">
        <v>1</v>
      </c>
      <c r="D4044" t="s">
        <v>6</v>
      </c>
      <c r="E4044" t="s">
        <v>3</v>
      </c>
      <c r="F4044" t="b">
        <v>1</v>
      </c>
      <c r="G4044">
        <v>14</v>
      </c>
      <c r="H4044">
        <v>0</v>
      </c>
      <c r="I4044">
        <v>99</v>
      </c>
      <c r="K4044" t="str">
        <f t="shared" si="64"/>
        <v>SELECT 'uf50-0114.cnf','Rank','Clause','Guided','MaxSat',1,14,0,99 UNION</v>
      </c>
    </row>
    <row r="4045" spans="1:11" x14ac:dyDescent="0.55000000000000004">
      <c r="A4045" t="s">
        <v>34</v>
      </c>
      <c r="B4045" t="s">
        <v>10</v>
      </c>
      <c r="C4045" t="s">
        <v>1</v>
      </c>
      <c r="D4045" t="s">
        <v>6</v>
      </c>
      <c r="E4045" t="s">
        <v>4</v>
      </c>
      <c r="F4045" t="b">
        <v>1</v>
      </c>
      <c r="G4045">
        <v>17</v>
      </c>
      <c r="H4045">
        <v>0</v>
      </c>
      <c r="I4045">
        <v>110</v>
      </c>
      <c r="K4045" t="str">
        <f t="shared" si="64"/>
        <v>SELECT 'uf50-0114.cnf','Rank','Clause','Guided','Weighted',1,17,0,110 UNION</v>
      </c>
    </row>
    <row r="4046" spans="1:11" x14ac:dyDescent="0.55000000000000004">
      <c r="A4046" t="s">
        <v>34</v>
      </c>
      <c r="B4046" t="s">
        <v>10</v>
      </c>
      <c r="C4046" t="s">
        <v>1</v>
      </c>
      <c r="D4046" t="s">
        <v>6</v>
      </c>
      <c r="E4046" t="s">
        <v>5</v>
      </c>
      <c r="F4046" t="b">
        <v>1</v>
      </c>
      <c r="G4046">
        <v>13</v>
      </c>
      <c r="H4046">
        <v>0</v>
      </c>
      <c r="I4046">
        <v>86</v>
      </c>
      <c r="K4046" t="str">
        <f t="shared" si="64"/>
        <v>SELECT 'uf50-0114.cnf','Rank','Clause','Guided','Amplified',1,13,0,86 UNION</v>
      </c>
    </row>
    <row r="4047" spans="1:11" x14ac:dyDescent="0.55000000000000004">
      <c r="A4047" t="s">
        <v>34</v>
      </c>
      <c r="B4047" t="s">
        <v>10</v>
      </c>
      <c r="C4047" t="s">
        <v>1</v>
      </c>
      <c r="D4047" t="s">
        <v>131</v>
      </c>
      <c r="E4047" t="s">
        <v>3</v>
      </c>
      <c r="F4047" t="b">
        <v>1</v>
      </c>
      <c r="G4047">
        <v>22</v>
      </c>
      <c r="H4047">
        <v>0</v>
      </c>
      <c r="I4047">
        <v>130</v>
      </c>
      <c r="K4047" t="str">
        <f t="shared" si="64"/>
        <v>SELECT 'uf50-0114.cnf','Rank','Clause','1Bit','MaxSat',1,22,0,130 UNION</v>
      </c>
    </row>
    <row r="4048" spans="1:11" x14ac:dyDescent="0.55000000000000004">
      <c r="A4048" t="s">
        <v>34</v>
      </c>
      <c r="B4048" t="s">
        <v>10</v>
      </c>
      <c r="C4048" t="s">
        <v>1</v>
      </c>
      <c r="D4048" t="s">
        <v>131</v>
      </c>
      <c r="E4048" t="s">
        <v>4</v>
      </c>
      <c r="F4048" t="b">
        <v>1</v>
      </c>
      <c r="G4048">
        <v>17</v>
      </c>
      <c r="H4048">
        <v>0</v>
      </c>
      <c r="I4048">
        <v>98</v>
      </c>
      <c r="K4048" t="str">
        <f t="shared" si="64"/>
        <v>SELECT 'uf50-0114.cnf','Rank','Clause','1Bit','Weighted',1,17,0,98 UNION</v>
      </c>
    </row>
    <row r="4049" spans="1:11" x14ac:dyDescent="0.55000000000000004">
      <c r="A4049" t="s">
        <v>34</v>
      </c>
      <c r="B4049" t="s">
        <v>10</v>
      </c>
      <c r="C4049" t="s">
        <v>1</v>
      </c>
      <c r="D4049" t="s">
        <v>131</v>
      </c>
      <c r="E4049" t="s">
        <v>5</v>
      </c>
      <c r="F4049" t="b">
        <v>1</v>
      </c>
      <c r="G4049">
        <v>42</v>
      </c>
      <c r="H4049">
        <v>0</v>
      </c>
      <c r="I4049">
        <v>240</v>
      </c>
      <c r="K4049" t="str">
        <f t="shared" si="64"/>
        <v>SELECT 'uf50-0114.cnf','Rank','Clause','1Bit','Amplified',1,42,0,240 UNION</v>
      </c>
    </row>
    <row r="4050" spans="1:11" x14ac:dyDescent="0.55000000000000004">
      <c r="A4050" t="s">
        <v>34</v>
      </c>
      <c r="B4050" t="s">
        <v>10</v>
      </c>
      <c r="C4050" t="s">
        <v>1</v>
      </c>
      <c r="D4050" t="s">
        <v>132</v>
      </c>
      <c r="E4050" t="s">
        <v>3</v>
      </c>
      <c r="F4050" t="b">
        <v>1</v>
      </c>
      <c r="G4050">
        <v>16</v>
      </c>
      <c r="H4050">
        <v>0</v>
      </c>
      <c r="I4050">
        <v>93</v>
      </c>
      <c r="K4050" t="str">
        <f t="shared" si="64"/>
        <v>SELECT 'uf50-0114.cnf','Rank','Clause','2Bit','MaxSat',1,16,0,93 UNION</v>
      </c>
    </row>
    <row r="4051" spans="1:11" x14ac:dyDescent="0.55000000000000004">
      <c r="A4051" t="s">
        <v>34</v>
      </c>
      <c r="B4051" t="s">
        <v>10</v>
      </c>
      <c r="C4051" t="s">
        <v>1</v>
      </c>
      <c r="D4051" t="s">
        <v>132</v>
      </c>
      <c r="E4051" t="s">
        <v>4</v>
      </c>
      <c r="F4051" t="b">
        <v>1</v>
      </c>
      <c r="G4051">
        <v>41</v>
      </c>
      <c r="H4051">
        <v>0</v>
      </c>
      <c r="I4051">
        <v>214</v>
      </c>
      <c r="K4051" t="str">
        <f t="shared" si="64"/>
        <v>SELECT 'uf50-0114.cnf','Rank','Clause','2Bit','Weighted',1,41,0,214 UNION</v>
      </c>
    </row>
    <row r="4052" spans="1:11" x14ac:dyDescent="0.55000000000000004">
      <c r="A4052" t="s">
        <v>34</v>
      </c>
      <c r="B4052" t="s">
        <v>10</v>
      </c>
      <c r="C4052" t="s">
        <v>1</v>
      </c>
      <c r="D4052" t="s">
        <v>132</v>
      </c>
      <c r="E4052" t="s">
        <v>5</v>
      </c>
      <c r="F4052" t="b">
        <v>1</v>
      </c>
      <c r="G4052">
        <v>32</v>
      </c>
      <c r="H4052">
        <v>0</v>
      </c>
      <c r="I4052">
        <v>182</v>
      </c>
      <c r="K4052" t="str">
        <f t="shared" si="64"/>
        <v>SELECT 'uf50-0114.cnf','Rank','Clause','2Bit','Amplified',1,32,0,182 UNION</v>
      </c>
    </row>
    <row r="4053" spans="1:11" x14ac:dyDescent="0.55000000000000004">
      <c r="A4053" t="s">
        <v>34</v>
      </c>
      <c r="B4053" t="s">
        <v>10</v>
      </c>
      <c r="C4053" t="s">
        <v>8</v>
      </c>
      <c r="D4053" t="s">
        <v>2</v>
      </c>
      <c r="E4053" t="s">
        <v>3</v>
      </c>
      <c r="F4053" t="b">
        <v>1</v>
      </c>
      <c r="G4053">
        <v>26</v>
      </c>
      <c r="H4053">
        <v>0</v>
      </c>
      <c r="I4053">
        <v>69</v>
      </c>
      <c r="K4053" t="str">
        <f t="shared" si="64"/>
        <v>SELECT 'uf50-0114.cnf','Rank','Uniform','BitFlip','MaxSat',1,26,0,69 UNION</v>
      </c>
    </row>
    <row r="4054" spans="1:11" x14ac:dyDescent="0.55000000000000004">
      <c r="A4054" t="s">
        <v>34</v>
      </c>
      <c r="B4054" t="s">
        <v>10</v>
      </c>
      <c r="C4054" t="s">
        <v>8</v>
      </c>
      <c r="D4054" t="s">
        <v>2</v>
      </c>
      <c r="E4054" t="s">
        <v>4</v>
      </c>
      <c r="F4054" t="b">
        <v>1</v>
      </c>
      <c r="G4054">
        <v>17</v>
      </c>
      <c r="H4054">
        <v>0</v>
      </c>
      <c r="I4054">
        <v>47</v>
      </c>
      <c r="K4054" t="str">
        <f t="shared" si="64"/>
        <v>SELECT 'uf50-0114.cnf','Rank','Uniform','BitFlip','Weighted',1,17,0,47 UNION</v>
      </c>
    </row>
    <row r="4055" spans="1:11" x14ac:dyDescent="0.55000000000000004">
      <c r="A4055" t="s">
        <v>34</v>
      </c>
      <c r="B4055" t="s">
        <v>10</v>
      </c>
      <c r="C4055" t="s">
        <v>8</v>
      </c>
      <c r="D4055" t="s">
        <v>2</v>
      </c>
      <c r="E4055" t="s">
        <v>5</v>
      </c>
      <c r="F4055" t="b">
        <v>1</v>
      </c>
      <c r="G4055">
        <v>200</v>
      </c>
      <c r="H4055">
        <v>1</v>
      </c>
      <c r="I4055">
        <v>555</v>
      </c>
      <c r="K4055" t="str">
        <f t="shared" si="64"/>
        <v>SELECT 'uf50-0114.cnf','Rank','Uniform','BitFlip','Amplified',1,200,1,555 UNION</v>
      </c>
    </row>
    <row r="4056" spans="1:11" x14ac:dyDescent="0.55000000000000004">
      <c r="A4056" t="s">
        <v>34</v>
      </c>
      <c r="B4056" t="s">
        <v>10</v>
      </c>
      <c r="C4056" t="s">
        <v>8</v>
      </c>
      <c r="D4056" t="s">
        <v>6</v>
      </c>
      <c r="E4056" t="s">
        <v>3</v>
      </c>
      <c r="F4056" t="b">
        <v>1</v>
      </c>
      <c r="G4056">
        <v>16</v>
      </c>
      <c r="H4056">
        <v>0</v>
      </c>
      <c r="I4056">
        <v>72</v>
      </c>
      <c r="K4056" t="str">
        <f t="shared" si="64"/>
        <v>SELECT 'uf50-0114.cnf','Rank','Uniform','Guided','MaxSat',1,16,0,72 UNION</v>
      </c>
    </row>
    <row r="4057" spans="1:11" x14ac:dyDescent="0.55000000000000004">
      <c r="A4057" t="s">
        <v>34</v>
      </c>
      <c r="B4057" t="s">
        <v>10</v>
      </c>
      <c r="C4057" t="s">
        <v>8</v>
      </c>
      <c r="D4057" t="s">
        <v>6</v>
      </c>
      <c r="E4057" t="s">
        <v>4</v>
      </c>
      <c r="F4057" t="b">
        <v>1</v>
      </c>
      <c r="G4057">
        <v>14</v>
      </c>
      <c r="H4057">
        <v>0</v>
      </c>
      <c r="I4057">
        <v>71</v>
      </c>
      <c r="K4057" t="str">
        <f t="shared" si="64"/>
        <v>SELECT 'uf50-0114.cnf','Rank','Uniform','Guided','Weighted',1,14,0,71 UNION</v>
      </c>
    </row>
    <row r="4058" spans="1:11" x14ac:dyDescent="0.55000000000000004">
      <c r="A4058" t="s">
        <v>34</v>
      </c>
      <c r="B4058" t="s">
        <v>10</v>
      </c>
      <c r="C4058" t="s">
        <v>8</v>
      </c>
      <c r="D4058" t="s">
        <v>6</v>
      </c>
      <c r="E4058" t="s">
        <v>5</v>
      </c>
      <c r="F4058" t="b">
        <v>1</v>
      </c>
      <c r="G4058">
        <v>13</v>
      </c>
      <c r="H4058">
        <v>0</v>
      </c>
      <c r="I4058">
        <v>60</v>
      </c>
      <c r="K4058" t="str">
        <f t="shared" si="64"/>
        <v>SELECT 'uf50-0114.cnf','Rank','Uniform','Guided','Amplified',1,13,0,60 UNION</v>
      </c>
    </row>
    <row r="4059" spans="1:11" x14ac:dyDescent="0.55000000000000004">
      <c r="A4059" t="s">
        <v>34</v>
      </c>
      <c r="B4059" t="s">
        <v>10</v>
      </c>
      <c r="C4059" t="s">
        <v>8</v>
      </c>
      <c r="D4059" t="s">
        <v>131</v>
      </c>
      <c r="E4059" t="s">
        <v>3</v>
      </c>
      <c r="F4059" t="b">
        <v>1</v>
      </c>
      <c r="G4059">
        <v>23</v>
      </c>
      <c r="H4059">
        <v>0</v>
      </c>
      <c r="I4059">
        <v>65</v>
      </c>
      <c r="K4059" t="str">
        <f t="shared" si="64"/>
        <v>SELECT 'uf50-0114.cnf','Rank','Uniform','1Bit','MaxSat',1,23,0,65 UNION</v>
      </c>
    </row>
    <row r="4060" spans="1:11" x14ac:dyDescent="0.55000000000000004">
      <c r="A4060" t="s">
        <v>34</v>
      </c>
      <c r="B4060" t="s">
        <v>10</v>
      </c>
      <c r="C4060" t="s">
        <v>8</v>
      </c>
      <c r="D4060" t="s">
        <v>131</v>
      </c>
      <c r="E4060" t="s">
        <v>4</v>
      </c>
      <c r="F4060" t="b">
        <v>1</v>
      </c>
      <c r="G4060">
        <v>21</v>
      </c>
      <c r="H4060">
        <v>0</v>
      </c>
      <c r="I4060">
        <v>55</v>
      </c>
      <c r="K4060" t="str">
        <f t="shared" si="64"/>
        <v>SELECT 'uf50-0114.cnf','Rank','Uniform','1Bit','Weighted',1,21,0,55 UNION</v>
      </c>
    </row>
    <row r="4061" spans="1:11" x14ac:dyDescent="0.55000000000000004">
      <c r="A4061" t="s">
        <v>34</v>
      </c>
      <c r="B4061" t="s">
        <v>10</v>
      </c>
      <c r="C4061" t="s">
        <v>8</v>
      </c>
      <c r="D4061" t="s">
        <v>131</v>
      </c>
      <c r="E4061" t="s">
        <v>5</v>
      </c>
      <c r="F4061" t="b">
        <v>1</v>
      </c>
      <c r="G4061">
        <v>18</v>
      </c>
      <c r="H4061">
        <v>0</v>
      </c>
      <c r="I4061">
        <v>47</v>
      </c>
      <c r="K4061" t="str">
        <f t="shared" si="64"/>
        <v>SELECT 'uf50-0114.cnf','Rank','Uniform','1Bit','Amplified',1,18,0,47 UNION</v>
      </c>
    </row>
    <row r="4062" spans="1:11" x14ac:dyDescent="0.55000000000000004">
      <c r="A4062" t="s">
        <v>34</v>
      </c>
      <c r="B4062" t="s">
        <v>10</v>
      </c>
      <c r="C4062" t="s">
        <v>8</v>
      </c>
      <c r="D4062" t="s">
        <v>132</v>
      </c>
      <c r="E4062" t="s">
        <v>3</v>
      </c>
      <c r="F4062" t="b">
        <v>1</v>
      </c>
      <c r="G4062">
        <v>27</v>
      </c>
      <c r="H4062">
        <v>0</v>
      </c>
      <c r="I4062">
        <v>70</v>
      </c>
      <c r="K4062" t="str">
        <f t="shared" si="64"/>
        <v>SELECT 'uf50-0114.cnf','Rank','Uniform','2Bit','MaxSat',1,27,0,70 UNION</v>
      </c>
    </row>
    <row r="4063" spans="1:11" x14ac:dyDescent="0.55000000000000004">
      <c r="A4063" t="s">
        <v>34</v>
      </c>
      <c r="B4063" t="s">
        <v>10</v>
      </c>
      <c r="C4063" t="s">
        <v>8</v>
      </c>
      <c r="D4063" t="s">
        <v>132</v>
      </c>
      <c r="E4063" t="s">
        <v>4</v>
      </c>
      <c r="F4063" t="b">
        <v>1</v>
      </c>
      <c r="G4063">
        <v>277</v>
      </c>
      <c r="H4063">
        <v>2</v>
      </c>
      <c r="I4063">
        <v>678</v>
      </c>
      <c r="K4063" t="str">
        <f t="shared" si="64"/>
        <v>SELECT 'uf50-0114.cnf','Rank','Uniform','2Bit','Weighted',1,277,2,678 UNION</v>
      </c>
    </row>
    <row r="4064" spans="1:11" x14ac:dyDescent="0.55000000000000004">
      <c r="A4064" t="s">
        <v>34</v>
      </c>
      <c r="B4064" t="s">
        <v>10</v>
      </c>
      <c r="C4064" t="s">
        <v>8</v>
      </c>
      <c r="D4064" t="s">
        <v>132</v>
      </c>
      <c r="E4064" t="s">
        <v>5</v>
      </c>
      <c r="F4064" t="b">
        <v>1</v>
      </c>
      <c r="G4064">
        <v>25</v>
      </c>
      <c r="H4064">
        <v>0</v>
      </c>
      <c r="I4064">
        <v>72</v>
      </c>
      <c r="K4064" t="str">
        <f t="shared" si="64"/>
        <v>SELECT 'uf50-0114.cnf','Rank','Uniform','2Bit','Amplified',1,25,0,72 UNION</v>
      </c>
    </row>
    <row r="4065" spans="1:11" x14ac:dyDescent="0.55000000000000004">
      <c r="A4065" t="s">
        <v>34</v>
      </c>
      <c r="B4065" t="s">
        <v>10</v>
      </c>
      <c r="C4065" t="s">
        <v>133</v>
      </c>
      <c r="D4065" t="s">
        <v>2</v>
      </c>
      <c r="E4065" t="s">
        <v>3</v>
      </c>
      <c r="F4065" t="b">
        <v>1</v>
      </c>
      <c r="G4065">
        <v>52</v>
      </c>
      <c r="H4065">
        <v>0</v>
      </c>
      <c r="I4065">
        <v>138</v>
      </c>
      <c r="K4065" t="str">
        <f t="shared" si="64"/>
        <v>SELECT 'uf50-0114.cnf','Rank','1Point','BitFlip','MaxSat',1,52,0,138 UNION</v>
      </c>
    </row>
    <row r="4066" spans="1:11" x14ac:dyDescent="0.55000000000000004">
      <c r="A4066" t="s">
        <v>34</v>
      </c>
      <c r="B4066" t="s">
        <v>10</v>
      </c>
      <c r="C4066" t="s">
        <v>133</v>
      </c>
      <c r="D4066" t="s">
        <v>2</v>
      </c>
      <c r="E4066" t="s">
        <v>4</v>
      </c>
      <c r="F4066" t="b">
        <v>1</v>
      </c>
      <c r="G4066">
        <v>166</v>
      </c>
      <c r="H4066">
        <v>1</v>
      </c>
      <c r="I4066">
        <v>399</v>
      </c>
      <c r="K4066" t="str">
        <f t="shared" si="64"/>
        <v>SELECT 'uf50-0114.cnf','Rank','1Point','BitFlip','Weighted',1,166,1,399 UNION</v>
      </c>
    </row>
    <row r="4067" spans="1:11" x14ac:dyDescent="0.55000000000000004">
      <c r="A4067" t="s">
        <v>34</v>
      </c>
      <c r="B4067" t="s">
        <v>10</v>
      </c>
      <c r="C4067" t="s">
        <v>133</v>
      </c>
      <c r="D4067" t="s">
        <v>2</v>
      </c>
      <c r="E4067" t="s">
        <v>5</v>
      </c>
      <c r="F4067" t="b">
        <v>1</v>
      </c>
      <c r="G4067">
        <v>292</v>
      </c>
      <c r="H4067">
        <v>1</v>
      </c>
      <c r="I4067">
        <v>1117</v>
      </c>
      <c r="K4067" t="str">
        <f t="shared" si="64"/>
        <v>SELECT 'uf50-0114.cnf','Rank','1Point','BitFlip','Amplified',1,292,1,1117 UNION</v>
      </c>
    </row>
    <row r="4068" spans="1:11" x14ac:dyDescent="0.55000000000000004">
      <c r="A4068" t="s">
        <v>34</v>
      </c>
      <c r="B4068" t="s">
        <v>10</v>
      </c>
      <c r="C4068" t="s">
        <v>133</v>
      </c>
      <c r="D4068" t="s">
        <v>6</v>
      </c>
      <c r="E4068" t="s">
        <v>3</v>
      </c>
      <c r="F4068" t="b">
        <v>1</v>
      </c>
      <c r="G4068">
        <v>18</v>
      </c>
      <c r="H4068">
        <v>0</v>
      </c>
      <c r="I4068">
        <v>159</v>
      </c>
      <c r="K4068" t="str">
        <f t="shared" si="64"/>
        <v>SELECT 'uf50-0114.cnf','Rank','1Point','Guided','MaxSat',1,18,0,159 UNION</v>
      </c>
    </row>
    <row r="4069" spans="1:11" x14ac:dyDescent="0.55000000000000004">
      <c r="A4069" t="s">
        <v>34</v>
      </c>
      <c r="B4069" t="s">
        <v>10</v>
      </c>
      <c r="C4069" t="s">
        <v>133</v>
      </c>
      <c r="D4069" t="s">
        <v>6</v>
      </c>
      <c r="E4069" t="s">
        <v>4</v>
      </c>
      <c r="F4069" t="b">
        <v>1</v>
      </c>
      <c r="G4069">
        <v>12</v>
      </c>
      <c r="H4069">
        <v>0</v>
      </c>
      <c r="I4069">
        <v>104</v>
      </c>
      <c r="K4069" t="str">
        <f t="shared" si="64"/>
        <v>SELECT 'uf50-0114.cnf','Rank','1Point','Guided','Weighted',1,12,0,104 UNION</v>
      </c>
    </row>
    <row r="4070" spans="1:11" x14ac:dyDescent="0.55000000000000004">
      <c r="A4070" t="s">
        <v>34</v>
      </c>
      <c r="B4070" t="s">
        <v>10</v>
      </c>
      <c r="C4070" t="s">
        <v>133</v>
      </c>
      <c r="D4070" t="s">
        <v>6</v>
      </c>
      <c r="E4070" t="s">
        <v>5</v>
      </c>
      <c r="F4070" t="b">
        <v>1</v>
      </c>
      <c r="G4070">
        <v>16</v>
      </c>
      <c r="H4070">
        <v>0</v>
      </c>
      <c r="I4070">
        <v>89</v>
      </c>
      <c r="K4070" t="str">
        <f t="shared" si="64"/>
        <v>SELECT 'uf50-0114.cnf','Rank','1Point','Guided','Amplified',1,16,0,89 UNION</v>
      </c>
    </row>
    <row r="4071" spans="1:11" x14ac:dyDescent="0.55000000000000004">
      <c r="A4071" t="s">
        <v>34</v>
      </c>
      <c r="B4071" t="s">
        <v>10</v>
      </c>
      <c r="C4071" t="s">
        <v>133</v>
      </c>
      <c r="D4071" t="s">
        <v>131</v>
      </c>
      <c r="E4071" t="s">
        <v>3</v>
      </c>
      <c r="F4071" t="b">
        <v>1</v>
      </c>
      <c r="G4071">
        <v>23</v>
      </c>
      <c r="H4071">
        <v>0</v>
      </c>
      <c r="I4071">
        <v>88</v>
      </c>
      <c r="K4071" t="str">
        <f t="shared" si="64"/>
        <v>SELECT 'uf50-0114.cnf','Rank','1Point','1Bit','MaxSat',1,23,0,88 UNION</v>
      </c>
    </row>
    <row r="4072" spans="1:11" x14ac:dyDescent="0.55000000000000004">
      <c r="A4072" t="s">
        <v>34</v>
      </c>
      <c r="B4072" t="s">
        <v>10</v>
      </c>
      <c r="C4072" t="s">
        <v>133</v>
      </c>
      <c r="D4072" t="s">
        <v>131</v>
      </c>
      <c r="E4072" t="s">
        <v>4</v>
      </c>
      <c r="F4072" t="b">
        <v>1</v>
      </c>
      <c r="G4072">
        <v>160</v>
      </c>
      <c r="H4072">
        <v>1</v>
      </c>
      <c r="I4072">
        <v>385</v>
      </c>
      <c r="K4072" t="str">
        <f t="shared" si="64"/>
        <v>SELECT 'uf50-0114.cnf','Rank','1Point','1Bit','Weighted',1,160,1,385 UNION</v>
      </c>
    </row>
    <row r="4073" spans="1:11" x14ac:dyDescent="0.55000000000000004">
      <c r="A4073" t="s">
        <v>34</v>
      </c>
      <c r="B4073" t="s">
        <v>10</v>
      </c>
      <c r="C4073" t="s">
        <v>133</v>
      </c>
      <c r="D4073" t="s">
        <v>131</v>
      </c>
      <c r="E4073" t="s">
        <v>5</v>
      </c>
      <c r="F4073" t="b">
        <v>1</v>
      </c>
      <c r="G4073">
        <v>1002</v>
      </c>
      <c r="H4073">
        <v>7</v>
      </c>
      <c r="I4073">
        <v>2504</v>
      </c>
      <c r="K4073" t="str">
        <f t="shared" si="64"/>
        <v>SELECT 'uf50-0114.cnf','Rank','1Point','1Bit','Amplified',1,1002,7,2504 UNION</v>
      </c>
    </row>
    <row r="4074" spans="1:11" x14ac:dyDescent="0.55000000000000004">
      <c r="A4074" t="s">
        <v>34</v>
      </c>
      <c r="B4074" t="s">
        <v>10</v>
      </c>
      <c r="C4074" t="s">
        <v>133</v>
      </c>
      <c r="D4074" t="s">
        <v>132</v>
      </c>
      <c r="E4074" t="s">
        <v>3</v>
      </c>
      <c r="F4074" t="b">
        <v>1</v>
      </c>
      <c r="G4074">
        <v>425</v>
      </c>
      <c r="H4074">
        <v>2</v>
      </c>
      <c r="I4074">
        <v>1084</v>
      </c>
      <c r="K4074" t="str">
        <f t="shared" si="64"/>
        <v>SELECT 'uf50-0114.cnf','Rank','1Point','2Bit','MaxSat',1,425,2,1084 UNION</v>
      </c>
    </row>
    <row r="4075" spans="1:11" x14ac:dyDescent="0.55000000000000004">
      <c r="A4075" t="s">
        <v>34</v>
      </c>
      <c r="B4075" t="s">
        <v>10</v>
      </c>
      <c r="C4075" t="s">
        <v>133</v>
      </c>
      <c r="D4075" t="s">
        <v>132</v>
      </c>
      <c r="E4075" t="s">
        <v>4</v>
      </c>
      <c r="F4075" t="b">
        <v>1</v>
      </c>
      <c r="G4075">
        <v>828</v>
      </c>
      <c r="H4075">
        <v>5</v>
      </c>
      <c r="I4075">
        <v>2444</v>
      </c>
      <c r="K4075" t="str">
        <f t="shared" si="64"/>
        <v>SELECT 'uf50-0114.cnf','Rank','1Point','2Bit','Weighted',1,828,5,2444 UNION</v>
      </c>
    </row>
    <row r="4076" spans="1:11" x14ac:dyDescent="0.55000000000000004">
      <c r="A4076" t="s">
        <v>34</v>
      </c>
      <c r="B4076" t="s">
        <v>10</v>
      </c>
      <c r="C4076" t="s">
        <v>133</v>
      </c>
      <c r="D4076" t="s">
        <v>132</v>
      </c>
      <c r="E4076" t="s">
        <v>5</v>
      </c>
      <c r="F4076" t="b">
        <v>1</v>
      </c>
      <c r="G4076">
        <v>373</v>
      </c>
      <c r="H4076">
        <v>2</v>
      </c>
      <c r="I4076">
        <v>1002</v>
      </c>
      <c r="K4076" t="str">
        <f t="shared" si="64"/>
        <v>SELECT 'uf50-0114.cnf','Rank','1Point','2Bit','Amplified',1,373,2,1002 UNION</v>
      </c>
    </row>
    <row r="4077" spans="1:11" x14ac:dyDescent="0.55000000000000004">
      <c r="A4077" t="s">
        <v>34</v>
      </c>
      <c r="B4077" t="s">
        <v>10</v>
      </c>
      <c r="C4077" t="s">
        <v>134</v>
      </c>
      <c r="D4077" t="s">
        <v>2</v>
      </c>
      <c r="E4077" t="s">
        <v>3</v>
      </c>
      <c r="F4077" t="b">
        <v>1</v>
      </c>
      <c r="G4077">
        <v>75</v>
      </c>
      <c r="H4077">
        <v>0</v>
      </c>
      <c r="I4077">
        <v>173</v>
      </c>
      <c r="K4077" t="str">
        <f t="shared" si="64"/>
        <v>SELECT 'uf50-0114.cnf','Rank','2Point','BitFlip','MaxSat',1,75,0,173 UNION</v>
      </c>
    </row>
    <row r="4078" spans="1:11" x14ac:dyDescent="0.55000000000000004">
      <c r="A4078" t="s">
        <v>34</v>
      </c>
      <c r="B4078" t="s">
        <v>10</v>
      </c>
      <c r="C4078" t="s">
        <v>134</v>
      </c>
      <c r="D4078" t="s">
        <v>2</v>
      </c>
      <c r="E4078" t="s">
        <v>4</v>
      </c>
      <c r="F4078" t="b">
        <v>1</v>
      </c>
      <c r="G4078">
        <v>26</v>
      </c>
      <c r="H4078">
        <v>0</v>
      </c>
      <c r="I4078">
        <v>67</v>
      </c>
      <c r="K4078" t="str">
        <f t="shared" si="64"/>
        <v>SELECT 'uf50-0114.cnf','Rank','2Point','BitFlip','Weighted',1,26,0,67 UNION</v>
      </c>
    </row>
    <row r="4079" spans="1:11" x14ac:dyDescent="0.55000000000000004">
      <c r="A4079" t="s">
        <v>34</v>
      </c>
      <c r="B4079" t="s">
        <v>10</v>
      </c>
      <c r="C4079" t="s">
        <v>134</v>
      </c>
      <c r="D4079" t="s">
        <v>2</v>
      </c>
      <c r="E4079" t="s">
        <v>5</v>
      </c>
      <c r="F4079" t="b">
        <v>1</v>
      </c>
      <c r="G4079">
        <v>44</v>
      </c>
      <c r="H4079">
        <v>0</v>
      </c>
      <c r="I4079">
        <v>139</v>
      </c>
      <c r="K4079" t="str">
        <f t="shared" si="64"/>
        <v>SELECT 'uf50-0114.cnf','Rank','2Point','BitFlip','Amplified',1,44,0,139 UNION</v>
      </c>
    </row>
    <row r="4080" spans="1:11" x14ac:dyDescent="0.55000000000000004">
      <c r="A4080" t="s">
        <v>34</v>
      </c>
      <c r="B4080" t="s">
        <v>10</v>
      </c>
      <c r="C4080" t="s">
        <v>134</v>
      </c>
      <c r="D4080" t="s">
        <v>6</v>
      </c>
      <c r="E4080" t="s">
        <v>3</v>
      </c>
      <c r="F4080" t="b">
        <v>1</v>
      </c>
      <c r="G4080">
        <v>21</v>
      </c>
      <c r="H4080">
        <v>0</v>
      </c>
      <c r="I4080">
        <v>118</v>
      </c>
      <c r="K4080" t="str">
        <f t="shared" si="64"/>
        <v>SELECT 'uf50-0114.cnf','Rank','2Point','Guided','MaxSat',1,21,0,118 UNION</v>
      </c>
    </row>
    <row r="4081" spans="1:11" x14ac:dyDescent="0.55000000000000004">
      <c r="A4081" t="s">
        <v>34</v>
      </c>
      <c r="B4081" t="s">
        <v>10</v>
      </c>
      <c r="C4081" t="s">
        <v>134</v>
      </c>
      <c r="D4081" t="s">
        <v>6</v>
      </c>
      <c r="E4081" t="s">
        <v>4</v>
      </c>
      <c r="F4081" t="b">
        <v>1</v>
      </c>
      <c r="G4081">
        <v>16</v>
      </c>
      <c r="H4081">
        <v>0</v>
      </c>
      <c r="I4081">
        <v>104</v>
      </c>
      <c r="K4081" t="str">
        <f t="shared" si="64"/>
        <v>SELECT 'uf50-0114.cnf','Rank','2Point','Guided','Weighted',1,16,0,104 UNION</v>
      </c>
    </row>
    <row r="4082" spans="1:11" x14ac:dyDescent="0.55000000000000004">
      <c r="A4082" t="s">
        <v>34</v>
      </c>
      <c r="B4082" t="s">
        <v>10</v>
      </c>
      <c r="C4082" t="s">
        <v>134</v>
      </c>
      <c r="D4082" t="s">
        <v>6</v>
      </c>
      <c r="E4082" t="s">
        <v>5</v>
      </c>
      <c r="F4082" t="b">
        <v>1</v>
      </c>
      <c r="G4082">
        <v>13</v>
      </c>
      <c r="H4082">
        <v>0</v>
      </c>
      <c r="I4082">
        <v>90</v>
      </c>
      <c r="K4082" t="str">
        <f t="shared" si="64"/>
        <v>SELECT 'uf50-0114.cnf','Rank','2Point','Guided','Amplified',1,13,0,90 UNION</v>
      </c>
    </row>
    <row r="4083" spans="1:11" x14ac:dyDescent="0.55000000000000004">
      <c r="A4083" t="s">
        <v>34</v>
      </c>
      <c r="B4083" t="s">
        <v>10</v>
      </c>
      <c r="C4083" t="s">
        <v>134</v>
      </c>
      <c r="D4083" t="s">
        <v>131</v>
      </c>
      <c r="E4083" t="s">
        <v>3</v>
      </c>
      <c r="F4083" t="b">
        <v>1</v>
      </c>
      <c r="G4083">
        <v>26</v>
      </c>
      <c r="H4083">
        <v>0</v>
      </c>
      <c r="I4083">
        <v>77</v>
      </c>
      <c r="K4083" t="str">
        <f t="shared" si="64"/>
        <v>SELECT 'uf50-0114.cnf','Rank','2Point','1Bit','MaxSat',1,26,0,77 UNION</v>
      </c>
    </row>
    <row r="4084" spans="1:11" x14ac:dyDescent="0.55000000000000004">
      <c r="A4084" t="s">
        <v>34</v>
      </c>
      <c r="B4084" t="s">
        <v>10</v>
      </c>
      <c r="C4084" t="s">
        <v>134</v>
      </c>
      <c r="D4084" t="s">
        <v>131</v>
      </c>
      <c r="E4084" t="s">
        <v>4</v>
      </c>
      <c r="F4084" t="b">
        <v>1</v>
      </c>
      <c r="G4084">
        <v>445</v>
      </c>
      <c r="H4084">
        <v>3</v>
      </c>
      <c r="I4084">
        <v>1103</v>
      </c>
      <c r="K4084" t="str">
        <f t="shared" si="64"/>
        <v>SELECT 'uf50-0114.cnf','Rank','2Point','1Bit','Weighted',1,445,3,1103 UNION</v>
      </c>
    </row>
    <row r="4085" spans="1:11" x14ac:dyDescent="0.55000000000000004">
      <c r="A4085" t="s">
        <v>34</v>
      </c>
      <c r="B4085" t="s">
        <v>10</v>
      </c>
      <c r="C4085" t="s">
        <v>134</v>
      </c>
      <c r="D4085" t="s">
        <v>131</v>
      </c>
      <c r="E4085" t="s">
        <v>5</v>
      </c>
      <c r="F4085" t="b">
        <v>1</v>
      </c>
      <c r="G4085">
        <v>117</v>
      </c>
      <c r="H4085">
        <v>0</v>
      </c>
      <c r="I4085">
        <v>308</v>
      </c>
      <c r="K4085" t="str">
        <f t="shared" si="64"/>
        <v>SELECT 'uf50-0114.cnf','Rank','2Point','1Bit','Amplified',1,117,0,308 UNION</v>
      </c>
    </row>
    <row r="4086" spans="1:11" x14ac:dyDescent="0.55000000000000004">
      <c r="A4086" t="s">
        <v>34</v>
      </c>
      <c r="B4086" t="s">
        <v>10</v>
      </c>
      <c r="C4086" t="s">
        <v>134</v>
      </c>
      <c r="D4086" t="s">
        <v>132</v>
      </c>
      <c r="E4086" t="s">
        <v>3</v>
      </c>
      <c r="F4086" t="b">
        <v>1</v>
      </c>
      <c r="G4086">
        <v>71</v>
      </c>
      <c r="H4086">
        <v>0</v>
      </c>
      <c r="I4086">
        <v>179</v>
      </c>
      <c r="K4086" t="str">
        <f t="shared" si="64"/>
        <v>SELECT 'uf50-0114.cnf','Rank','2Point','2Bit','MaxSat',1,71,0,179 UNION</v>
      </c>
    </row>
    <row r="4087" spans="1:11" x14ac:dyDescent="0.55000000000000004">
      <c r="A4087" t="s">
        <v>34</v>
      </c>
      <c r="B4087" t="s">
        <v>10</v>
      </c>
      <c r="C4087" t="s">
        <v>134</v>
      </c>
      <c r="D4087" t="s">
        <v>132</v>
      </c>
      <c r="E4087" t="s">
        <v>4</v>
      </c>
      <c r="F4087" t="b">
        <v>1</v>
      </c>
      <c r="G4087">
        <v>154</v>
      </c>
      <c r="H4087">
        <v>1</v>
      </c>
      <c r="I4087">
        <v>372</v>
      </c>
      <c r="K4087" t="str">
        <f t="shared" si="64"/>
        <v>SELECT 'uf50-0114.cnf','Rank','2Point','2Bit','Weighted',1,154,1,372 UNION</v>
      </c>
    </row>
    <row r="4088" spans="1:11" x14ac:dyDescent="0.55000000000000004">
      <c r="A4088" t="s">
        <v>34</v>
      </c>
      <c r="B4088" t="s">
        <v>10</v>
      </c>
      <c r="C4088" t="s">
        <v>134</v>
      </c>
      <c r="D4088" t="s">
        <v>132</v>
      </c>
      <c r="E4088" t="s">
        <v>5</v>
      </c>
      <c r="F4088" t="b">
        <v>1</v>
      </c>
      <c r="G4088">
        <v>30</v>
      </c>
      <c r="H4088">
        <v>0</v>
      </c>
      <c r="I4088">
        <v>75</v>
      </c>
      <c r="K4088" t="str">
        <f t="shared" si="64"/>
        <v>SELECT 'uf50-0114.cnf','Rank','2Point','2Bit','Amplified',1,30,0,75 UNION</v>
      </c>
    </row>
    <row r="4089" spans="1:11" x14ac:dyDescent="0.55000000000000004">
      <c r="A4089" t="s">
        <v>35</v>
      </c>
      <c r="B4089" t="s">
        <v>0</v>
      </c>
      <c r="C4089" t="s">
        <v>1</v>
      </c>
      <c r="D4089" t="s">
        <v>2</v>
      </c>
      <c r="E4089" t="s">
        <v>3</v>
      </c>
      <c r="F4089" t="b">
        <v>1</v>
      </c>
      <c r="G4089">
        <v>15</v>
      </c>
      <c r="H4089">
        <v>0</v>
      </c>
      <c r="I4089">
        <v>107</v>
      </c>
      <c r="K4089" t="str">
        <f t="shared" si="64"/>
        <v>SELECT 'uf50-0115.cnf','Tournament','Clause','BitFlip','MaxSat',1,15,0,107 UNION</v>
      </c>
    </row>
    <row r="4090" spans="1:11" x14ac:dyDescent="0.55000000000000004">
      <c r="A4090" t="s">
        <v>35</v>
      </c>
      <c r="B4090" t="s">
        <v>0</v>
      </c>
      <c r="C4090" t="s">
        <v>1</v>
      </c>
      <c r="D4090" t="s">
        <v>2</v>
      </c>
      <c r="E4090" t="s">
        <v>4</v>
      </c>
      <c r="F4090" t="b">
        <v>1</v>
      </c>
      <c r="G4090">
        <v>855</v>
      </c>
      <c r="H4090">
        <v>5</v>
      </c>
      <c r="I4090">
        <v>4978</v>
      </c>
      <c r="K4090" t="str">
        <f t="shared" si="64"/>
        <v>SELECT 'uf50-0115.cnf','Tournament','Clause','BitFlip','Weighted',1,855,5,4978 UNION</v>
      </c>
    </row>
    <row r="4091" spans="1:11" x14ac:dyDescent="0.55000000000000004">
      <c r="A4091" t="s">
        <v>35</v>
      </c>
      <c r="B4091" t="s">
        <v>0</v>
      </c>
      <c r="C4091" t="s">
        <v>1</v>
      </c>
      <c r="D4091" t="s">
        <v>2</v>
      </c>
      <c r="E4091" t="s">
        <v>5</v>
      </c>
      <c r="F4091" t="b">
        <v>1</v>
      </c>
      <c r="G4091">
        <v>15</v>
      </c>
      <c r="H4091">
        <v>0</v>
      </c>
      <c r="I4091">
        <v>99</v>
      </c>
      <c r="K4091" t="str">
        <f t="shared" si="64"/>
        <v>SELECT 'uf50-0115.cnf','Tournament','Clause','BitFlip','Amplified',1,15,0,99 UNION</v>
      </c>
    </row>
    <row r="4092" spans="1:11" x14ac:dyDescent="0.55000000000000004">
      <c r="A4092" t="s">
        <v>35</v>
      </c>
      <c r="B4092" t="s">
        <v>0</v>
      </c>
      <c r="C4092" t="s">
        <v>1</v>
      </c>
      <c r="D4092" t="s">
        <v>6</v>
      </c>
      <c r="E4092" t="s">
        <v>3</v>
      </c>
      <c r="F4092" t="b">
        <v>1</v>
      </c>
      <c r="G4092">
        <v>25</v>
      </c>
      <c r="H4092">
        <v>0</v>
      </c>
      <c r="I4092">
        <v>176</v>
      </c>
      <c r="K4092" t="str">
        <f t="shared" si="64"/>
        <v>SELECT 'uf50-0115.cnf','Tournament','Clause','Guided','MaxSat',1,25,0,176 UNION</v>
      </c>
    </row>
    <row r="4093" spans="1:11" x14ac:dyDescent="0.55000000000000004">
      <c r="A4093" t="s">
        <v>35</v>
      </c>
      <c r="B4093" t="s">
        <v>0</v>
      </c>
      <c r="C4093" t="s">
        <v>1</v>
      </c>
      <c r="D4093" t="s">
        <v>6</v>
      </c>
      <c r="E4093" t="s">
        <v>4</v>
      </c>
      <c r="F4093" t="b">
        <v>1</v>
      </c>
      <c r="G4093">
        <v>14</v>
      </c>
      <c r="H4093">
        <v>0</v>
      </c>
      <c r="I4093">
        <v>93</v>
      </c>
      <c r="K4093" t="str">
        <f t="shared" si="64"/>
        <v>SELECT 'uf50-0115.cnf','Tournament','Clause','Guided','Weighted',1,14,0,93 UNION</v>
      </c>
    </row>
    <row r="4094" spans="1:11" x14ac:dyDescent="0.55000000000000004">
      <c r="A4094" t="s">
        <v>35</v>
      </c>
      <c r="B4094" t="s">
        <v>0</v>
      </c>
      <c r="C4094" t="s">
        <v>1</v>
      </c>
      <c r="D4094" t="s">
        <v>6</v>
      </c>
      <c r="E4094" t="s">
        <v>5</v>
      </c>
      <c r="F4094" t="b">
        <v>1</v>
      </c>
      <c r="G4094">
        <v>25</v>
      </c>
      <c r="H4094">
        <v>0</v>
      </c>
      <c r="I4094">
        <v>190</v>
      </c>
      <c r="K4094" t="str">
        <f t="shared" si="64"/>
        <v>SELECT 'uf50-0115.cnf','Tournament','Clause','Guided','Amplified',1,25,0,190 UNION</v>
      </c>
    </row>
    <row r="4095" spans="1:11" x14ac:dyDescent="0.55000000000000004">
      <c r="A4095" t="s">
        <v>35</v>
      </c>
      <c r="B4095" t="s">
        <v>0</v>
      </c>
      <c r="C4095" t="s">
        <v>1</v>
      </c>
      <c r="D4095" t="s">
        <v>131</v>
      </c>
      <c r="E4095" t="s">
        <v>3</v>
      </c>
      <c r="F4095" t="b">
        <v>1</v>
      </c>
      <c r="G4095">
        <v>250</v>
      </c>
      <c r="H4095">
        <v>2</v>
      </c>
      <c r="I4095">
        <v>1504</v>
      </c>
      <c r="K4095" t="str">
        <f t="shared" si="64"/>
        <v>SELECT 'uf50-0115.cnf','Tournament','Clause','1Bit','MaxSat',1,250,2,1504 UNION</v>
      </c>
    </row>
    <row r="4096" spans="1:11" x14ac:dyDescent="0.55000000000000004">
      <c r="A4096" t="s">
        <v>35</v>
      </c>
      <c r="B4096" t="s">
        <v>0</v>
      </c>
      <c r="C4096" t="s">
        <v>1</v>
      </c>
      <c r="D4096" t="s">
        <v>131</v>
      </c>
      <c r="E4096" t="s">
        <v>4</v>
      </c>
      <c r="F4096" t="b">
        <v>1</v>
      </c>
      <c r="G4096">
        <v>280</v>
      </c>
      <c r="H4096">
        <v>2</v>
      </c>
      <c r="I4096">
        <v>1718</v>
      </c>
      <c r="K4096" t="str">
        <f t="shared" si="64"/>
        <v>SELECT 'uf50-0115.cnf','Tournament','Clause','1Bit','Weighted',1,280,2,1718 UNION</v>
      </c>
    </row>
    <row r="4097" spans="1:11" x14ac:dyDescent="0.55000000000000004">
      <c r="A4097" t="s">
        <v>35</v>
      </c>
      <c r="B4097" t="s">
        <v>0</v>
      </c>
      <c r="C4097" t="s">
        <v>1</v>
      </c>
      <c r="D4097" t="s">
        <v>131</v>
      </c>
      <c r="E4097" t="s">
        <v>5</v>
      </c>
      <c r="F4097" t="b">
        <v>1</v>
      </c>
      <c r="G4097">
        <v>250</v>
      </c>
      <c r="H4097">
        <v>2</v>
      </c>
      <c r="I4097">
        <v>1457</v>
      </c>
      <c r="K4097" t="str">
        <f t="shared" si="64"/>
        <v>SELECT 'uf50-0115.cnf','Tournament','Clause','1Bit','Amplified',1,250,2,1457 UNION</v>
      </c>
    </row>
    <row r="4098" spans="1:11" x14ac:dyDescent="0.55000000000000004">
      <c r="A4098" t="s">
        <v>35</v>
      </c>
      <c r="B4098" t="s">
        <v>0</v>
      </c>
      <c r="C4098" t="s">
        <v>1</v>
      </c>
      <c r="D4098" t="s">
        <v>132</v>
      </c>
      <c r="E4098" t="s">
        <v>3</v>
      </c>
      <c r="F4098" t="b">
        <v>1</v>
      </c>
      <c r="G4098">
        <v>164</v>
      </c>
      <c r="H4098">
        <v>1</v>
      </c>
      <c r="I4098">
        <v>1015</v>
      </c>
      <c r="K4098" t="str">
        <f t="shared" si="64"/>
        <v>SELECT 'uf50-0115.cnf','Tournament','Clause','2Bit','MaxSat',1,164,1,1015 UNION</v>
      </c>
    </row>
    <row r="4099" spans="1:11" x14ac:dyDescent="0.55000000000000004">
      <c r="A4099" t="s">
        <v>35</v>
      </c>
      <c r="B4099" t="s">
        <v>0</v>
      </c>
      <c r="C4099" t="s">
        <v>1</v>
      </c>
      <c r="D4099" t="s">
        <v>132</v>
      </c>
      <c r="E4099" t="s">
        <v>4</v>
      </c>
      <c r="F4099" t="b">
        <v>1</v>
      </c>
      <c r="G4099">
        <v>474</v>
      </c>
      <c r="H4099">
        <v>3</v>
      </c>
      <c r="I4099">
        <v>2955</v>
      </c>
      <c r="K4099" t="str">
        <f t="shared" si="64"/>
        <v>SELECT 'uf50-0115.cnf','Tournament','Clause','2Bit','Weighted',1,474,3,2955 UNION</v>
      </c>
    </row>
    <row r="4100" spans="1:11" x14ac:dyDescent="0.55000000000000004">
      <c r="A4100" t="s">
        <v>35</v>
      </c>
      <c r="B4100" t="s">
        <v>0</v>
      </c>
      <c r="C4100" t="s">
        <v>1</v>
      </c>
      <c r="D4100" t="s">
        <v>132</v>
      </c>
      <c r="E4100" t="s">
        <v>5</v>
      </c>
      <c r="F4100" t="b">
        <v>1</v>
      </c>
      <c r="G4100">
        <v>164</v>
      </c>
      <c r="H4100">
        <v>1</v>
      </c>
      <c r="I4100">
        <v>1032</v>
      </c>
      <c r="K4100" t="str">
        <f t="shared" si="64"/>
        <v>SELECT 'uf50-0115.cnf','Tournament','Clause','2Bit','Amplified',1,164,1,1032 UNION</v>
      </c>
    </row>
    <row r="4101" spans="1:11" x14ac:dyDescent="0.55000000000000004">
      <c r="A4101" t="s">
        <v>35</v>
      </c>
      <c r="B4101" t="s">
        <v>0</v>
      </c>
      <c r="C4101" t="s">
        <v>8</v>
      </c>
      <c r="D4101" t="s">
        <v>2</v>
      </c>
      <c r="E4101" t="s">
        <v>3</v>
      </c>
      <c r="F4101" t="b">
        <v>1</v>
      </c>
      <c r="G4101">
        <v>577</v>
      </c>
      <c r="H4101">
        <v>4</v>
      </c>
      <c r="I4101">
        <v>1826</v>
      </c>
      <c r="K4101" t="str">
        <f t="shared" si="64"/>
        <v>SELECT 'uf50-0115.cnf','Tournament','Uniform','BitFlip','MaxSat',1,577,4,1826 UNION</v>
      </c>
    </row>
    <row r="4102" spans="1:11" x14ac:dyDescent="0.55000000000000004">
      <c r="A4102" t="s">
        <v>35</v>
      </c>
      <c r="B4102" t="s">
        <v>0</v>
      </c>
      <c r="C4102" t="s">
        <v>8</v>
      </c>
      <c r="D4102" t="s">
        <v>2</v>
      </c>
      <c r="E4102" t="s">
        <v>4</v>
      </c>
      <c r="F4102" t="b">
        <v>1</v>
      </c>
      <c r="G4102">
        <v>699</v>
      </c>
      <c r="H4102">
        <v>4</v>
      </c>
      <c r="I4102">
        <v>1829</v>
      </c>
      <c r="K4102" t="str">
        <f t="shared" si="64"/>
        <v>SELECT 'uf50-0115.cnf','Tournament','Uniform','BitFlip','Weighted',1,699,4,1829 UNION</v>
      </c>
    </row>
    <row r="4103" spans="1:11" x14ac:dyDescent="0.55000000000000004">
      <c r="A4103" t="s">
        <v>35</v>
      </c>
      <c r="B4103" t="s">
        <v>0</v>
      </c>
      <c r="C4103" t="s">
        <v>8</v>
      </c>
      <c r="D4103" t="s">
        <v>2</v>
      </c>
      <c r="E4103" t="s">
        <v>5</v>
      </c>
      <c r="F4103" t="b">
        <v>1</v>
      </c>
      <c r="G4103">
        <v>577</v>
      </c>
      <c r="H4103">
        <v>4</v>
      </c>
      <c r="I4103">
        <v>1581</v>
      </c>
      <c r="K4103" t="str">
        <f t="shared" si="64"/>
        <v>SELECT 'uf50-0115.cnf','Tournament','Uniform','BitFlip','Amplified',1,577,4,1581 UNION</v>
      </c>
    </row>
    <row r="4104" spans="1:11" x14ac:dyDescent="0.55000000000000004">
      <c r="A4104" t="s">
        <v>35</v>
      </c>
      <c r="B4104" t="s">
        <v>0</v>
      </c>
      <c r="C4104" t="s">
        <v>8</v>
      </c>
      <c r="D4104" t="s">
        <v>6</v>
      </c>
      <c r="E4104" t="s">
        <v>3</v>
      </c>
      <c r="F4104" t="b">
        <v>1</v>
      </c>
      <c r="G4104">
        <v>20</v>
      </c>
      <c r="H4104">
        <v>0</v>
      </c>
      <c r="I4104">
        <v>87</v>
      </c>
      <c r="K4104" t="str">
        <f t="shared" si="64"/>
        <v>SELECT 'uf50-0115.cnf','Tournament','Uniform','Guided','MaxSat',1,20,0,87 UNION</v>
      </c>
    </row>
    <row r="4105" spans="1:11" x14ac:dyDescent="0.55000000000000004">
      <c r="A4105" t="s">
        <v>35</v>
      </c>
      <c r="B4105" t="s">
        <v>0</v>
      </c>
      <c r="C4105" t="s">
        <v>8</v>
      </c>
      <c r="D4105" t="s">
        <v>6</v>
      </c>
      <c r="E4105" t="s">
        <v>4</v>
      </c>
      <c r="F4105" t="b">
        <v>1</v>
      </c>
      <c r="G4105">
        <v>26</v>
      </c>
      <c r="H4105">
        <v>0</v>
      </c>
      <c r="I4105">
        <v>119</v>
      </c>
      <c r="K4105" t="str">
        <f t="shared" ref="K4105:K4168" si="65">CONCATENATE("SELECT '",A4105,"','",B4105,"','",C4105,"','",D4105,"','",E4105,"',",IF(F4105,1,0),",",G4105,",",H4105,",",I4105," UNION")</f>
        <v>SELECT 'uf50-0115.cnf','Tournament','Uniform','Guided','Weighted',1,26,0,119 UNION</v>
      </c>
    </row>
    <row r="4106" spans="1:11" x14ac:dyDescent="0.55000000000000004">
      <c r="A4106" t="s">
        <v>35</v>
      </c>
      <c r="B4106" t="s">
        <v>0</v>
      </c>
      <c r="C4106" t="s">
        <v>8</v>
      </c>
      <c r="D4106" t="s">
        <v>6</v>
      </c>
      <c r="E4106" t="s">
        <v>5</v>
      </c>
      <c r="F4106" t="b">
        <v>1</v>
      </c>
      <c r="G4106">
        <v>20</v>
      </c>
      <c r="H4106">
        <v>0</v>
      </c>
      <c r="I4106">
        <v>97</v>
      </c>
      <c r="K4106" t="str">
        <f t="shared" si="65"/>
        <v>SELECT 'uf50-0115.cnf','Tournament','Uniform','Guided','Amplified',1,20,0,97 UNION</v>
      </c>
    </row>
    <row r="4107" spans="1:11" x14ac:dyDescent="0.55000000000000004">
      <c r="A4107" t="s">
        <v>35</v>
      </c>
      <c r="B4107" t="s">
        <v>0</v>
      </c>
      <c r="C4107" t="s">
        <v>8</v>
      </c>
      <c r="D4107" t="s">
        <v>131</v>
      </c>
      <c r="E4107" t="s">
        <v>3</v>
      </c>
      <c r="F4107" t="b">
        <v>1</v>
      </c>
      <c r="G4107">
        <v>15</v>
      </c>
      <c r="H4107">
        <v>0</v>
      </c>
      <c r="I4107">
        <v>46</v>
      </c>
      <c r="K4107" t="str">
        <f t="shared" si="65"/>
        <v>SELECT 'uf50-0115.cnf','Tournament','Uniform','1Bit','MaxSat',1,15,0,46 UNION</v>
      </c>
    </row>
    <row r="4108" spans="1:11" x14ac:dyDescent="0.55000000000000004">
      <c r="A4108" t="s">
        <v>35</v>
      </c>
      <c r="B4108" t="s">
        <v>0</v>
      </c>
      <c r="C4108" t="s">
        <v>8</v>
      </c>
      <c r="D4108" t="s">
        <v>131</v>
      </c>
      <c r="E4108" t="s">
        <v>4</v>
      </c>
      <c r="F4108" t="b">
        <v>1</v>
      </c>
      <c r="G4108">
        <v>45</v>
      </c>
      <c r="H4108">
        <v>0</v>
      </c>
      <c r="I4108">
        <v>119</v>
      </c>
      <c r="K4108" t="str">
        <f t="shared" si="65"/>
        <v>SELECT 'uf50-0115.cnf','Tournament','Uniform','1Bit','Weighted',1,45,0,119 UNION</v>
      </c>
    </row>
    <row r="4109" spans="1:11" x14ac:dyDescent="0.55000000000000004">
      <c r="A4109" t="s">
        <v>35</v>
      </c>
      <c r="B4109" t="s">
        <v>0</v>
      </c>
      <c r="C4109" t="s">
        <v>8</v>
      </c>
      <c r="D4109" t="s">
        <v>131</v>
      </c>
      <c r="E4109" t="s">
        <v>5</v>
      </c>
      <c r="F4109" t="b">
        <v>1</v>
      </c>
      <c r="G4109">
        <v>15</v>
      </c>
      <c r="H4109">
        <v>0</v>
      </c>
      <c r="I4109">
        <v>44</v>
      </c>
      <c r="K4109" t="str">
        <f t="shared" si="65"/>
        <v>SELECT 'uf50-0115.cnf','Tournament','Uniform','1Bit','Amplified',1,15,0,44 UNION</v>
      </c>
    </row>
    <row r="4110" spans="1:11" x14ac:dyDescent="0.55000000000000004">
      <c r="A4110" t="s">
        <v>35</v>
      </c>
      <c r="B4110" t="s">
        <v>0</v>
      </c>
      <c r="C4110" t="s">
        <v>8</v>
      </c>
      <c r="D4110" t="s">
        <v>132</v>
      </c>
      <c r="E4110" t="s">
        <v>3</v>
      </c>
      <c r="F4110" t="b">
        <v>1</v>
      </c>
      <c r="G4110">
        <v>19</v>
      </c>
      <c r="H4110">
        <v>0</v>
      </c>
      <c r="I4110">
        <v>51</v>
      </c>
      <c r="K4110" t="str">
        <f t="shared" si="65"/>
        <v>SELECT 'uf50-0115.cnf','Tournament','Uniform','2Bit','MaxSat',1,19,0,51 UNION</v>
      </c>
    </row>
    <row r="4111" spans="1:11" x14ac:dyDescent="0.55000000000000004">
      <c r="A4111" t="s">
        <v>35</v>
      </c>
      <c r="B4111" t="s">
        <v>0</v>
      </c>
      <c r="C4111" t="s">
        <v>8</v>
      </c>
      <c r="D4111" t="s">
        <v>132</v>
      </c>
      <c r="E4111" t="s">
        <v>4</v>
      </c>
      <c r="F4111" t="b">
        <v>1</v>
      </c>
      <c r="G4111">
        <v>294</v>
      </c>
      <c r="H4111">
        <v>2</v>
      </c>
      <c r="I4111">
        <v>784</v>
      </c>
      <c r="K4111" t="str">
        <f t="shared" si="65"/>
        <v>SELECT 'uf50-0115.cnf','Tournament','Uniform','2Bit','Weighted',1,294,2,784 UNION</v>
      </c>
    </row>
    <row r="4112" spans="1:11" x14ac:dyDescent="0.55000000000000004">
      <c r="A4112" t="s">
        <v>35</v>
      </c>
      <c r="B4112" t="s">
        <v>0</v>
      </c>
      <c r="C4112" t="s">
        <v>8</v>
      </c>
      <c r="D4112" t="s">
        <v>132</v>
      </c>
      <c r="E4112" t="s">
        <v>5</v>
      </c>
      <c r="F4112" t="b">
        <v>1</v>
      </c>
      <c r="G4112">
        <v>19</v>
      </c>
      <c r="H4112">
        <v>0</v>
      </c>
      <c r="I4112">
        <v>59</v>
      </c>
      <c r="K4112" t="str">
        <f t="shared" si="65"/>
        <v>SELECT 'uf50-0115.cnf','Tournament','Uniform','2Bit','Amplified',1,19,0,59 UNION</v>
      </c>
    </row>
    <row r="4113" spans="1:11" x14ac:dyDescent="0.55000000000000004">
      <c r="A4113" t="s">
        <v>35</v>
      </c>
      <c r="B4113" t="s">
        <v>0</v>
      </c>
      <c r="C4113" t="s">
        <v>133</v>
      </c>
      <c r="D4113" t="s">
        <v>2</v>
      </c>
      <c r="E4113" t="s">
        <v>3</v>
      </c>
      <c r="F4113" t="b">
        <v>1</v>
      </c>
      <c r="G4113">
        <v>41</v>
      </c>
      <c r="H4113">
        <v>0</v>
      </c>
      <c r="I4113">
        <v>134</v>
      </c>
      <c r="K4113" t="str">
        <f t="shared" si="65"/>
        <v>SELECT 'uf50-0115.cnf','Tournament','1Point','BitFlip','MaxSat',1,41,0,134 UNION</v>
      </c>
    </row>
    <row r="4114" spans="1:11" x14ac:dyDescent="0.55000000000000004">
      <c r="A4114" t="s">
        <v>35</v>
      </c>
      <c r="B4114" t="s">
        <v>0</v>
      </c>
      <c r="C4114" t="s">
        <v>133</v>
      </c>
      <c r="D4114" t="s">
        <v>2</v>
      </c>
      <c r="E4114" t="s">
        <v>4</v>
      </c>
      <c r="F4114" t="b">
        <v>1</v>
      </c>
      <c r="G4114">
        <v>290</v>
      </c>
      <c r="H4114">
        <v>2</v>
      </c>
      <c r="I4114">
        <v>851</v>
      </c>
      <c r="K4114" t="str">
        <f t="shared" si="65"/>
        <v>SELECT 'uf50-0115.cnf','Tournament','1Point','BitFlip','Weighted',1,290,2,851 UNION</v>
      </c>
    </row>
    <row r="4115" spans="1:11" x14ac:dyDescent="0.55000000000000004">
      <c r="A4115" t="s">
        <v>35</v>
      </c>
      <c r="B4115" t="s">
        <v>0</v>
      </c>
      <c r="C4115" t="s">
        <v>133</v>
      </c>
      <c r="D4115" t="s">
        <v>2</v>
      </c>
      <c r="E4115" t="s">
        <v>5</v>
      </c>
      <c r="F4115" t="b">
        <v>1</v>
      </c>
      <c r="G4115">
        <v>41</v>
      </c>
      <c r="H4115">
        <v>0</v>
      </c>
      <c r="I4115">
        <v>127</v>
      </c>
      <c r="K4115" t="str">
        <f t="shared" si="65"/>
        <v>SELECT 'uf50-0115.cnf','Tournament','1Point','BitFlip','Amplified',1,41,0,127 UNION</v>
      </c>
    </row>
    <row r="4116" spans="1:11" x14ac:dyDescent="0.55000000000000004">
      <c r="A4116" t="s">
        <v>35</v>
      </c>
      <c r="B4116" t="s">
        <v>0</v>
      </c>
      <c r="C4116" t="s">
        <v>133</v>
      </c>
      <c r="D4116" t="s">
        <v>6</v>
      </c>
      <c r="E4116" t="s">
        <v>3</v>
      </c>
      <c r="F4116" t="b">
        <v>1</v>
      </c>
      <c r="G4116">
        <v>15</v>
      </c>
      <c r="H4116">
        <v>0</v>
      </c>
      <c r="I4116">
        <v>75</v>
      </c>
      <c r="K4116" t="str">
        <f t="shared" si="65"/>
        <v>SELECT 'uf50-0115.cnf','Tournament','1Point','Guided','MaxSat',1,15,0,75 UNION</v>
      </c>
    </row>
    <row r="4117" spans="1:11" x14ac:dyDescent="0.55000000000000004">
      <c r="A4117" t="s">
        <v>35</v>
      </c>
      <c r="B4117" t="s">
        <v>0</v>
      </c>
      <c r="C4117" t="s">
        <v>133</v>
      </c>
      <c r="D4117" t="s">
        <v>6</v>
      </c>
      <c r="E4117" t="s">
        <v>4</v>
      </c>
      <c r="F4117" t="b">
        <v>1</v>
      </c>
      <c r="G4117">
        <v>30</v>
      </c>
      <c r="H4117">
        <v>0</v>
      </c>
      <c r="I4117">
        <v>145</v>
      </c>
      <c r="K4117" t="str">
        <f t="shared" si="65"/>
        <v>SELECT 'uf50-0115.cnf','Tournament','1Point','Guided','Weighted',1,30,0,145 UNION</v>
      </c>
    </row>
    <row r="4118" spans="1:11" x14ac:dyDescent="0.55000000000000004">
      <c r="A4118" t="s">
        <v>35</v>
      </c>
      <c r="B4118" t="s">
        <v>0</v>
      </c>
      <c r="C4118" t="s">
        <v>133</v>
      </c>
      <c r="D4118" t="s">
        <v>6</v>
      </c>
      <c r="E4118" t="s">
        <v>5</v>
      </c>
      <c r="F4118" t="b">
        <v>1</v>
      </c>
      <c r="G4118">
        <v>15</v>
      </c>
      <c r="H4118">
        <v>0</v>
      </c>
      <c r="I4118">
        <v>74</v>
      </c>
      <c r="K4118" t="str">
        <f t="shared" si="65"/>
        <v>SELECT 'uf50-0115.cnf','Tournament','1Point','Guided','Amplified',1,15,0,74 UNION</v>
      </c>
    </row>
    <row r="4119" spans="1:11" x14ac:dyDescent="0.55000000000000004">
      <c r="A4119" t="s">
        <v>35</v>
      </c>
      <c r="B4119" t="s">
        <v>0</v>
      </c>
      <c r="C4119" t="s">
        <v>133</v>
      </c>
      <c r="D4119" t="s">
        <v>131</v>
      </c>
      <c r="E4119" t="s">
        <v>3</v>
      </c>
      <c r="F4119" t="b">
        <v>1</v>
      </c>
      <c r="G4119">
        <v>493</v>
      </c>
      <c r="H4119">
        <v>3</v>
      </c>
      <c r="I4119">
        <v>1340</v>
      </c>
      <c r="K4119" t="str">
        <f t="shared" si="65"/>
        <v>SELECT 'uf50-0115.cnf','Tournament','1Point','1Bit','MaxSat',1,493,3,1340 UNION</v>
      </c>
    </row>
    <row r="4120" spans="1:11" x14ac:dyDescent="0.55000000000000004">
      <c r="A4120" t="s">
        <v>35</v>
      </c>
      <c r="B4120" t="s">
        <v>0</v>
      </c>
      <c r="C4120" t="s">
        <v>133</v>
      </c>
      <c r="D4120" t="s">
        <v>131</v>
      </c>
      <c r="E4120" t="s">
        <v>4</v>
      </c>
      <c r="F4120" t="b">
        <v>1</v>
      </c>
      <c r="G4120">
        <v>231</v>
      </c>
      <c r="H4120">
        <v>1</v>
      </c>
      <c r="I4120">
        <v>530</v>
      </c>
      <c r="K4120" t="str">
        <f t="shared" si="65"/>
        <v>SELECT 'uf50-0115.cnf','Tournament','1Point','1Bit','Weighted',1,231,1,530 UNION</v>
      </c>
    </row>
    <row r="4121" spans="1:11" x14ac:dyDescent="0.55000000000000004">
      <c r="A4121" t="s">
        <v>35</v>
      </c>
      <c r="B4121" t="s">
        <v>0</v>
      </c>
      <c r="C4121" t="s">
        <v>133</v>
      </c>
      <c r="D4121" t="s">
        <v>131</v>
      </c>
      <c r="E4121" t="s">
        <v>5</v>
      </c>
      <c r="F4121" t="b">
        <v>1</v>
      </c>
      <c r="G4121">
        <v>493</v>
      </c>
      <c r="H4121">
        <v>3</v>
      </c>
      <c r="I4121">
        <v>1219</v>
      </c>
      <c r="K4121" t="str">
        <f t="shared" si="65"/>
        <v>SELECT 'uf50-0115.cnf','Tournament','1Point','1Bit','Amplified',1,493,3,1219 UNION</v>
      </c>
    </row>
    <row r="4122" spans="1:11" x14ac:dyDescent="0.55000000000000004">
      <c r="A4122" t="s">
        <v>35</v>
      </c>
      <c r="B4122" t="s">
        <v>0</v>
      </c>
      <c r="C4122" t="s">
        <v>133</v>
      </c>
      <c r="D4122" t="s">
        <v>132</v>
      </c>
      <c r="E4122" t="s">
        <v>3</v>
      </c>
      <c r="F4122" t="b">
        <v>1</v>
      </c>
      <c r="G4122">
        <v>20</v>
      </c>
      <c r="H4122">
        <v>0</v>
      </c>
      <c r="I4122">
        <v>54</v>
      </c>
      <c r="K4122" t="str">
        <f t="shared" si="65"/>
        <v>SELECT 'uf50-0115.cnf','Tournament','1Point','2Bit','MaxSat',1,20,0,54 UNION</v>
      </c>
    </row>
    <row r="4123" spans="1:11" x14ac:dyDescent="0.55000000000000004">
      <c r="A4123" t="s">
        <v>35</v>
      </c>
      <c r="B4123" t="s">
        <v>0</v>
      </c>
      <c r="C4123" t="s">
        <v>133</v>
      </c>
      <c r="D4123" t="s">
        <v>132</v>
      </c>
      <c r="E4123" t="s">
        <v>4</v>
      </c>
      <c r="F4123" t="b">
        <v>1</v>
      </c>
      <c r="G4123">
        <v>799</v>
      </c>
      <c r="H4123">
        <v>5</v>
      </c>
      <c r="I4123">
        <v>2081</v>
      </c>
      <c r="K4123" t="str">
        <f t="shared" si="65"/>
        <v>SELECT 'uf50-0115.cnf','Tournament','1Point','2Bit','Weighted',1,799,5,2081 UNION</v>
      </c>
    </row>
    <row r="4124" spans="1:11" x14ac:dyDescent="0.55000000000000004">
      <c r="A4124" t="s">
        <v>35</v>
      </c>
      <c r="B4124" t="s">
        <v>0</v>
      </c>
      <c r="C4124" t="s">
        <v>133</v>
      </c>
      <c r="D4124" t="s">
        <v>132</v>
      </c>
      <c r="E4124" t="s">
        <v>5</v>
      </c>
      <c r="F4124" t="b">
        <v>1</v>
      </c>
      <c r="G4124">
        <v>20</v>
      </c>
      <c r="H4124">
        <v>0</v>
      </c>
      <c r="I4124">
        <v>81</v>
      </c>
      <c r="K4124" t="str">
        <f t="shared" si="65"/>
        <v>SELECT 'uf50-0115.cnf','Tournament','1Point','2Bit','Amplified',1,20,0,81 UNION</v>
      </c>
    </row>
    <row r="4125" spans="1:11" x14ac:dyDescent="0.55000000000000004">
      <c r="A4125" t="s">
        <v>35</v>
      </c>
      <c r="B4125" t="s">
        <v>0</v>
      </c>
      <c r="C4125" t="s">
        <v>134</v>
      </c>
      <c r="D4125" t="s">
        <v>2</v>
      </c>
      <c r="E4125" t="s">
        <v>3</v>
      </c>
      <c r="F4125" t="b">
        <v>1</v>
      </c>
      <c r="G4125">
        <v>996</v>
      </c>
      <c r="H4125">
        <v>6</v>
      </c>
      <c r="I4125">
        <v>3269</v>
      </c>
      <c r="K4125" t="str">
        <f t="shared" si="65"/>
        <v>SELECT 'uf50-0115.cnf','Tournament','2Point','BitFlip','MaxSat',1,996,6,3269 UNION</v>
      </c>
    </row>
    <row r="4126" spans="1:11" x14ac:dyDescent="0.55000000000000004">
      <c r="A4126" t="s">
        <v>35</v>
      </c>
      <c r="B4126" t="s">
        <v>0</v>
      </c>
      <c r="C4126" t="s">
        <v>134</v>
      </c>
      <c r="D4126" t="s">
        <v>2</v>
      </c>
      <c r="E4126" t="s">
        <v>4</v>
      </c>
      <c r="F4126" t="b">
        <v>1</v>
      </c>
      <c r="G4126">
        <v>267</v>
      </c>
      <c r="H4126">
        <v>1</v>
      </c>
      <c r="I4126">
        <v>909</v>
      </c>
      <c r="K4126" t="str">
        <f t="shared" si="65"/>
        <v>SELECT 'uf50-0115.cnf','Tournament','2Point','BitFlip','Weighted',1,267,1,909 UNION</v>
      </c>
    </row>
    <row r="4127" spans="1:11" x14ac:dyDescent="0.55000000000000004">
      <c r="A4127" t="s">
        <v>35</v>
      </c>
      <c r="B4127" t="s">
        <v>0</v>
      </c>
      <c r="C4127" t="s">
        <v>134</v>
      </c>
      <c r="D4127" t="s">
        <v>2</v>
      </c>
      <c r="E4127" t="s">
        <v>5</v>
      </c>
      <c r="F4127" t="b">
        <v>1</v>
      </c>
      <c r="G4127">
        <v>996</v>
      </c>
      <c r="H4127">
        <v>6</v>
      </c>
      <c r="I4127">
        <v>2992</v>
      </c>
      <c r="K4127" t="str">
        <f t="shared" si="65"/>
        <v>SELECT 'uf50-0115.cnf','Tournament','2Point','BitFlip','Amplified',1,996,6,2992 UNION</v>
      </c>
    </row>
    <row r="4128" spans="1:11" x14ac:dyDescent="0.55000000000000004">
      <c r="A4128" t="s">
        <v>35</v>
      </c>
      <c r="B4128" t="s">
        <v>0</v>
      </c>
      <c r="C4128" t="s">
        <v>134</v>
      </c>
      <c r="D4128" t="s">
        <v>6</v>
      </c>
      <c r="E4128" t="s">
        <v>3</v>
      </c>
      <c r="F4128" t="b">
        <v>1</v>
      </c>
      <c r="G4128">
        <v>12</v>
      </c>
      <c r="H4128">
        <v>0</v>
      </c>
      <c r="I4128">
        <v>51</v>
      </c>
      <c r="K4128" t="str">
        <f t="shared" si="65"/>
        <v>SELECT 'uf50-0115.cnf','Tournament','2Point','Guided','MaxSat',1,12,0,51 UNION</v>
      </c>
    </row>
    <row r="4129" spans="1:11" x14ac:dyDescent="0.55000000000000004">
      <c r="A4129" t="s">
        <v>35</v>
      </c>
      <c r="B4129" t="s">
        <v>0</v>
      </c>
      <c r="C4129" t="s">
        <v>134</v>
      </c>
      <c r="D4129" t="s">
        <v>6</v>
      </c>
      <c r="E4129" t="s">
        <v>4</v>
      </c>
      <c r="F4129" t="b">
        <v>1</v>
      </c>
      <c r="G4129">
        <v>12</v>
      </c>
      <c r="H4129">
        <v>0</v>
      </c>
      <c r="I4129">
        <v>58</v>
      </c>
      <c r="K4129" t="str">
        <f t="shared" si="65"/>
        <v>SELECT 'uf50-0115.cnf','Tournament','2Point','Guided','Weighted',1,12,0,58 UNION</v>
      </c>
    </row>
    <row r="4130" spans="1:11" x14ac:dyDescent="0.55000000000000004">
      <c r="A4130" t="s">
        <v>35</v>
      </c>
      <c r="B4130" t="s">
        <v>0</v>
      </c>
      <c r="C4130" t="s">
        <v>134</v>
      </c>
      <c r="D4130" t="s">
        <v>6</v>
      </c>
      <c r="E4130" t="s">
        <v>5</v>
      </c>
      <c r="F4130" t="b">
        <v>1</v>
      </c>
      <c r="G4130">
        <v>12</v>
      </c>
      <c r="H4130">
        <v>0</v>
      </c>
      <c r="I4130">
        <v>54</v>
      </c>
      <c r="K4130" t="str">
        <f t="shared" si="65"/>
        <v>SELECT 'uf50-0115.cnf','Tournament','2Point','Guided','Amplified',1,12,0,54 UNION</v>
      </c>
    </row>
    <row r="4131" spans="1:11" x14ac:dyDescent="0.55000000000000004">
      <c r="A4131" t="s">
        <v>35</v>
      </c>
      <c r="B4131" t="s">
        <v>0</v>
      </c>
      <c r="C4131" t="s">
        <v>134</v>
      </c>
      <c r="D4131" t="s">
        <v>131</v>
      </c>
      <c r="E4131" t="s">
        <v>3</v>
      </c>
      <c r="F4131" t="b">
        <v>1</v>
      </c>
      <c r="G4131">
        <v>58</v>
      </c>
      <c r="H4131">
        <v>0</v>
      </c>
      <c r="I4131">
        <v>147</v>
      </c>
      <c r="K4131" t="str">
        <f t="shared" si="65"/>
        <v>SELECT 'uf50-0115.cnf','Tournament','2Point','1Bit','MaxSat',1,58,0,147 UNION</v>
      </c>
    </row>
    <row r="4132" spans="1:11" x14ac:dyDescent="0.55000000000000004">
      <c r="A4132" t="s">
        <v>35</v>
      </c>
      <c r="B4132" t="s">
        <v>0</v>
      </c>
      <c r="C4132" t="s">
        <v>134</v>
      </c>
      <c r="D4132" t="s">
        <v>131</v>
      </c>
      <c r="E4132" t="s">
        <v>4</v>
      </c>
      <c r="F4132" t="b">
        <v>1</v>
      </c>
      <c r="G4132">
        <v>24</v>
      </c>
      <c r="H4132">
        <v>0</v>
      </c>
      <c r="I4132">
        <v>56</v>
      </c>
      <c r="K4132" t="str">
        <f t="shared" si="65"/>
        <v>SELECT 'uf50-0115.cnf','Tournament','2Point','1Bit','Weighted',1,24,0,56 UNION</v>
      </c>
    </row>
    <row r="4133" spans="1:11" x14ac:dyDescent="0.55000000000000004">
      <c r="A4133" t="s">
        <v>35</v>
      </c>
      <c r="B4133" t="s">
        <v>0</v>
      </c>
      <c r="C4133" t="s">
        <v>134</v>
      </c>
      <c r="D4133" t="s">
        <v>131</v>
      </c>
      <c r="E4133" t="s">
        <v>5</v>
      </c>
      <c r="F4133" t="b">
        <v>1</v>
      </c>
      <c r="G4133">
        <v>58</v>
      </c>
      <c r="H4133">
        <v>0</v>
      </c>
      <c r="I4133">
        <v>157</v>
      </c>
      <c r="K4133" t="str">
        <f t="shared" si="65"/>
        <v>SELECT 'uf50-0115.cnf','Tournament','2Point','1Bit','Amplified',1,58,0,157 UNION</v>
      </c>
    </row>
    <row r="4134" spans="1:11" x14ac:dyDescent="0.55000000000000004">
      <c r="A4134" t="s">
        <v>35</v>
      </c>
      <c r="B4134" t="s">
        <v>0</v>
      </c>
      <c r="C4134" t="s">
        <v>134</v>
      </c>
      <c r="D4134" t="s">
        <v>132</v>
      </c>
      <c r="E4134" t="s">
        <v>3</v>
      </c>
      <c r="F4134" t="b">
        <v>1</v>
      </c>
      <c r="G4134">
        <v>163</v>
      </c>
      <c r="H4134">
        <v>1</v>
      </c>
      <c r="I4134">
        <v>432</v>
      </c>
      <c r="K4134" t="str">
        <f t="shared" si="65"/>
        <v>SELECT 'uf50-0115.cnf','Tournament','2Point','2Bit','MaxSat',1,163,1,432 UNION</v>
      </c>
    </row>
    <row r="4135" spans="1:11" x14ac:dyDescent="0.55000000000000004">
      <c r="A4135" t="s">
        <v>35</v>
      </c>
      <c r="B4135" t="s">
        <v>0</v>
      </c>
      <c r="C4135" t="s">
        <v>134</v>
      </c>
      <c r="D4135" t="s">
        <v>132</v>
      </c>
      <c r="E4135" t="s">
        <v>4</v>
      </c>
      <c r="F4135" t="b">
        <v>1</v>
      </c>
      <c r="G4135">
        <v>100</v>
      </c>
      <c r="H4135">
        <v>0</v>
      </c>
      <c r="I4135">
        <v>238</v>
      </c>
      <c r="K4135" t="str">
        <f t="shared" si="65"/>
        <v>SELECT 'uf50-0115.cnf','Tournament','2Point','2Bit','Weighted',1,100,0,238 UNION</v>
      </c>
    </row>
    <row r="4136" spans="1:11" x14ac:dyDescent="0.55000000000000004">
      <c r="A4136" t="s">
        <v>35</v>
      </c>
      <c r="B4136" t="s">
        <v>0</v>
      </c>
      <c r="C4136" t="s">
        <v>134</v>
      </c>
      <c r="D4136" t="s">
        <v>132</v>
      </c>
      <c r="E4136" t="s">
        <v>5</v>
      </c>
      <c r="F4136" t="b">
        <v>1</v>
      </c>
      <c r="G4136">
        <v>163</v>
      </c>
      <c r="H4136">
        <v>1</v>
      </c>
      <c r="I4136">
        <v>430</v>
      </c>
      <c r="K4136" t="str">
        <f t="shared" si="65"/>
        <v>SELECT 'uf50-0115.cnf','Tournament','2Point','2Bit','Amplified',1,163,1,430 UNION</v>
      </c>
    </row>
    <row r="4137" spans="1:11" x14ac:dyDescent="0.55000000000000004">
      <c r="A4137" t="s">
        <v>35</v>
      </c>
      <c r="B4137" t="s">
        <v>9</v>
      </c>
      <c r="C4137" t="s">
        <v>1</v>
      </c>
      <c r="D4137" t="s">
        <v>2</v>
      </c>
      <c r="E4137" t="s">
        <v>3</v>
      </c>
      <c r="F4137" t="b">
        <v>1</v>
      </c>
      <c r="G4137">
        <v>194</v>
      </c>
      <c r="H4137">
        <v>0</v>
      </c>
      <c r="I4137">
        <v>1196</v>
      </c>
      <c r="K4137" t="str">
        <f t="shared" si="65"/>
        <v>SELECT 'uf50-0115.cnf','Roulette','Clause','BitFlip','MaxSat',1,194,0,1196 UNION</v>
      </c>
    </row>
    <row r="4138" spans="1:11" x14ac:dyDescent="0.55000000000000004">
      <c r="A4138" t="s">
        <v>35</v>
      </c>
      <c r="B4138" t="s">
        <v>9</v>
      </c>
      <c r="C4138" t="s">
        <v>1</v>
      </c>
      <c r="D4138" t="s">
        <v>2</v>
      </c>
      <c r="E4138" t="s">
        <v>4</v>
      </c>
      <c r="F4138" t="b">
        <v>1</v>
      </c>
      <c r="G4138">
        <v>210</v>
      </c>
      <c r="H4138">
        <v>0</v>
      </c>
      <c r="I4138">
        <v>1255</v>
      </c>
      <c r="K4138" t="str">
        <f t="shared" si="65"/>
        <v>SELECT 'uf50-0115.cnf','Roulette','Clause','BitFlip','Weighted',1,210,0,1255 UNION</v>
      </c>
    </row>
    <row r="4139" spans="1:11" x14ac:dyDescent="0.55000000000000004">
      <c r="A4139" t="s">
        <v>35</v>
      </c>
      <c r="B4139" t="s">
        <v>9</v>
      </c>
      <c r="C4139" t="s">
        <v>1</v>
      </c>
      <c r="D4139" t="s">
        <v>2</v>
      </c>
      <c r="E4139" t="s">
        <v>5</v>
      </c>
      <c r="F4139" t="b">
        <v>1</v>
      </c>
      <c r="G4139">
        <v>98</v>
      </c>
      <c r="H4139">
        <v>0</v>
      </c>
      <c r="I4139">
        <v>605</v>
      </c>
      <c r="K4139" t="str">
        <f t="shared" si="65"/>
        <v>SELECT 'uf50-0115.cnf','Roulette','Clause','BitFlip','Amplified',1,98,0,605 UNION</v>
      </c>
    </row>
    <row r="4140" spans="1:11" x14ac:dyDescent="0.55000000000000004">
      <c r="A4140" t="s">
        <v>35</v>
      </c>
      <c r="B4140" t="s">
        <v>9</v>
      </c>
      <c r="C4140" t="s">
        <v>1</v>
      </c>
      <c r="D4140" t="s">
        <v>6</v>
      </c>
      <c r="E4140" t="s">
        <v>3</v>
      </c>
      <c r="F4140" t="b">
        <v>1</v>
      </c>
      <c r="G4140">
        <v>83</v>
      </c>
      <c r="H4140">
        <v>0</v>
      </c>
      <c r="I4140">
        <v>671</v>
      </c>
      <c r="K4140" t="str">
        <f t="shared" si="65"/>
        <v>SELECT 'uf50-0115.cnf','Roulette','Clause','Guided','MaxSat',1,83,0,671 UNION</v>
      </c>
    </row>
    <row r="4141" spans="1:11" x14ac:dyDescent="0.55000000000000004">
      <c r="A4141" t="s">
        <v>35</v>
      </c>
      <c r="B4141" t="s">
        <v>9</v>
      </c>
      <c r="C4141" t="s">
        <v>1</v>
      </c>
      <c r="D4141" t="s">
        <v>6</v>
      </c>
      <c r="E4141" t="s">
        <v>4</v>
      </c>
      <c r="F4141" t="b">
        <v>1</v>
      </c>
      <c r="G4141">
        <v>142</v>
      </c>
      <c r="H4141">
        <v>0</v>
      </c>
      <c r="I4141">
        <v>1098</v>
      </c>
      <c r="K4141" t="str">
        <f t="shared" si="65"/>
        <v>SELECT 'uf50-0115.cnf','Roulette','Clause','Guided','Weighted',1,142,0,1098 UNION</v>
      </c>
    </row>
    <row r="4142" spans="1:11" x14ac:dyDescent="0.55000000000000004">
      <c r="A4142" t="s">
        <v>35</v>
      </c>
      <c r="B4142" t="s">
        <v>9</v>
      </c>
      <c r="C4142" t="s">
        <v>1</v>
      </c>
      <c r="D4142" t="s">
        <v>6</v>
      </c>
      <c r="E4142" t="s">
        <v>5</v>
      </c>
      <c r="F4142" t="b">
        <v>1</v>
      </c>
      <c r="G4142">
        <v>53</v>
      </c>
      <c r="H4142">
        <v>0</v>
      </c>
      <c r="I4142">
        <v>423</v>
      </c>
      <c r="K4142" t="str">
        <f t="shared" si="65"/>
        <v>SELECT 'uf50-0115.cnf','Roulette','Clause','Guided','Amplified',1,53,0,423 UNION</v>
      </c>
    </row>
    <row r="4143" spans="1:11" x14ac:dyDescent="0.55000000000000004">
      <c r="A4143" t="s">
        <v>35</v>
      </c>
      <c r="B4143" t="s">
        <v>9</v>
      </c>
      <c r="C4143" t="s">
        <v>1</v>
      </c>
      <c r="D4143" t="s">
        <v>131</v>
      </c>
      <c r="E4143" t="s">
        <v>3</v>
      </c>
      <c r="F4143" t="b">
        <v>1</v>
      </c>
      <c r="G4143">
        <v>2160</v>
      </c>
      <c r="H4143">
        <v>11</v>
      </c>
      <c r="I4143">
        <v>13280</v>
      </c>
      <c r="K4143" t="str">
        <f t="shared" si="65"/>
        <v>SELECT 'uf50-0115.cnf','Roulette','Clause','1Bit','MaxSat',1,2160,11,13280 UNION</v>
      </c>
    </row>
    <row r="4144" spans="1:11" x14ac:dyDescent="0.55000000000000004">
      <c r="A4144" t="s">
        <v>35</v>
      </c>
      <c r="B4144" t="s">
        <v>9</v>
      </c>
      <c r="C4144" t="s">
        <v>1</v>
      </c>
      <c r="D4144" t="s">
        <v>131</v>
      </c>
      <c r="E4144" t="s">
        <v>4</v>
      </c>
      <c r="F4144" t="b">
        <v>1</v>
      </c>
      <c r="G4144">
        <v>1220</v>
      </c>
      <c r="H4144">
        <v>6</v>
      </c>
      <c r="I4144">
        <v>7840</v>
      </c>
      <c r="K4144" t="str">
        <f t="shared" si="65"/>
        <v>SELECT 'uf50-0115.cnf','Roulette','Clause','1Bit','Weighted',1,1220,6,7840 UNION</v>
      </c>
    </row>
    <row r="4145" spans="1:11" x14ac:dyDescent="0.55000000000000004">
      <c r="A4145" t="s">
        <v>35</v>
      </c>
      <c r="B4145" t="s">
        <v>9</v>
      </c>
      <c r="C4145" t="s">
        <v>1</v>
      </c>
      <c r="D4145" t="s">
        <v>131</v>
      </c>
      <c r="E4145" t="s">
        <v>5</v>
      </c>
      <c r="F4145" t="b">
        <v>1</v>
      </c>
      <c r="G4145">
        <v>866</v>
      </c>
      <c r="H4145">
        <v>5</v>
      </c>
      <c r="I4145">
        <v>6121</v>
      </c>
      <c r="K4145" t="str">
        <f t="shared" si="65"/>
        <v>SELECT 'uf50-0115.cnf','Roulette','Clause','1Bit','Amplified',1,866,5,6121 UNION</v>
      </c>
    </row>
    <row r="4146" spans="1:11" x14ac:dyDescent="0.55000000000000004">
      <c r="A4146" t="s">
        <v>35</v>
      </c>
      <c r="B4146" t="s">
        <v>9</v>
      </c>
      <c r="C4146" t="s">
        <v>1</v>
      </c>
      <c r="D4146" t="s">
        <v>132</v>
      </c>
      <c r="E4146" t="s">
        <v>3</v>
      </c>
      <c r="F4146" t="b">
        <v>1</v>
      </c>
      <c r="G4146">
        <v>941</v>
      </c>
      <c r="H4146">
        <v>3</v>
      </c>
      <c r="I4146">
        <v>6142</v>
      </c>
      <c r="K4146" t="str">
        <f t="shared" si="65"/>
        <v>SELECT 'uf50-0115.cnf','Roulette','Clause','2Bit','MaxSat',1,941,3,6142 UNION</v>
      </c>
    </row>
    <row r="4147" spans="1:11" x14ac:dyDescent="0.55000000000000004">
      <c r="A4147" t="s">
        <v>35</v>
      </c>
      <c r="B4147" t="s">
        <v>9</v>
      </c>
      <c r="C4147" t="s">
        <v>1</v>
      </c>
      <c r="D4147" t="s">
        <v>132</v>
      </c>
      <c r="E4147" t="s">
        <v>4</v>
      </c>
      <c r="F4147" t="b">
        <v>1</v>
      </c>
      <c r="G4147">
        <v>190</v>
      </c>
      <c r="H4147">
        <v>0</v>
      </c>
      <c r="I4147">
        <v>1215</v>
      </c>
      <c r="K4147" t="str">
        <f t="shared" si="65"/>
        <v>SELECT 'uf50-0115.cnf','Roulette','Clause','2Bit','Weighted',1,190,0,1215 UNION</v>
      </c>
    </row>
    <row r="4148" spans="1:11" x14ac:dyDescent="0.55000000000000004">
      <c r="A4148" t="s">
        <v>35</v>
      </c>
      <c r="B4148" t="s">
        <v>9</v>
      </c>
      <c r="C4148" t="s">
        <v>1</v>
      </c>
      <c r="D4148" t="s">
        <v>132</v>
      </c>
      <c r="E4148" t="s">
        <v>5</v>
      </c>
      <c r="F4148" t="b">
        <v>1</v>
      </c>
      <c r="G4148">
        <v>243</v>
      </c>
      <c r="H4148">
        <v>0</v>
      </c>
      <c r="I4148">
        <v>1585</v>
      </c>
      <c r="K4148" t="str">
        <f t="shared" si="65"/>
        <v>SELECT 'uf50-0115.cnf','Roulette','Clause','2Bit','Amplified',1,243,0,1585 UNION</v>
      </c>
    </row>
    <row r="4149" spans="1:11" x14ac:dyDescent="0.55000000000000004">
      <c r="A4149" t="s">
        <v>35</v>
      </c>
      <c r="B4149" t="s">
        <v>9</v>
      </c>
      <c r="C4149" t="s">
        <v>8</v>
      </c>
      <c r="D4149" t="s">
        <v>2</v>
      </c>
      <c r="E4149" t="s">
        <v>3</v>
      </c>
      <c r="F4149" t="b">
        <v>1</v>
      </c>
      <c r="G4149">
        <v>157</v>
      </c>
      <c r="H4149">
        <v>0</v>
      </c>
      <c r="I4149">
        <v>483</v>
      </c>
      <c r="K4149" t="str">
        <f t="shared" si="65"/>
        <v>SELECT 'uf50-0115.cnf','Roulette','Uniform','BitFlip','MaxSat',1,157,0,483 UNION</v>
      </c>
    </row>
    <row r="4150" spans="1:11" x14ac:dyDescent="0.55000000000000004">
      <c r="A4150" t="s">
        <v>35</v>
      </c>
      <c r="B4150" t="s">
        <v>9</v>
      </c>
      <c r="C4150" t="s">
        <v>8</v>
      </c>
      <c r="D4150" t="s">
        <v>2</v>
      </c>
      <c r="E4150" t="s">
        <v>4</v>
      </c>
      <c r="F4150" t="b">
        <v>1</v>
      </c>
      <c r="G4150">
        <v>84</v>
      </c>
      <c r="H4150">
        <v>0</v>
      </c>
      <c r="I4150">
        <v>243</v>
      </c>
      <c r="K4150" t="str">
        <f t="shared" si="65"/>
        <v>SELECT 'uf50-0115.cnf','Roulette','Uniform','BitFlip','Weighted',1,84,0,243 UNION</v>
      </c>
    </row>
    <row r="4151" spans="1:11" x14ac:dyDescent="0.55000000000000004">
      <c r="A4151" t="s">
        <v>35</v>
      </c>
      <c r="B4151" t="s">
        <v>9</v>
      </c>
      <c r="C4151" t="s">
        <v>8</v>
      </c>
      <c r="D4151" t="s">
        <v>2</v>
      </c>
      <c r="E4151" t="s">
        <v>5</v>
      </c>
      <c r="F4151" t="b">
        <v>1</v>
      </c>
      <c r="G4151">
        <v>256</v>
      </c>
      <c r="H4151">
        <v>1</v>
      </c>
      <c r="I4151">
        <v>772</v>
      </c>
      <c r="K4151" t="str">
        <f t="shared" si="65"/>
        <v>SELECT 'uf50-0115.cnf','Roulette','Uniform','BitFlip','Amplified',1,256,1,772 UNION</v>
      </c>
    </row>
    <row r="4152" spans="1:11" x14ac:dyDescent="0.55000000000000004">
      <c r="A4152" t="s">
        <v>35</v>
      </c>
      <c r="B4152" t="s">
        <v>9</v>
      </c>
      <c r="C4152" t="s">
        <v>8</v>
      </c>
      <c r="D4152" t="s">
        <v>6</v>
      </c>
      <c r="E4152" t="s">
        <v>3</v>
      </c>
      <c r="F4152" t="b">
        <v>1</v>
      </c>
      <c r="G4152">
        <v>182</v>
      </c>
      <c r="H4152">
        <v>1</v>
      </c>
      <c r="I4152">
        <v>845</v>
      </c>
      <c r="K4152" t="str">
        <f t="shared" si="65"/>
        <v>SELECT 'uf50-0115.cnf','Roulette','Uniform','Guided','MaxSat',1,182,1,845 UNION</v>
      </c>
    </row>
    <row r="4153" spans="1:11" x14ac:dyDescent="0.55000000000000004">
      <c r="A4153" t="s">
        <v>35</v>
      </c>
      <c r="B4153" t="s">
        <v>9</v>
      </c>
      <c r="C4153" t="s">
        <v>8</v>
      </c>
      <c r="D4153" t="s">
        <v>6</v>
      </c>
      <c r="E4153" t="s">
        <v>4</v>
      </c>
      <c r="F4153" t="b">
        <v>1</v>
      </c>
      <c r="G4153">
        <v>370</v>
      </c>
      <c r="H4153">
        <v>2</v>
      </c>
      <c r="I4153">
        <v>1698</v>
      </c>
      <c r="K4153" t="str">
        <f t="shared" si="65"/>
        <v>SELECT 'uf50-0115.cnf','Roulette','Uniform','Guided','Weighted',1,370,2,1698 UNION</v>
      </c>
    </row>
    <row r="4154" spans="1:11" x14ac:dyDescent="0.55000000000000004">
      <c r="A4154" t="s">
        <v>35</v>
      </c>
      <c r="B4154" t="s">
        <v>9</v>
      </c>
      <c r="C4154" t="s">
        <v>8</v>
      </c>
      <c r="D4154" t="s">
        <v>6</v>
      </c>
      <c r="E4154" t="s">
        <v>5</v>
      </c>
      <c r="F4154" t="b">
        <v>1</v>
      </c>
      <c r="G4154">
        <v>42</v>
      </c>
      <c r="H4154">
        <v>0</v>
      </c>
      <c r="I4154">
        <v>214</v>
      </c>
      <c r="K4154" t="str">
        <f t="shared" si="65"/>
        <v>SELECT 'uf50-0115.cnf','Roulette','Uniform','Guided','Amplified',1,42,0,214 UNION</v>
      </c>
    </row>
    <row r="4155" spans="1:11" x14ac:dyDescent="0.55000000000000004">
      <c r="A4155" t="s">
        <v>35</v>
      </c>
      <c r="B4155" t="s">
        <v>9</v>
      </c>
      <c r="C4155" t="s">
        <v>8</v>
      </c>
      <c r="D4155" t="s">
        <v>131</v>
      </c>
      <c r="E4155" t="s">
        <v>3</v>
      </c>
      <c r="F4155" t="b">
        <v>1</v>
      </c>
      <c r="G4155">
        <v>447</v>
      </c>
      <c r="H4155">
        <v>2</v>
      </c>
      <c r="I4155">
        <v>1275</v>
      </c>
      <c r="K4155" t="str">
        <f t="shared" si="65"/>
        <v>SELECT 'uf50-0115.cnf','Roulette','Uniform','1Bit','MaxSat',1,447,2,1275 UNION</v>
      </c>
    </row>
    <row r="4156" spans="1:11" x14ac:dyDescent="0.55000000000000004">
      <c r="A4156" t="s">
        <v>35</v>
      </c>
      <c r="B4156" t="s">
        <v>9</v>
      </c>
      <c r="C4156" t="s">
        <v>8</v>
      </c>
      <c r="D4156" t="s">
        <v>131</v>
      </c>
      <c r="E4156" t="s">
        <v>4</v>
      </c>
      <c r="F4156" t="b">
        <v>1</v>
      </c>
      <c r="G4156">
        <v>102</v>
      </c>
      <c r="H4156">
        <v>0</v>
      </c>
      <c r="I4156">
        <v>256</v>
      </c>
      <c r="K4156" t="str">
        <f t="shared" si="65"/>
        <v>SELECT 'uf50-0115.cnf','Roulette','Uniform','1Bit','Weighted',1,102,0,256 UNION</v>
      </c>
    </row>
    <row r="4157" spans="1:11" x14ac:dyDescent="0.55000000000000004">
      <c r="A4157" t="s">
        <v>35</v>
      </c>
      <c r="B4157" t="s">
        <v>9</v>
      </c>
      <c r="C4157" t="s">
        <v>8</v>
      </c>
      <c r="D4157" t="s">
        <v>131</v>
      </c>
      <c r="E4157" t="s">
        <v>5</v>
      </c>
      <c r="F4157" t="b">
        <v>1</v>
      </c>
      <c r="G4157">
        <v>157</v>
      </c>
      <c r="H4157">
        <v>0</v>
      </c>
      <c r="I4157">
        <v>436</v>
      </c>
      <c r="K4157" t="str">
        <f t="shared" si="65"/>
        <v>SELECT 'uf50-0115.cnf','Roulette','Uniform','1Bit','Amplified',1,157,0,436 UNION</v>
      </c>
    </row>
    <row r="4158" spans="1:11" x14ac:dyDescent="0.55000000000000004">
      <c r="A4158" t="s">
        <v>35</v>
      </c>
      <c r="B4158" t="s">
        <v>9</v>
      </c>
      <c r="C4158" t="s">
        <v>8</v>
      </c>
      <c r="D4158" t="s">
        <v>132</v>
      </c>
      <c r="E4158" t="s">
        <v>3</v>
      </c>
      <c r="F4158" t="b">
        <v>1</v>
      </c>
      <c r="G4158">
        <v>1916</v>
      </c>
      <c r="H4158">
        <v>9</v>
      </c>
      <c r="I4158">
        <v>5327</v>
      </c>
      <c r="K4158" t="str">
        <f t="shared" si="65"/>
        <v>SELECT 'uf50-0115.cnf','Roulette','Uniform','2Bit','MaxSat',1,1916,9,5327 UNION</v>
      </c>
    </row>
    <row r="4159" spans="1:11" x14ac:dyDescent="0.55000000000000004">
      <c r="A4159" t="s">
        <v>35</v>
      </c>
      <c r="B4159" t="s">
        <v>9</v>
      </c>
      <c r="C4159" t="s">
        <v>8</v>
      </c>
      <c r="D4159" t="s">
        <v>132</v>
      </c>
      <c r="E4159" t="s">
        <v>4</v>
      </c>
      <c r="F4159" t="b">
        <v>1</v>
      </c>
      <c r="G4159">
        <v>562</v>
      </c>
      <c r="H4159">
        <v>2</v>
      </c>
      <c r="I4159">
        <v>1496</v>
      </c>
      <c r="K4159" t="str">
        <f t="shared" si="65"/>
        <v>SELECT 'uf50-0115.cnf','Roulette','Uniform','2Bit','Weighted',1,562,2,1496 UNION</v>
      </c>
    </row>
    <row r="4160" spans="1:11" x14ac:dyDescent="0.55000000000000004">
      <c r="A4160" t="s">
        <v>35</v>
      </c>
      <c r="B4160" t="s">
        <v>9</v>
      </c>
      <c r="C4160" t="s">
        <v>8</v>
      </c>
      <c r="D4160" t="s">
        <v>132</v>
      </c>
      <c r="E4160" t="s">
        <v>5</v>
      </c>
      <c r="F4160" t="b">
        <v>1</v>
      </c>
      <c r="G4160">
        <v>829</v>
      </c>
      <c r="H4160">
        <v>3</v>
      </c>
      <c r="I4160">
        <v>2392</v>
      </c>
      <c r="K4160" t="str">
        <f t="shared" si="65"/>
        <v>SELECT 'uf50-0115.cnf','Roulette','Uniform','2Bit','Amplified',1,829,3,2392 UNION</v>
      </c>
    </row>
    <row r="4161" spans="1:11" x14ac:dyDescent="0.55000000000000004">
      <c r="A4161" t="s">
        <v>35</v>
      </c>
      <c r="B4161" t="s">
        <v>9</v>
      </c>
      <c r="C4161" t="s">
        <v>133</v>
      </c>
      <c r="D4161" t="s">
        <v>2</v>
      </c>
      <c r="E4161" t="s">
        <v>3</v>
      </c>
      <c r="F4161" t="b">
        <v>1</v>
      </c>
      <c r="G4161">
        <v>1221</v>
      </c>
      <c r="H4161">
        <v>5</v>
      </c>
      <c r="I4161">
        <v>3421</v>
      </c>
      <c r="K4161" t="str">
        <f t="shared" si="65"/>
        <v>SELECT 'uf50-0115.cnf','Roulette','1Point','BitFlip','MaxSat',1,1221,5,3421 UNION</v>
      </c>
    </row>
    <row r="4162" spans="1:11" x14ac:dyDescent="0.55000000000000004">
      <c r="A4162" t="s">
        <v>35</v>
      </c>
      <c r="B4162" t="s">
        <v>9</v>
      </c>
      <c r="C4162" t="s">
        <v>133</v>
      </c>
      <c r="D4162" t="s">
        <v>2</v>
      </c>
      <c r="E4162" t="s">
        <v>4</v>
      </c>
      <c r="F4162" t="b">
        <v>1</v>
      </c>
      <c r="G4162">
        <v>231</v>
      </c>
      <c r="H4162">
        <v>0</v>
      </c>
      <c r="I4162">
        <v>644</v>
      </c>
      <c r="K4162" t="str">
        <f t="shared" si="65"/>
        <v>SELECT 'uf50-0115.cnf','Roulette','1Point','BitFlip','Weighted',1,231,0,644 UNION</v>
      </c>
    </row>
    <row r="4163" spans="1:11" x14ac:dyDescent="0.55000000000000004">
      <c r="A4163" t="s">
        <v>35</v>
      </c>
      <c r="B4163" t="s">
        <v>9</v>
      </c>
      <c r="C4163" t="s">
        <v>133</v>
      </c>
      <c r="D4163" t="s">
        <v>2</v>
      </c>
      <c r="E4163" t="s">
        <v>5</v>
      </c>
      <c r="F4163" t="b">
        <v>1</v>
      </c>
      <c r="G4163">
        <v>2125</v>
      </c>
      <c r="H4163">
        <v>11</v>
      </c>
      <c r="I4163">
        <v>5918</v>
      </c>
      <c r="K4163" t="str">
        <f t="shared" si="65"/>
        <v>SELECT 'uf50-0115.cnf','Roulette','1Point','BitFlip','Amplified',1,2125,11,5918 UNION</v>
      </c>
    </row>
    <row r="4164" spans="1:11" x14ac:dyDescent="0.55000000000000004">
      <c r="A4164" t="s">
        <v>35</v>
      </c>
      <c r="B4164" t="s">
        <v>9</v>
      </c>
      <c r="C4164" t="s">
        <v>133</v>
      </c>
      <c r="D4164" t="s">
        <v>6</v>
      </c>
      <c r="E4164" t="s">
        <v>3</v>
      </c>
      <c r="F4164" t="b">
        <v>1</v>
      </c>
      <c r="G4164">
        <v>420</v>
      </c>
      <c r="H4164">
        <v>3</v>
      </c>
      <c r="I4164">
        <v>1858</v>
      </c>
      <c r="K4164" t="str">
        <f t="shared" si="65"/>
        <v>SELECT 'uf50-0115.cnf','Roulette','1Point','Guided','MaxSat',1,420,3,1858 UNION</v>
      </c>
    </row>
    <row r="4165" spans="1:11" x14ac:dyDescent="0.55000000000000004">
      <c r="A4165" t="s">
        <v>35</v>
      </c>
      <c r="B4165" t="s">
        <v>9</v>
      </c>
      <c r="C4165" t="s">
        <v>133</v>
      </c>
      <c r="D4165" t="s">
        <v>6</v>
      </c>
      <c r="E4165" t="s">
        <v>4</v>
      </c>
      <c r="F4165" t="b">
        <v>1</v>
      </c>
      <c r="G4165">
        <v>43</v>
      </c>
      <c r="H4165">
        <v>0</v>
      </c>
      <c r="I4165">
        <v>186</v>
      </c>
      <c r="K4165" t="str">
        <f t="shared" si="65"/>
        <v>SELECT 'uf50-0115.cnf','Roulette','1Point','Guided','Weighted',1,43,0,186 UNION</v>
      </c>
    </row>
    <row r="4166" spans="1:11" x14ac:dyDescent="0.55000000000000004">
      <c r="A4166" t="s">
        <v>35</v>
      </c>
      <c r="B4166" t="s">
        <v>9</v>
      </c>
      <c r="C4166" t="s">
        <v>133</v>
      </c>
      <c r="D4166" t="s">
        <v>6</v>
      </c>
      <c r="E4166" t="s">
        <v>5</v>
      </c>
      <c r="F4166" t="b">
        <v>1</v>
      </c>
      <c r="G4166">
        <v>55</v>
      </c>
      <c r="H4166">
        <v>0</v>
      </c>
      <c r="I4166">
        <v>240</v>
      </c>
      <c r="K4166" t="str">
        <f t="shared" si="65"/>
        <v>SELECT 'uf50-0115.cnf','Roulette','1Point','Guided','Amplified',1,55,0,240 UNION</v>
      </c>
    </row>
    <row r="4167" spans="1:11" x14ac:dyDescent="0.55000000000000004">
      <c r="A4167" t="s">
        <v>35</v>
      </c>
      <c r="B4167" t="s">
        <v>9</v>
      </c>
      <c r="C4167" t="s">
        <v>133</v>
      </c>
      <c r="D4167" t="s">
        <v>131</v>
      </c>
      <c r="E4167" t="s">
        <v>3</v>
      </c>
      <c r="F4167" t="b">
        <v>1</v>
      </c>
      <c r="G4167">
        <v>144</v>
      </c>
      <c r="H4167">
        <v>0</v>
      </c>
      <c r="I4167">
        <v>396</v>
      </c>
      <c r="K4167" t="str">
        <f t="shared" si="65"/>
        <v>SELECT 'uf50-0115.cnf','Roulette','1Point','1Bit','MaxSat',1,144,0,396 UNION</v>
      </c>
    </row>
    <row r="4168" spans="1:11" x14ac:dyDescent="0.55000000000000004">
      <c r="A4168" t="s">
        <v>35</v>
      </c>
      <c r="B4168" t="s">
        <v>9</v>
      </c>
      <c r="C4168" t="s">
        <v>133</v>
      </c>
      <c r="D4168" t="s">
        <v>131</v>
      </c>
      <c r="E4168" t="s">
        <v>4</v>
      </c>
      <c r="F4168" t="b">
        <v>1</v>
      </c>
      <c r="G4168">
        <v>2264</v>
      </c>
      <c r="H4168">
        <v>10</v>
      </c>
      <c r="I4168">
        <v>5582</v>
      </c>
      <c r="K4168" t="str">
        <f t="shared" si="65"/>
        <v>SELECT 'uf50-0115.cnf','Roulette','1Point','1Bit','Weighted',1,2264,10,5582 UNION</v>
      </c>
    </row>
    <row r="4169" spans="1:11" x14ac:dyDescent="0.55000000000000004">
      <c r="A4169" t="s">
        <v>35</v>
      </c>
      <c r="B4169" t="s">
        <v>9</v>
      </c>
      <c r="C4169" t="s">
        <v>133</v>
      </c>
      <c r="D4169" t="s">
        <v>131</v>
      </c>
      <c r="E4169" t="s">
        <v>5</v>
      </c>
      <c r="F4169" t="b">
        <v>1</v>
      </c>
      <c r="G4169">
        <v>2850</v>
      </c>
      <c r="H4169">
        <v>15</v>
      </c>
      <c r="I4169">
        <v>7447</v>
      </c>
      <c r="K4169" t="str">
        <f t="shared" ref="K4169:K4232" si="66">CONCATENATE("SELECT '",A4169,"','",B4169,"','",C4169,"','",D4169,"','",E4169,"',",IF(F4169,1,0),",",G4169,",",H4169,",",I4169," UNION")</f>
        <v>SELECT 'uf50-0115.cnf','Roulette','1Point','1Bit','Amplified',1,2850,15,7447 UNION</v>
      </c>
    </row>
    <row r="4170" spans="1:11" x14ac:dyDescent="0.55000000000000004">
      <c r="A4170" t="s">
        <v>35</v>
      </c>
      <c r="B4170" t="s">
        <v>9</v>
      </c>
      <c r="C4170" t="s">
        <v>133</v>
      </c>
      <c r="D4170" t="s">
        <v>132</v>
      </c>
      <c r="E4170" t="s">
        <v>3</v>
      </c>
      <c r="F4170" t="b">
        <v>1</v>
      </c>
      <c r="G4170">
        <v>507</v>
      </c>
      <c r="H4170">
        <v>2</v>
      </c>
      <c r="I4170">
        <v>1305</v>
      </c>
      <c r="K4170" t="str">
        <f t="shared" si="66"/>
        <v>SELECT 'uf50-0115.cnf','Roulette','1Point','2Bit','MaxSat',1,507,2,1305 UNION</v>
      </c>
    </row>
    <row r="4171" spans="1:11" x14ac:dyDescent="0.55000000000000004">
      <c r="A4171" t="s">
        <v>35</v>
      </c>
      <c r="B4171" t="s">
        <v>9</v>
      </c>
      <c r="C4171" t="s">
        <v>133</v>
      </c>
      <c r="D4171" t="s">
        <v>132</v>
      </c>
      <c r="E4171" t="s">
        <v>4</v>
      </c>
      <c r="F4171" t="b">
        <v>1</v>
      </c>
      <c r="G4171">
        <v>266</v>
      </c>
      <c r="H4171">
        <v>0</v>
      </c>
      <c r="I4171">
        <v>647</v>
      </c>
      <c r="K4171" t="str">
        <f t="shared" si="66"/>
        <v>SELECT 'uf50-0115.cnf','Roulette','1Point','2Bit','Weighted',1,266,0,647 UNION</v>
      </c>
    </row>
    <row r="4172" spans="1:11" x14ac:dyDescent="0.55000000000000004">
      <c r="A4172" t="s">
        <v>35</v>
      </c>
      <c r="B4172" t="s">
        <v>9</v>
      </c>
      <c r="C4172" t="s">
        <v>133</v>
      </c>
      <c r="D4172" t="s">
        <v>132</v>
      </c>
      <c r="E4172" t="s">
        <v>5</v>
      </c>
      <c r="F4172" t="b">
        <v>1</v>
      </c>
      <c r="G4172">
        <v>84</v>
      </c>
      <c r="H4172">
        <v>0</v>
      </c>
      <c r="I4172">
        <v>235</v>
      </c>
      <c r="K4172" t="str">
        <f t="shared" si="66"/>
        <v>SELECT 'uf50-0115.cnf','Roulette','1Point','2Bit','Amplified',1,84,0,235 UNION</v>
      </c>
    </row>
    <row r="4173" spans="1:11" x14ac:dyDescent="0.55000000000000004">
      <c r="A4173" t="s">
        <v>35</v>
      </c>
      <c r="B4173" t="s">
        <v>9</v>
      </c>
      <c r="C4173" t="s">
        <v>134</v>
      </c>
      <c r="D4173" t="s">
        <v>2</v>
      </c>
      <c r="E4173" t="s">
        <v>3</v>
      </c>
      <c r="F4173" t="b">
        <v>1</v>
      </c>
      <c r="G4173">
        <v>112</v>
      </c>
      <c r="H4173">
        <v>0</v>
      </c>
      <c r="I4173">
        <v>298</v>
      </c>
      <c r="K4173" t="str">
        <f t="shared" si="66"/>
        <v>SELECT 'uf50-0115.cnf','Roulette','2Point','BitFlip','MaxSat',1,112,0,298 UNION</v>
      </c>
    </row>
    <row r="4174" spans="1:11" x14ac:dyDescent="0.55000000000000004">
      <c r="A4174" t="s">
        <v>35</v>
      </c>
      <c r="B4174" t="s">
        <v>9</v>
      </c>
      <c r="C4174" t="s">
        <v>134</v>
      </c>
      <c r="D4174" t="s">
        <v>2</v>
      </c>
      <c r="E4174" t="s">
        <v>4</v>
      </c>
      <c r="F4174" t="b">
        <v>1</v>
      </c>
      <c r="G4174">
        <v>1477</v>
      </c>
      <c r="H4174">
        <v>7</v>
      </c>
      <c r="I4174">
        <v>3944</v>
      </c>
      <c r="K4174" t="str">
        <f t="shared" si="66"/>
        <v>SELECT 'uf50-0115.cnf','Roulette','2Point','BitFlip','Weighted',1,1477,7,3944 UNION</v>
      </c>
    </row>
    <row r="4175" spans="1:11" x14ac:dyDescent="0.55000000000000004">
      <c r="A4175" t="s">
        <v>35</v>
      </c>
      <c r="B4175" t="s">
        <v>9</v>
      </c>
      <c r="C4175" t="s">
        <v>134</v>
      </c>
      <c r="D4175" t="s">
        <v>2</v>
      </c>
      <c r="E4175" t="s">
        <v>5</v>
      </c>
      <c r="F4175" t="b">
        <v>1</v>
      </c>
      <c r="G4175">
        <v>277</v>
      </c>
      <c r="H4175">
        <v>1</v>
      </c>
      <c r="I4175">
        <v>787</v>
      </c>
      <c r="K4175" t="str">
        <f t="shared" si="66"/>
        <v>SELECT 'uf50-0115.cnf','Roulette','2Point','BitFlip','Amplified',1,277,1,787 UNION</v>
      </c>
    </row>
    <row r="4176" spans="1:11" x14ac:dyDescent="0.55000000000000004">
      <c r="A4176" t="s">
        <v>35</v>
      </c>
      <c r="B4176" t="s">
        <v>9</v>
      </c>
      <c r="C4176" t="s">
        <v>134</v>
      </c>
      <c r="D4176" t="s">
        <v>6</v>
      </c>
      <c r="E4176" t="s">
        <v>3</v>
      </c>
      <c r="F4176" t="b">
        <v>1</v>
      </c>
      <c r="G4176">
        <v>37</v>
      </c>
      <c r="H4176">
        <v>0</v>
      </c>
      <c r="I4176">
        <v>175</v>
      </c>
      <c r="K4176" t="str">
        <f t="shared" si="66"/>
        <v>SELECT 'uf50-0115.cnf','Roulette','2Point','Guided','MaxSat',1,37,0,175 UNION</v>
      </c>
    </row>
    <row r="4177" spans="1:11" x14ac:dyDescent="0.55000000000000004">
      <c r="A4177" t="s">
        <v>35</v>
      </c>
      <c r="B4177" t="s">
        <v>9</v>
      </c>
      <c r="C4177" t="s">
        <v>134</v>
      </c>
      <c r="D4177" t="s">
        <v>6</v>
      </c>
      <c r="E4177" t="s">
        <v>4</v>
      </c>
      <c r="F4177" t="b">
        <v>1</v>
      </c>
      <c r="G4177">
        <v>52</v>
      </c>
      <c r="H4177">
        <v>0</v>
      </c>
      <c r="I4177">
        <v>231</v>
      </c>
      <c r="K4177" t="str">
        <f t="shared" si="66"/>
        <v>SELECT 'uf50-0115.cnf','Roulette','2Point','Guided','Weighted',1,52,0,231 UNION</v>
      </c>
    </row>
    <row r="4178" spans="1:11" x14ac:dyDescent="0.55000000000000004">
      <c r="A4178" t="s">
        <v>35</v>
      </c>
      <c r="B4178" t="s">
        <v>9</v>
      </c>
      <c r="C4178" t="s">
        <v>134</v>
      </c>
      <c r="D4178" t="s">
        <v>6</v>
      </c>
      <c r="E4178" t="s">
        <v>5</v>
      </c>
      <c r="F4178" t="b">
        <v>1</v>
      </c>
      <c r="G4178">
        <v>46</v>
      </c>
      <c r="H4178">
        <v>0</v>
      </c>
      <c r="I4178">
        <v>222</v>
      </c>
      <c r="K4178" t="str">
        <f t="shared" si="66"/>
        <v>SELECT 'uf50-0115.cnf','Roulette','2Point','Guided','Amplified',1,46,0,222 UNION</v>
      </c>
    </row>
    <row r="4179" spans="1:11" x14ac:dyDescent="0.55000000000000004">
      <c r="A4179" t="s">
        <v>35</v>
      </c>
      <c r="B4179" t="s">
        <v>9</v>
      </c>
      <c r="C4179" t="s">
        <v>134</v>
      </c>
      <c r="D4179" t="s">
        <v>131</v>
      </c>
      <c r="E4179" t="s">
        <v>3</v>
      </c>
      <c r="F4179" t="b">
        <v>1</v>
      </c>
      <c r="G4179">
        <v>1082</v>
      </c>
      <c r="H4179">
        <v>4</v>
      </c>
      <c r="I4179">
        <v>3034</v>
      </c>
      <c r="K4179" t="str">
        <f t="shared" si="66"/>
        <v>SELECT 'uf50-0115.cnf','Roulette','2Point','1Bit','MaxSat',1,1082,4,3034 UNION</v>
      </c>
    </row>
    <row r="4180" spans="1:11" x14ac:dyDescent="0.55000000000000004">
      <c r="A4180" t="s">
        <v>35</v>
      </c>
      <c r="B4180" t="s">
        <v>9</v>
      </c>
      <c r="C4180" t="s">
        <v>134</v>
      </c>
      <c r="D4180" t="s">
        <v>131</v>
      </c>
      <c r="E4180" t="s">
        <v>4</v>
      </c>
      <c r="F4180" t="b">
        <v>1</v>
      </c>
      <c r="G4180">
        <v>1095</v>
      </c>
      <c r="H4180">
        <v>5</v>
      </c>
      <c r="I4180">
        <v>2877</v>
      </c>
      <c r="K4180" t="str">
        <f t="shared" si="66"/>
        <v>SELECT 'uf50-0115.cnf','Roulette','2Point','1Bit','Weighted',1,1095,5,2877 UNION</v>
      </c>
    </row>
    <row r="4181" spans="1:11" x14ac:dyDescent="0.55000000000000004">
      <c r="A4181" t="s">
        <v>35</v>
      </c>
      <c r="B4181" t="s">
        <v>9</v>
      </c>
      <c r="C4181" t="s">
        <v>134</v>
      </c>
      <c r="D4181" t="s">
        <v>131</v>
      </c>
      <c r="E4181" t="s">
        <v>5</v>
      </c>
      <c r="F4181" t="b">
        <v>1</v>
      </c>
      <c r="G4181">
        <v>761</v>
      </c>
      <c r="H4181">
        <v>3</v>
      </c>
      <c r="I4181">
        <v>2108</v>
      </c>
      <c r="K4181" t="str">
        <f t="shared" si="66"/>
        <v>SELECT 'uf50-0115.cnf','Roulette','2Point','1Bit','Amplified',1,761,3,2108 UNION</v>
      </c>
    </row>
    <row r="4182" spans="1:11" x14ac:dyDescent="0.55000000000000004">
      <c r="A4182" t="s">
        <v>35</v>
      </c>
      <c r="B4182" t="s">
        <v>9</v>
      </c>
      <c r="C4182" t="s">
        <v>134</v>
      </c>
      <c r="D4182" t="s">
        <v>132</v>
      </c>
      <c r="E4182" t="s">
        <v>3</v>
      </c>
      <c r="F4182" t="b">
        <v>1</v>
      </c>
      <c r="G4182">
        <v>285</v>
      </c>
      <c r="H4182">
        <v>1</v>
      </c>
      <c r="I4182">
        <v>778</v>
      </c>
      <c r="K4182" t="str">
        <f t="shared" si="66"/>
        <v>SELECT 'uf50-0115.cnf','Roulette','2Point','2Bit','MaxSat',1,285,1,778 UNION</v>
      </c>
    </row>
    <row r="4183" spans="1:11" x14ac:dyDescent="0.55000000000000004">
      <c r="A4183" t="s">
        <v>35</v>
      </c>
      <c r="B4183" t="s">
        <v>9</v>
      </c>
      <c r="C4183" t="s">
        <v>134</v>
      </c>
      <c r="D4183" t="s">
        <v>132</v>
      </c>
      <c r="E4183" t="s">
        <v>4</v>
      </c>
      <c r="F4183" t="b">
        <v>1</v>
      </c>
      <c r="G4183">
        <v>734</v>
      </c>
      <c r="H4183">
        <v>2</v>
      </c>
      <c r="I4183">
        <v>1943</v>
      </c>
      <c r="K4183" t="str">
        <f t="shared" si="66"/>
        <v>SELECT 'uf50-0115.cnf','Roulette','2Point','2Bit','Weighted',1,734,2,1943 UNION</v>
      </c>
    </row>
    <row r="4184" spans="1:11" x14ac:dyDescent="0.55000000000000004">
      <c r="A4184" t="s">
        <v>35</v>
      </c>
      <c r="B4184" t="s">
        <v>9</v>
      </c>
      <c r="C4184" t="s">
        <v>134</v>
      </c>
      <c r="D4184" t="s">
        <v>132</v>
      </c>
      <c r="E4184" t="s">
        <v>5</v>
      </c>
      <c r="F4184" t="b">
        <v>1</v>
      </c>
      <c r="G4184">
        <v>73</v>
      </c>
      <c r="H4184">
        <v>0</v>
      </c>
      <c r="I4184">
        <v>214</v>
      </c>
      <c r="K4184" t="str">
        <f t="shared" si="66"/>
        <v>SELECT 'uf50-0115.cnf','Roulette','2Point','2Bit','Amplified',1,73,0,214 UNION</v>
      </c>
    </row>
    <row r="4185" spans="1:11" x14ac:dyDescent="0.55000000000000004">
      <c r="A4185" t="s">
        <v>35</v>
      </c>
      <c r="B4185" t="s">
        <v>10</v>
      </c>
      <c r="C4185" t="s">
        <v>1</v>
      </c>
      <c r="D4185" t="s">
        <v>2</v>
      </c>
      <c r="E4185" t="s">
        <v>3</v>
      </c>
      <c r="F4185" t="b">
        <v>1</v>
      </c>
      <c r="G4185">
        <v>165</v>
      </c>
      <c r="H4185">
        <v>0</v>
      </c>
      <c r="I4185">
        <v>1023</v>
      </c>
      <c r="K4185" t="str">
        <f t="shared" si="66"/>
        <v>SELECT 'uf50-0115.cnf','Rank','Clause','BitFlip','MaxSat',1,165,0,1023 UNION</v>
      </c>
    </row>
    <row r="4186" spans="1:11" x14ac:dyDescent="0.55000000000000004">
      <c r="A4186" t="s">
        <v>35</v>
      </c>
      <c r="B4186" t="s">
        <v>10</v>
      </c>
      <c r="C4186" t="s">
        <v>1</v>
      </c>
      <c r="D4186" t="s">
        <v>2</v>
      </c>
      <c r="E4186" t="s">
        <v>4</v>
      </c>
      <c r="F4186" t="b">
        <v>1</v>
      </c>
      <c r="G4186">
        <v>121</v>
      </c>
      <c r="H4186">
        <v>0</v>
      </c>
      <c r="I4186">
        <v>730</v>
      </c>
      <c r="K4186" t="str">
        <f t="shared" si="66"/>
        <v>SELECT 'uf50-0115.cnf','Rank','Clause','BitFlip','Weighted',1,121,0,730 UNION</v>
      </c>
    </row>
    <row r="4187" spans="1:11" x14ac:dyDescent="0.55000000000000004">
      <c r="A4187" t="s">
        <v>35</v>
      </c>
      <c r="B4187" t="s">
        <v>10</v>
      </c>
      <c r="C4187" t="s">
        <v>1</v>
      </c>
      <c r="D4187" t="s">
        <v>2</v>
      </c>
      <c r="E4187" t="s">
        <v>5</v>
      </c>
      <c r="F4187" t="b">
        <v>1</v>
      </c>
      <c r="G4187">
        <v>91</v>
      </c>
      <c r="H4187">
        <v>0</v>
      </c>
      <c r="I4187">
        <v>590</v>
      </c>
      <c r="K4187" t="str">
        <f t="shared" si="66"/>
        <v>SELECT 'uf50-0115.cnf','Rank','Clause','BitFlip','Amplified',1,91,0,590 UNION</v>
      </c>
    </row>
    <row r="4188" spans="1:11" x14ac:dyDescent="0.55000000000000004">
      <c r="A4188" t="s">
        <v>35</v>
      </c>
      <c r="B4188" t="s">
        <v>10</v>
      </c>
      <c r="C4188" t="s">
        <v>1</v>
      </c>
      <c r="D4188" t="s">
        <v>6</v>
      </c>
      <c r="E4188" t="s">
        <v>3</v>
      </c>
      <c r="F4188" t="b">
        <v>1</v>
      </c>
      <c r="G4188">
        <v>271</v>
      </c>
      <c r="H4188">
        <v>2</v>
      </c>
      <c r="I4188">
        <v>1879</v>
      </c>
      <c r="K4188" t="str">
        <f t="shared" si="66"/>
        <v>SELECT 'uf50-0115.cnf','Rank','Clause','Guided','MaxSat',1,271,2,1879 UNION</v>
      </c>
    </row>
    <row r="4189" spans="1:11" x14ac:dyDescent="0.55000000000000004">
      <c r="A4189" t="s">
        <v>35</v>
      </c>
      <c r="B4189" t="s">
        <v>10</v>
      </c>
      <c r="C4189" t="s">
        <v>1</v>
      </c>
      <c r="D4189" t="s">
        <v>6</v>
      </c>
      <c r="E4189" t="s">
        <v>4</v>
      </c>
      <c r="F4189" t="b">
        <v>1</v>
      </c>
      <c r="G4189">
        <v>32</v>
      </c>
      <c r="H4189">
        <v>0</v>
      </c>
      <c r="I4189">
        <v>239</v>
      </c>
      <c r="K4189" t="str">
        <f t="shared" si="66"/>
        <v>SELECT 'uf50-0115.cnf','Rank','Clause','Guided','Weighted',1,32,0,239 UNION</v>
      </c>
    </row>
    <row r="4190" spans="1:11" x14ac:dyDescent="0.55000000000000004">
      <c r="A4190" t="s">
        <v>35</v>
      </c>
      <c r="B4190" t="s">
        <v>10</v>
      </c>
      <c r="C4190" t="s">
        <v>1</v>
      </c>
      <c r="D4190" t="s">
        <v>6</v>
      </c>
      <c r="E4190" t="s">
        <v>5</v>
      </c>
      <c r="F4190" t="b">
        <v>1</v>
      </c>
      <c r="G4190">
        <v>31</v>
      </c>
      <c r="H4190">
        <v>0</v>
      </c>
      <c r="I4190">
        <v>220</v>
      </c>
      <c r="K4190" t="str">
        <f t="shared" si="66"/>
        <v>SELECT 'uf50-0115.cnf','Rank','Clause','Guided','Amplified',1,31,0,220 UNION</v>
      </c>
    </row>
    <row r="4191" spans="1:11" x14ac:dyDescent="0.55000000000000004">
      <c r="A4191" t="s">
        <v>35</v>
      </c>
      <c r="B4191" t="s">
        <v>10</v>
      </c>
      <c r="C4191" t="s">
        <v>1</v>
      </c>
      <c r="D4191" t="s">
        <v>131</v>
      </c>
      <c r="E4191" t="s">
        <v>3</v>
      </c>
      <c r="F4191" t="b">
        <v>1</v>
      </c>
      <c r="G4191">
        <v>1643</v>
      </c>
      <c r="H4191">
        <v>10</v>
      </c>
      <c r="I4191">
        <v>9935</v>
      </c>
      <c r="K4191" t="str">
        <f t="shared" si="66"/>
        <v>SELECT 'uf50-0115.cnf','Rank','Clause','1Bit','MaxSat',1,1643,10,9935 UNION</v>
      </c>
    </row>
    <row r="4192" spans="1:11" x14ac:dyDescent="0.55000000000000004">
      <c r="A4192" t="s">
        <v>35</v>
      </c>
      <c r="B4192" t="s">
        <v>10</v>
      </c>
      <c r="C4192" t="s">
        <v>1</v>
      </c>
      <c r="D4192" t="s">
        <v>131</v>
      </c>
      <c r="E4192" t="s">
        <v>4</v>
      </c>
      <c r="F4192" t="b">
        <v>1</v>
      </c>
      <c r="G4192">
        <v>37</v>
      </c>
      <c r="H4192">
        <v>0</v>
      </c>
      <c r="I4192">
        <v>210</v>
      </c>
      <c r="K4192" t="str">
        <f t="shared" si="66"/>
        <v>SELECT 'uf50-0115.cnf','Rank','Clause','1Bit','Weighted',1,37,0,210 UNION</v>
      </c>
    </row>
    <row r="4193" spans="1:11" x14ac:dyDescent="0.55000000000000004">
      <c r="A4193" t="s">
        <v>35</v>
      </c>
      <c r="B4193" t="s">
        <v>10</v>
      </c>
      <c r="C4193" t="s">
        <v>1</v>
      </c>
      <c r="D4193" t="s">
        <v>131</v>
      </c>
      <c r="E4193" t="s">
        <v>5</v>
      </c>
      <c r="F4193" t="b">
        <v>1</v>
      </c>
      <c r="G4193">
        <v>38</v>
      </c>
      <c r="H4193">
        <v>0</v>
      </c>
      <c r="I4193">
        <v>252</v>
      </c>
      <c r="K4193" t="str">
        <f t="shared" si="66"/>
        <v>SELECT 'uf50-0115.cnf','Rank','Clause','1Bit','Amplified',1,38,0,252 UNION</v>
      </c>
    </row>
    <row r="4194" spans="1:11" x14ac:dyDescent="0.55000000000000004">
      <c r="A4194" t="s">
        <v>35</v>
      </c>
      <c r="B4194" t="s">
        <v>10</v>
      </c>
      <c r="C4194" t="s">
        <v>1</v>
      </c>
      <c r="D4194" t="s">
        <v>132</v>
      </c>
      <c r="E4194" t="s">
        <v>3</v>
      </c>
      <c r="F4194" t="b">
        <v>1</v>
      </c>
      <c r="G4194">
        <v>485</v>
      </c>
      <c r="H4194">
        <v>3</v>
      </c>
      <c r="I4194">
        <v>3120</v>
      </c>
      <c r="K4194" t="str">
        <f t="shared" si="66"/>
        <v>SELECT 'uf50-0115.cnf','Rank','Clause','2Bit','MaxSat',1,485,3,3120 UNION</v>
      </c>
    </row>
    <row r="4195" spans="1:11" x14ac:dyDescent="0.55000000000000004">
      <c r="A4195" t="s">
        <v>35</v>
      </c>
      <c r="B4195" t="s">
        <v>10</v>
      </c>
      <c r="C4195" t="s">
        <v>1</v>
      </c>
      <c r="D4195" t="s">
        <v>132</v>
      </c>
      <c r="E4195" t="s">
        <v>4</v>
      </c>
      <c r="F4195" t="b">
        <v>1</v>
      </c>
      <c r="G4195">
        <v>1683</v>
      </c>
      <c r="H4195">
        <v>10</v>
      </c>
      <c r="I4195">
        <v>10337</v>
      </c>
      <c r="K4195" t="str">
        <f t="shared" si="66"/>
        <v>SELECT 'uf50-0115.cnf','Rank','Clause','2Bit','Weighted',1,1683,10,10337 UNION</v>
      </c>
    </row>
    <row r="4196" spans="1:11" x14ac:dyDescent="0.55000000000000004">
      <c r="A4196" t="s">
        <v>35</v>
      </c>
      <c r="B4196" t="s">
        <v>10</v>
      </c>
      <c r="C4196" t="s">
        <v>1</v>
      </c>
      <c r="D4196" t="s">
        <v>132</v>
      </c>
      <c r="E4196" t="s">
        <v>5</v>
      </c>
      <c r="F4196" t="b">
        <v>1</v>
      </c>
      <c r="G4196">
        <v>99</v>
      </c>
      <c r="H4196">
        <v>0</v>
      </c>
      <c r="I4196">
        <v>566</v>
      </c>
      <c r="K4196" t="str">
        <f t="shared" si="66"/>
        <v>SELECT 'uf50-0115.cnf','Rank','Clause','2Bit','Amplified',1,99,0,566 UNION</v>
      </c>
    </row>
    <row r="4197" spans="1:11" x14ac:dyDescent="0.55000000000000004">
      <c r="A4197" t="s">
        <v>35</v>
      </c>
      <c r="B4197" t="s">
        <v>10</v>
      </c>
      <c r="C4197" t="s">
        <v>8</v>
      </c>
      <c r="D4197" t="s">
        <v>2</v>
      </c>
      <c r="E4197" t="s">
        <v>3</v>
      </c>
      <c r="F4197" t="b">
        <v>1</v>
      </c>
      <c r="G4197">
        <v>54</v>
      </c>
      <c r="H4197">
        <v>0</v>
      </c>
      <c r="I4197">
        <v>149</v>
      </c>
      <c r="K4197" t="str">
        <f t="shared" si="66"/>
        <v>SELECT 'uf50-0115.cnf','Rank','Uniform','BitFlip','MaxSat',1,54,0,149 UNION</v>
      </c>
    </row>
    <row r="4198" spans="1:11" x14ac:dyDescent="0.55000000000000004">
      <c r="A4198" t="s">
        <v>35</v>
      </c>
      <c r="B4198" t="s">
        <v>10</v>
      </c>
      <c r="C4198" t="s">
        <v>8</v>
      </c>
      <c r="D4198" t="s">
        <v>2</v>
      </c>
      <c r="E4198" t="s">
        <v>4</v>
      </c>
      <c r="F4198" t="b">
        <v>1</v>
      </c>
      <c r="G4198">
        <v>177</v>
      </c>
      <c r="H4198">
        <v>1</v>
      </c>
      <c r="I4198">
        <v>435</v>
      </c>
      <c r="K4198" t="str">
        <f t="shared" si="66"/>
        <v>SELECT 'uf50-0115.cnf','Rank','Uniform','BitFlip','Weighted',1,177,1,435 UNION</v>
      </c>
    </row>
    <row r="4199" spans="1:11" x14ac:dyDescent="0.55000000000000004">
      <c r="A4199" t="s">
        <v>35</v>
      </c>
      <c r="B4199" t="s">
        <v>10</v>
      </c>
      <c r="C4199" t="s">
        <v>8</v>
      </c>
      <c r="D4199" t="s">
        <v>2</v>
      </c>
      <c r="E4199" t="s">
        <v>5</v>
      </c>
      <c r="F4199" t="b">
        <v>1</v>
      </c>
      <c r="G4199">
        <v>995</v>
      </c>
      <c r="H4199">
        <v>7</v>
      </c>
      <c r="I4199">
        <v>2643</v>
      </c>
      <c r="K4199" t="str">
        <f t="shared" si="66"/>
        <v>SELECT 'uf50-0115.cnf','Rank','Uniform','BitFlip','Amplified',1,995,7,2643 UNION</v>
      </c>
    </row>
    <row r="4200" spans="1:11" x14ac:dyDescent="0.55000000000000004">
      <c r="A4200" t="s">
        <v>35</v>
      </c>
      <c r="B4200" t="s">
        <v>10</v>
      </c>
      <c r="C4200" t="s">
        <v>8</v>
      </c>
      <c r="D4200" t="s">
        <v>6</v>
      </c>
      <c r="E4200" t="s">
        <v>3</v>
      </c>
      <c r="F4200" t="b">
        <v>1</v>
      </c>
      <c r="G4200">
        <v>21</v>
      </c>
      <c r="H4200">
        <v>0</v>
      </c>
      <c r="I4200">
        <v>107</v>
      </c>
      <c r="K4200" t="str">
        <f t="shared" si="66"/>
        <v>SELECT 'uf50-0115.cnf','Rank','Uniform','Guided','MaxSat',1,21,0,107 UNION</v>
      </c>
    </row>
    <row r="4201" spans="1:11" x14ac:dyDescent="0.55000000000000004">
      <c r="A4201" t="s">
        <v>35</v>
      </c>
      <c r="B4201" t="s">
        <v>10</v>
      </c>
      <c r="C4201" t="s">
        <v>8</v>
      </c>
      <c r="D4201" t="s">
        <v>6</v>
      </c>
      <c r="E4201" t="s">
        <v>4</v>
      </c>
      <c r="F4201" t="b">
        <v>1</v>
      </c>
      <c r="G4201">
        <v>272</v>
      </c>
      <c r="H4201">
        <v>2</v>
      </c>
      <c r="I4201">
        <v>1156</v>
      </c>
      <c r="K4201" t="str">
        <f t="shared" si="66"/>
        <v>SELECT 'uf50-0115.cnf','Rank','Uniform','Guided','Weighted',1,272,2,1156 UNION</v>
      </c>
    </row>
    <row r="4202" spans="1:11" x14ac:dyDescent="0.55000000000000004">
      <c r="A4202" t="s">
        <v>35</v>
      </c>
      <c r="B4202" t="s">
        <v>10</v>
      </c>
      <c r="C4202" t="s">
        <v>8</v>
      </c>
      <c r="D4202" t="s">
        <v>6</v>
      </c>
      <c r="E4202" t="s">
        <v>5</v>
      </c>
      <c r="F4202" t="b">
        <v>1</v>
      </c>
      <c r="G4202">
        <v>27</v>
      </c>
      <c r="H4202">
        <v>0</v>
      </c>
      <c r="I4202">
        <v>120</v>
      </c>
      <c r="K4202" t="str">
        <f t="shared" si="66"/>
        <v>SELECT 'uf50-0115.cnf','Rank','Uniform','Guided','Amplified',1,27,0,120 UNION</v>
      </c>
    </row>
    <row r="4203" spans="1:11" x14ac:dyDescent="0.55000000000000004">
      <c r="A4203" t="s">
        <v>35</v>
      </c>
      <c r="B4203" t="s">
        <v>10</v>
      </c>
      <c r="C4203" t="s">
        <v>8</v>
      </c>
      <c r="D4203" t="s">
        <v>131</v>
      </c>
      <c r="E4203" t="s">
        <v>3</v>
      </c>
      <c r="F4203" t="b">
        <v>1</v>
      </c>
      <c r="G4203">
        <v>660</v>
      </c>
      <c r="H4203">
        <v>5</v>
      </c>
      <c r="I4203">
        <v>1713</v>
      </c>
      <c r="K4203" t="str">
        <f t="shared" si="66"/>
        <v>SELECT 'uf50-0115.cnf','Rank','Uniform','1Bit','MaxSat',1,660,5,1713 UNION</v>
      </c>
    </row>
    <row r="4204" spans="1:11" x14ac:dyDescent="0.55000000000000004">
      <c r="A4204" t="s">
        <v>35</v>
      </c>
      <c r="B4204" t="s">
        <v>10</v>
      </c>
      <c r="C4204" t="s">
        <v>8</v>
      </c>
      <c r="D4204" t="s">
        <v>131</v>
      </c>
      <c r="E4204" t="s">
        <v>4</v>
      </c>
      <c r="F4204" t="b">
        <v>1</v>
      </c>
      <c r="G4204">
        <v>595</v>
      </c>
      <c r="H4204">
        <v>3</v>
      </c>
      <c r="I4204">
        <v>1458</v>
      </c>
      <c r="K4204" t="str">
        <f t="shared" si="66"/>
        <v>SELECT 'uf50-0115.cnf','Rank','Uniform','1Bit','Weighted',1,595,3,1458 UNION</v>
      </c>
    </row>
    <row r="4205" spans="1:11" x14ac:dyDescent="0.55000000000000004">
      <c r="A4205" t="s">
        <v>35</v>
      </c>
      <c r="B4205" t="s">
        <v>10</v>
      </c>
      <c r="C4205" t="s">
        <v>8</v>
      </c>
      <c r="D4205" t="s">
        <v>131</v>
      </c>
      <c r="E4205" t="s">
        <v>5</v>
      </c>
      <c r="F4205" t="b">
        <v>1</v>
      </c>
      <c r="G4205">
        <v>625</v>
      </c>
      <c r="H4205">
        <v>4</v>
      </c>
      <c r="I4205">
        <v>1628</v>
      </c>
      <c r="K4205" t="str">
        <f t="shared" si="66"/>
        <v>SELECT 'uf50-0115.cnf','Rank','Uniform','1Bit','Amplified',1,625,4,1628 UNION</v>
      </c>
    </row>
    <row r="4206" spans="1:11" x14ac:dyDescent="0.55000000000000004">
      <c r="A4206" t="s">
        <v>35</v>
      </c>
      <c r="B4206" t="s">
        <v>10</v>
      </c>
      <c r="C4206" t="s">
        <v>8</v>
      </c>
      <c r="D4206" t="s">
        <v>132</v>
      </c>
      <c r="E4206" t="s">
        <v>3</v>
      </c>
      <c r="F4206" t="b">
        <v>1</v>
      </c>
      <c r="G4206">
        <v>94</v>
      </c>
      <c r="H4206">
        <v>0</v>
      </c>
      <c r="I4206">
        <v>244</v>
      </c>
      <c r="K4206" t="str">
        <f t="shared" si="66"/>
        <v>SELECT 'uf50-0115.cnf','Rank','Uniform','2Bit','MaxSat',1,94,0,244 UNION</v>
      </c>
    </row>
    <row r="4207" spans="1:11" x14ac:dyDescent="0.55000000000000004">
      <c r="A4207" t="s">
        <v>35</v>
      </c>
      <c r="B4207" t="s">
        <v>10</v>
      </c>
      <c r="C4207" t="s">
        <v>8</v>
      </c>
      <c r="D4207" t="s">
        <v>132</v>
      </c>
      <c r="E4207" t="s">
        <v>4</v>
      </c>
      <c r="F4207" t="b">
        <v>1</v>
      </c>
      <c r="G4207">
        <v>161</v>
      </c>
      <c r="H4207">
        <v>1</v>
      </c>
      <c r="I4207">
        <v>385</v>
      </c>
      <c r="K4207" t="str">
        <f t="shared" si="66"/>
        <v>SELECT 'uf50-0115.cnf','Rank','Uniform','2Bit','Weighted',1,161,1,385 UNION</v>
      </c>
    </row>
    <row r="4208" spans="1:11" x14ac:dyDescent="0.55000000000000004">
      <c r="A4208" t="s">
        <v>35</v>
      </c>
      <c r="B4208" t="s">
        <v>10</v>
      </c>
      <c r="C4208" t="s">
        <v>8</v>
      </c>
      <c r="D4208" t="s">
        <v>132</v>
      </c>
      <c r="E4208" t="s">
        <v>5</v>
      </c>
      <c r="F4208" t="b">
        <v>1</v>
      </c>
      <c r="G4208">
        <v>367</v>
      </c>
      <c r="H4208">
        <v>2</v>
      </c>
      <c r="I4208">
        <v>954</v>
      </c>
      <c r="K4208" t="str">
        <f t="shared" si="66"/>
        <v>SELECT 'uf50-0115.cnf','Rank','Uniform','2Bit','Amplified',1,367,2,954 UNION</v>
      </c>
    </row>
    <row r="4209" spans="1:11" x14ac:dyDescent="0.55000000000000004">
      <c r="A4209" t="s">
        <v>35</v>
      </c>
      <c r="B4209" t="s">
        <v>10</v>
      </c>
      <c r="C4209" t="s">
        <v>133</v>
      </c>
      <c r="D4209" t="s">
        <v>2</v>
      </c>
      <c r="E4209" t="s">
        <v>3</v>
      </c>
      <c r="F4209" t="b">
        <v>1</v>
      </c>
      <c r="G4209">
        <v>241</v>
      </c>
      <c r="H4209">
        <v>1</v>
      </c>
      <c r="I4209">
        <v>636</v>
      </c>
      <c r="K4209" t="str">
        <f t="shared" si="66"/>
        <v>SELECT 'uf50-0115.cnf','Rank','1Point','BitFlip','MaxSat',1,241,1,636 UNION</v>
      </c>
    </row>
    <row r="4210" spans="1:11" x14ac:dyDescent="0.55000000000000004">
      <c r="A4210" t="s">
        <v>35</v>
      </c>
      <c r="B4210" t="s">
        <v>10</v>
      </c>
      <c r="C4210" t="s">
        <v>133</v>
      </c>
      <c r="D4210" t="s">
        <v>2</v>
      </c>
      <c r="E4210" t="s">
        <v>4</v>
      </c>
      <c r="F4210" t="b">
        <v>1</v>
      </c>
      <c r="G4210">
        <v>168</v>
      </c>
      <c r="H4210">
        <v>1</v>
      </c>
      <c r="I4210">
        <v>407</v>
      </c>
      <c r="K4210" t="str">
        <f t="shared" si="66"/>
        <v>SELECT 'uf50-0115.cnf','Rank','1Point','BitFlip','Weighted',1,168,1,407 UNION</v>
      </c>
    </row>
    <row r="4211" spans="1:11" x14ac:dyDescent="0.55000000000000004">
      <c r="A4211" t="s">
        <v>35</v>
      </c>
      <c r="B4211" t="s">
        <v>10</v>
      </c>
      <c r="C4211" t="s">
        <v>133</v>
      </c>
      <c r="D4211" t="s">
        <v>2</v>
      </c>
      <c r="E4211" t="s">
        <v>5</v>
      </c>
      <c r="F4211" t="b">
        <v>1</v>
      </c>
      <c r="G4211">
        <v>196</v>
      </c>
      <c r="H4211">
        <v>1</v>
      </c>
      <c r="I4211">
        <v>514</v>
      </c>
      <c r="K4211" t="str">
        <f t="shared" si="66"/>
        <v>SELECT 'uf50-0115.cnf','Rank','1Point','BitFlip','Amplified',1,196,1,514 UNION</v>
      </c>
    </row>
    <row r="4212" spans="1:11" x14ac:dyDescent="0.55000000000000004">
      <c r="A4212" t="s">
        <v>35</v>
      </c>
      <c r="B4212" t="s">
        <v>10</v>
      </c>
      <c r="C4212" t="s">
        <v>133</v>
      </c>
      <c r="D4212" t="s">
        <v>6</v>
      </c>
      <c r="E4212" t="s">
        <v>3</v>
      </c>
      <c r="F4212" t="b">
        <v>1</v>
      </c>
      <c r="G4212">
        <v>47</v>
      </c>
      <c r="H4212">
        <v>0</v>
      </c>
      <c r="I4212">
        <v>196</v>
      </c>
      <c r="K4212" t="str">
        <f t="shared" si="66"/>
        <v>SELECT 'uf50-0115.cnf','Rank','1Point','Guided','MaxSat',1,47,0,196 UNION</v>
      </c>
    </row>
    <row r="4213" spans="1:11" x14ac:dyDescent="0.55000000000000004">
      <c r="A4213" t="s">
        <v>35</v>
      </c>
      <c r="B4213" t="s">
        <v>10</v>
      </c>
      <c r="C4213" t="s">
        <v>133</v>
      </c>
      <c r="D4213" t="s">
        <v>6</v>
      </c>
      <c r="E4213" t="s">
        <v>4</v>
      </c>
      <c r="F4213" t="b">
        <v>1</v>
      </c>
      <c r="G4213">
        <v>21</v>
      </c>
      <c r="H4213">
        <v>0</v>
      </c>
      <c r="I4213">
        <v>88</v>
      </c>
      <c r="K4213" t="str">
        <f t="shared" si="66"/>
        <v>SELECT 'uf50-0115.cnf','Rank','1Point','Guided','Weighted',1,21,0,88 UNION</v>
      </c>
    </row>
    <row r="4214" spans="1:11" x14ac:dyDescent="0.55000000000000004">
      <c r="A4214" t="s">
        <v>35</v>
      </c>
      <c r="B4214" t="s">
        <v>10</v>
      </c>
      <c r="C4214" t="s">
        <v>133</v>
      </c>
      <c r="D4214" t="s">
        <v>6</v>
      </c>
      <c r="E4214" t="s">
        <v>5</v>
      </c>
      <c r="F4214" t="b">
        <v>1</v>
      </c>
      <c r="G4214">
        <v>21</v>
      </c>
      <c r="H4214">
        <v>0</v>
      </c>
      <c r="I4214">
        <v>92</v>
      </c>
      <c r="K4214" t="str">
        <f t="shared" si="66"/>
        <v>SELECT 'uf50-0115.cnf','Rank','1Point','Guided','Amplified',1,21,0,92 UNION</v>
      </c>
    </row>
    <row r="4215" spans="1:11" x14ac:dyDescent="0.55000000000000004">
      <c r="A4215" t="s">
        <v>35</v>
      </c>
      <c r="B4215" t="s">
        <v>10</v>
      </c>
      <c r="C4215" t="s">
        <v>133</v>
      </c>
      <c r="D4215" t="s">
        <v>131</v>
      </c>
      <c r="E4215" t="s">
        <v>3</v>
      </c>
      <c r="F4215" t="b">
        <v>1</v>
      </c>
      <c r="G4215">
        <v>1007</v>
      </c>
      <c r="H4215">
        <v>7</v>
      </c>
      <c r="I4215">
        <v>2696</v>
      </c>
      <c r="K4215" t="str">
        <f t="shared" si="66"/>
        <v>SELECT 'uf50-0115.cnf','Rank','1Point','1Bit','MaxSat',1,1007,7,2696 UNION</v>
      </c>
    </row>
    <row r="4216" spans="1:11" x14ac:dyDescent="0.55000000000000004">
      <c r="A4216" t="s">
        <v>35</v>
      </c>
      <c r="B4216" t="s">
        <v>10</v>
      </c>
      <c r="C4216" t="s">
        <v>133</v>
      </c>
      <c r="D4216" t="s">
        <v>131</v>
      </c>
      <c r="E4216" t="s">
        <v>4</v>
      </c>
      <c r="F4216" t="b">
        <v>1</v>
      </c>
      <c r="G4216">
        <v>72</v>
      </c>
      <c r="H4216">
        <v>0</v>
      </c>
      <c r="I4216">
        <v>193</v>
      </c>
      <c r="K4216" t="str">
        <f t="shared" si="66"/>
        <v>SELECT 'uf50-0115.cnf','Rank','1Point','1Bit','Weighted',1,72,0,193 UNION</v>
      </c>
    </row>
    <row r="4217" spans="1:11" x14ac:dyDescent="0.55000000000000004">
      <c r="A4217" t="s">
        <v>35</v>
      </c>
      <c r="B4217" t="s">
        <v>10</v>
      </c>
      <c r="C4217" t="s">
        <v>133</v>
      </c>
      <c r="D4217" t="s">
        <v>131</v>
      </c>
      <c r="E4217" t="s">
        <v>5</v>
      </c>
      <c r="F4217" t="b">
        <v>1</v>
      </c>
      <c r="G4217">
        <v>76</v>
      </c>
      <c r="H4217">
        <v>0</v>
      </c>
      <c r="I4217">
        <v>201</v>
      </c>
      <c r="K4217" t="str">
        <f t="shared" si="66"/>
        <v>SELECT 'uf50-0115.cnf','Rank','1Point','1Bit','Amplified',1,76,0,201 UNION</v>
      </c>
    </row>
    <row r="4218" spans="1:11" x14ac:dyDescent="0.55000000000000004">
      <c r="A4218" t="s">
        <v>35</v>
      </c>
      <c r="B4218" t="s">
        <v>10</v>
      </c>
      <c r="C4218" t="s">
        <v>133</v>
      </c>
      <c r="D4218" t="s">
        <v>132</v>
      </c>
      <c r="E4218" t="s">
        <v>3</v>
      </c>
      <c r="F4218" t="b">
        <v>1</v>
      </c>
      <c r="G4218">
        <v>98</v>
      </c>
      <c r="H4218">
        <v>0</v>
      </c>
      <c r="I4218">
        <v>243</v>
      </c>
      <c r="K4218" t="str">
        <f t="shared" si="66"/>
        <v>SELECT 'uf50-0115.cnf','Rank','1Point','2Bit','MaxSat',1,98,0,243 UNION</v>
      </c>
    </row>
    <row r="4219" spans="1:11" x14ac:dyDescent="0.55000000000000004">
      <c r="A4219" t="s">
        <v>35</v>
      </c>
      <c r="B4219" t="s">
        <v>10</v>
      </c>
      <c r="C4219" t="s">
        <v>133</v>
      </c>
      <c r="D4219" t="s">
        <v>132</v>
      </c>
      <c r="E4219" t="s">
        <v>4</v>
      </c>
      <c r="F4219" t="b">
        <v>1</v>
      </c>
      <c r="G4219">
        <v>506</v>
      </c>
      <c r="H4219">
        <v>2</v>
      </c>
      <c r="I4219">
        <v>1231</v>
      </c>
      <c r="K4219" t="str">
        <f t="shared" si="66"/>
        <v>SELECT 'uf50-0115.cnf','Rank','1Point','2Bit','Weighted',1,506,2,1231 UNION</v>
      </c>
    </row>
    <row r="4220" spans="1:11" x14ac:dyDescent="0.55000000000000004">
      <c r="A4220" t="s">
        <v>35</v>
      </c>
      <c r="B4220" t="s">
        <v>10</v>
      </c>
      <c r="C4220" t="s">
        <v>133</v>
      </c>
      <c r="D4220" t="s">
        <v>132</v>
      </c>
      <c r="E4220" t="s">
        <v>5</v>
      </c>
      <c r="F4220" t="b">
        <v>1</v>
      </c>
      <c r="G4220">
        <v>167</v>
      </c>
      <c r="H4220">
        <v>1</v>
      </c>
      <c r="I4220">
        <v>460</v>
      </c>
      <c r="K4220" t="str">
        <f t="shared" si="66"/>
        <v>SELECT 'uf50-0115.cnf','Rank','1Point','2Bit','Amplified',1,167,1,460 UNION</v>
      </c>
    </row>
    <row r="4221" spans="1:11" x14ac:dyDescent="0.55000000000000004">
      <c r="A4221" t="s">
        <v>35</v>
      </c>
      <c r="B4221" t="s">
        <v>10</v>
      </c>
      <c r="C4221" t="s">
        <v>134</v>
      </c>
      <c r="D4221" t="s">
        <v>2</v>
      </c>
      <c r="E4221" t="s">
        <v>3</v>
      </c>
      <c r="F4221" t="b">
        <v>1</v>
      </c>
      <c r="G4221">
        <v>24</v>
      </c>
      <c r="H4221">
        <v>0</v>
      </c>
      <c r="I4221">
        <v>89</v>
      </c>
      <c r="K4221" t="str">
        <f t="shared" si="66"/>
        <v>SELECT 'uf50-0115.cnf','Rank','2Point','BitFlip','MaxSat',1,24,0,89 UNION</v>
      </c>
    </row>
    <row r="4222" spans="1:11" x14ac:dyDescent="0.55000000000000004">
      <c r="A4222" t="s">
        <v>35</v>
      </c>
      <c r="B4222" t="s">
        <v>10</v>
      </c>
      <c r="C4222" t="s">
        <v>134</v>
      </c>
      <c r="D4222" t="s">
        <v>2</v>
      </c>
      <c r="E4222" t="s">
        <v>4</v>
      </c>
      <c r="F4222" t="b">
        <v>1</v>
      </c>
      <c r="G4222">
        <v>810</v>
      </c>
      <c r="H4222">
        <v>5</v>
      </c>
      <c r="I4222">
        <v>2049</v>
      </c>
      <c r="K4222" t="str">
        <f t="shared" si="66"/>
        <v>SELECT 'uf50-0115.cnf','Rank','2Point','BitFlip','Weighted',1,810,5,2049 UNION</v>
      </c>
    </row>
    <row r="4223" spans="1:11" x14ac:dyDescent="0.55000000000000004">
      <c r="A4223" t="s">
        <v>35</v>
      </c>
      <c r="B4223" t="s">
        <v>10</v>
      </c>
      <c r="C4223" t="s">
        <v>134</v>
      </c>
      <c r="D4223" t="s">
        <v>2</v>
      </c>
      <c r="E4223" t="s">
        <v>5</v>
      </c>
      <c r="F4223" t="b">
        <v>1</v>
      </c>
      <c r="G4223">
        <v>180</v>
      </c>
      <c r="H4223">
        <v>1</v>
      </c>
      <c r="I4223">
        <v>502</v>
      </c>
      <c r="K4223" t="str">
        <f t="shared" si="66"/>
        <v>SELECT 'uf50-0115.cnf','Rank','2Point','BitFlip','Amplified',1,180,1,502 UNION</v>
      </c>
    </row>
    <row r="4224" spans="1:11" x14ac:dyDescent="0.55000000000000004">
      <c r="A4224" t="s">
        <v>35</v>
      </c>
      <c r="B4224" t="s">
        <v>10</v>
      </c>
      <c r="C4224" t="s">
        <v>134</v>
      </c>
      <c r="D4224" t="s">
        <v>6</v>
      </c>
      <c r="E4224" t="s">
        <v>3</v>
      </c>
      <c r="F4224" t="b">
        <v>1</v>
      </c>
      <c r="G4224">
        <v>23</v>
      </c>
      <c r="H4224">
        <v>0</v>
      </c>
      <c r="I4224">
        <v>108</v>
      </c>
      <c r="K4224" t="str">
        <f t="shared" si="66"/>
        <v>SELECT 'uf50-0115.cnf','Rank','2Point','Guided','MaxSat',1,23,0,108 UNION</v>
      </c>
    </row>
    <row r="4225" spans="1:11" x14ac:dyDescent="0.55000000000000004">
      <c r="A4225" t="s">
        <v>35</v>
      </c>
      <c r="B4225" t="s">
        <v>10</v>
      </c>
      <c r="C4225" t="s">
        <v>134</v>
      </c>
      <c r="D4225" t="s">
        <v>6</v>
      </c>
      <c r="E4225" t="s">
        <v>4</v>
      </c>
      <c r="F4225" t="b">
        <v>1</v>
      </c>
      <c r="G4225">
        <v>147</v>
      </c>
      <c r="H4225">
        <v>1</v>
      </c>
      <c r="I4225">
        <v>629</v>
      </c>
      <c r="K4225" t="str">
        <f t="shared" si="66"/>
        <v>SELECT 'uf50-0115.cnf','Rank','2Point','Guided','Weighted',1,147,1,629 UNION</v>
      </c>
    </row>
    <row r="4226" spans="1:11" x14ac:dyDescent="0.55000000000000004">
      <c r="A4226" t="s">
        <v>35</v>
      </c>
      <c r="B4226" t="s">
        <v>10</v>
      </c>
      <c r="C4226" t="s">
        <v>134</v>
      </c>
      <c r="D4226" t="s">
        <v>6</v>
      </c>
      <c r="E4226" t="s">
        <v>5</v>
      </c>
      <c r="F4226" t="b">
        <v>1</v>
      </c>
      <c r="G4226">
        <v>34</v>
      </c>
      <c r="H4226">
        <v>0</v>
      </c>
      <c r="I4226">
        <v>167</v>
      </c>
      <c r="K4226" t="str">
        <f t="shared" si="66"/>
        <v>SELECT 'uf50-0115.cnf','Rank','2Point','Guided','Amplified',1,34,0,167 UNION</v>
      </c>
    </row>
    <row r="4227" spans="1:11" x14ac:dyDescent="0.55000000000000004">
      <c r="A4227" t="s">
        <v>35</v>
      </c>
      <c r="B4227" t="s">
        <v>10</v>
      </c>
      <c r="C4227" t="s">
        <v>134</v>
      </c>
      <c r="D4227" t="s">
        <v>131</v>
      </c>
      <c r="E4227" t="s">
        <v>3</v>
      </c>
      <c r="F4227" t="b">
        <v>1</v>
      </c>
      <c r="G4227">
        <v>88</v>
      </c>
      <c r="H4227">
        <v>0</v>
      </c>
      <c r="I4227">
        <v>227</v>
      </c>
      <c r="K4227" t="str">
        <f t="shared" si="66"/>
        <v>SELECT 'uf50-0115.cnf','Rank','2Point','1Bit','MaxSat',1,88,0,227 UNION</v>
      </c>
    </row>
    <row r="4228" spans="1:11" x14ac:dyDescent="0.55000000000000004">
      <c r="A4228" t="s">
        <v>35</v>
      </c>
      <c r="B4228" t="s">
        <v>10</v>
      </c>
      <c r="C4228" t="s">
        <v>134</v>
      </c>
      <c r="D4228" t="s">
        <v>131</v>
      </c>
      <c r="E4228" t="s">
        <v>4</v>
      </c>
      <c r="F4228" t="b">
        <v>1</v>
      </c>
      <c r="G4228">
        <v>1805</v>
      </c>
      <c r="H4228">
        <v>12</v>
      </c>
      <c r="I4228">
        <v>4461</v>
      </c>
      <c r="K4228" t="str">
        <f t="shared" si="66"/>
        <v>SELECT 'uf50-0115.cnf','Rank','2Point','1Bit','Weighted',1,1805,12,4461 UNION</v>
      </c>
    </row>
    <row r="4229" spans="1:11" x14ac:dyDescent="0.55000000000000004">
      <c r="A4229" t="s">
        <v>35</v>
      </c>
      <c r="B4229" t="s">
        <v>10</v>
      </c>
      <c r="C4229" t="s">
        <v>134</v>
      </c>
      <c r="D4229" t="s">
        <v>131</v>
      </c>
      <c r="E4229" t="s">
        <v>5</v>
      </c>
      <c r="F4229" t="b">
        <v>1</v>
      </c>
      <c r="G4229">
        <v>139</v>
      </c>
      <c r="H4229">
        <v>0</v>
      </c>
      <c r="I4229">
        <v>391</v>
      </c>
      <c r="K4229" t="str">
        <f t="shared" si="66"/>
        <v>SELECT 'uf50-0115.cnf','Rank','2Point','1Bit','Amplified',1,139,0,391 UNION</v>
      </c>
    </row>
    <row r="4230" spans="1:11" x14ac:dyDescent="0.55000000000000004">
      <c r="A4230" t="s">
        <v>35</v>
      </c>
      <c r="B4230" t="s">
        <v>10</v>
      </c>
      <c r="C4230" t="s">
        <v>134</v>
      </c>
      <c r="D4230" t="s">
        <v>132</v>
      </c>
      <c r="E4230" t="s">
        <v>3</v>
      </c>
      <c r="F4230" t="b">
        <v>1</v>
      </c>
      <c r="G4230">
        <v>44</v>
      </c>
      <c r="H4230">
        <v>0</v>
      </c>
      <c r="I4230">
        <v>117</v>
      </c>
      <c r="K4230" t="str">
        <f t="shared" si="66"/>
        <v>SELECT 'uf50-0115.cnf','Rank','2Point','2Bit','MaxSat',1,44,0,117 UNION</v>
      </c>
    </row>
    <row r="4231" spans="1:11" x14ac:dyDescent="0.55000000000000004">
      <c r="A4231" t="s">
        <v>35</v>
      </c>
      <c r="B4231" t="s">
        <v>10</v>
      </c>
      <c r="C4231" t="s">
        <v>134</v>
      </c>
      <c r="D4231" t="s">
        <v>132</v>
      </c>
      <c r="E4231" t="s">
        <v>4</v>
      </c>
      <c r="F4231" t="b">
        <v>1</v>
      </c>
      <c r="G4231">
        <v>23</v>
      </c>
      <c r="H4231">
        <v>0</v>
      </c>
      <c r="I4231">
        <v>60</v>
      </c>
      <c r="K4231" t="str">
        <f t="shared" si="66"/>
        <v>SELECT 'uf50-0115.cnf','Rank','2Point','2Bit','Weighted',1,23,0,60 UNION</v>
      </c>
    </row>
    <row r="4232" spans="1:11" x14ac:dyDescent="0.55000000000000004">
      <c r="A4232" t="s">
        <v>35</v>
      </c>
      <c r="B4232" t="s">
        <v>10</v>
      </c>
      <c r="C4232" t="s">
        <v>134</v>
      </c>
      <c r="D4232" t="s">
        <v>132</v>
      </c>
      <c r="E4232" t="s">
        <v>5</v>
      </c>
      <c r="F4232" t="b">
        <v>1</v>
      </c>
      <c r="G4232">
        <v>50</v>
      </c>
      <c r="H4232">
        <v>0</v>
      </c>
      <c r="I4232">
        <v>143</v>
      </c>
      <c r="K4232" t="str">
        <f t="shared" si="66"/>
        <v>SELECT 'uf50-0115.cnf','Rank','2Point','2Bit','Amplified',1,50,0,143 UNION</v>
      </c>
    </row>
    <row r="4233" spans="1:11" x14ac:dyDescent="0.55000000000000004">
      <c r="A4233" t="s">
        <v>36</v>
      </c>
      <c r="B4233" t="s">
        <v>0</v>
      </c>
      <c r="C4233" t="s">
        <v>1</v>
      </c>
      <c r="D4233" t="s">
        <v>2</v>
      </c>
      <c r="E4233" t="s">
        <v>3</v>
      </c>
      <c r="F4233" t="b">
        <v>1</v>
      </c>
      <c r="G4233">
        <v>471</v>
      </c>
      <c r="H4233">
        <v>3</v>
      </c>
      <c r="I4233">
        <v>2829</v>
      </c>
      <c r="K4233" t="str">
        <f t="shared" ref="K4233:K4296" si="67">CONCATENATE("SELECT '",A4233,"','",B4233,"','",C4233,"','",D4233,"','",E4233,"',",IF(F4233,1,0),",",G4233,",",H4233,",",I4233," UNION")</f>
        <v>SELECT 'uf50-0116.cnf','Tournament','Clause','BitFlip','MaxSat',1,471,3,2829 UNION</v>
      </c>
    </row>
    <row r="4234" spans="1:11" x14ac:dyDescent="0.55000000000000004">
      <c r="A4234" t="s">
        <v>36</v>
      </c>
      <c r="B4234" t="s">
        <v>0</v>
      </c>
      <c r="C4234" t="s">
        <v>1</v>
      </c>
      <c r="D4234" t="s">
        <v>2</v>
      </c>
      <c r="E4234" t="s">
        <v>4</v>
      </c>
      <c r="F4234" t="b">
        <v>1</v>
      </c>
      <c r="G4234">
        <v>155</v>
      </c>
      <c r="H4234">
        <v>1</v>
      </c>
      <c r="I4234">
        <v>897</v>
      </c>
      <c r="K4234" t="str">
        <f t="shared" si="67"/>
        <v>SELECT 'uf50-0116.cnf','Tournament','Clause','BitFlip','Weighted',1,155,1,897 UNION</v>
      </c>
    </row>
    <row r="4235" spans="1:11" x14ac:dyDescent="0.55000000000000004">
      <c r="A4235" t="s">
        <v>36</v>
      </c>
      <c r="B4235" t="s">
        <v>0</v>
      </c>
      <c r="C4235" t="s">
        <v>1</v>
      </c>
      <c r="D4235" t="s">
        <v>2</v>
      </c>
      <c r="E4235" t="s">
        <v>5</v>
      </c>
      <c r="F4235" t="b">
        <v>1</v>
      </c>
      <c r="G4235">
        <v>471</v>
      </c>
      <c r="H4235">
        <v>3</v>
      </c>
      <c r="I4235">
        <v>2859</v>
      </c>
      <c r="K4235" t="str">
        <f t="shared" si="67"/>
        <v>SELECT 'uf50-0116.cnf','Tournament','Clause','BitFlip','Amplified',1,471,3,2859 UNION</v>
      </c>
    </row>
    <row r="4236" spans="1:11" x14ac:dyDescent="0.55000000000000004">
      <c r="A4236" t="s">
        <v>36</v>
      </c>
      <c r="B4236" t="s">
        <v>0</v>
      </c>
      <c r="C4236" t="s">
        <v>1</v>
      </c>
      <c r="D4236" t="s">
        <v>6</v>
      </c>
      <c r="E4236" t="s">
        <v>3</v>
      </c>
      <c r="F4236" t="b">
        <v>1</v>
      </c>
      <c r="G4236">
        <v>115</v>
      </c>
      <c r="H4236">
        <v>0</v>
      </c>
      <c r="I4236">
        <v>758</v>
      </c>
      <c r="K4236" t="str">
        <f t="shared" si="67"/>
        <v>SELECT 'uf50-0116.cnf','Tournament','Clause','Guided','MaxSat',1,115,0,758 UNION</v>
      </c>
    </row>
    <row r="4237" spans="1:11" x14ac:dyDescent="0.55000000000000004">
      <c r="A4237" t="s">
        <v>36</v>
      </c>
      <c r="B4237" t="s">
        <v>0</v>
      </c>
      <c r="C4237" t="s">
        <v>1</v>
      </c>
      <c r="D4237" t="s">
        <v>6</v>
      </c>
      <c r="E4237" t="s">
        <v>4</v>
      </c>
      <c r="F4237" t="b">
        <v>1</v>
      </c>
      <c r="G4237">
        <v>260</v>
      </c>
      <c r="H4237">
        <v>2</v>
      </c>
      <c r="I4237">
        <v>1733</v>
      </c>
      <c r="K4237" t="str">
        <f t="shared" si="67"/>
        <v>SELECT 'uf50-0116.cnf','Tournament','Clause','Guided','Weighted',1,260,2,1733 UNION</v>
      </c>
    </row>
    <row r="4238" spans="1:11" x14ac:dyDescent="0.55000000000000004">
      <c r="A4238" t="s">
        <v>36</v>
      </c>
      <c r="B4238" t="s">
        <v>0</v>
      </c>
      <c r="C4238" t="s">
        <v>1</v>
      </c>
      <c r="D4238" t="s">
        <v>6</v>
      </c>
      <c r="E4238" t="s">
        <v>5</v>
      </c>
      <c r="F4238" t="b">
        <v>1</v>
      </c>
      <c r="G4238">
        <v>115</v>
      </c>
      <c r="H4238">
        <v>0</v>
      </c>
      <c r="I4238">
        <v>753</v>
      </c>
      <c r="K4238" t="str">
        <f t="shared" si="67"/>
        <v>SELECT 'uf50-0116.cnf','Tournament','Clause','Guided','Amplified',1,115,0,753 UNION</v>
      </c>
    </row>
    <row r="4239" spans="1:11" x14ac:dyDescent="0.55000000000000004">
      <c r="A4239" t="s">
        <v>36</v>
      </c>
      <c r="B4239" t="s">
        <v>0</v>
      </c>
      <c r="C4239" t="s">
        <v>1</v>
      </c>
      <c r="D4239" t="s">
        <v>131</v>
      </c>
      <c r="E4239" t="s">
        <v>3</v>
      </c>
      <c r="F4239" t="b">
        <v>1</v>
      </c>
      <c r="G4239">
        <v>27</v>
      </c>
      <c r="H4239">
        <v>0</v>
      </c>
      <c r="I4239">
        <v>170</v>
      </c>
      <c r="K4239" t="str">
        <f t="shared" si="67"/>
        <v>SELECT 'uf50-0116.cnf','Tournament','Clause','1Bit','MaxSat',1,27,0,170 UNION</v>
      </c>
    </row>
    <row r="4240" spans="1:11" x14ac:dyDescent="0.55000000000000004">
      <c r="A4240" t="s">
        <v>36</v>
      </c>
      <c r="B4240" t="s">
        <v>0</v>
      </c>
      <c r="C4240" t="s">
        <v>1</v>
      </c>
      <c r="D4240" t="s">
        <v>131</v>
      </c>
      <c r="E4240" t="s">
        <v>4</v>
      </c>
      <c r="F4240" t="b">
        <v>1</v>
      </c>
      <c r="G4240">
        <v>286</v>
      </c>
      <c r="H4240">
        <v>2</v>
      </c>
      <c r="I4240">
        <v>1582</v>
      </c>
      <c r="K4240" t="str">
        <f t="shared" si="67"/>
        <v>SELECT 'uf50-0116.cnf','Tournament','Clause','1Bit','Weighted',1,286,2,1582 UNION</v>
      </c>
    </row>
    <row r="4241" spans="1:11" x14ac:dyDescent="0.55000000000000004">
      <c r="A4241" t="s">
        <v>36</v>
      </c>
      <c r="B4241" t="s">
        <v>0</v>
      </c>
      <c r="C4241" t="s">
        <v>1</v>
      </c>
      <c r="D4241" t="s">
        <v>131</v>
      </c>
      <c r="E4241" t="s">
        <v>5</v>
      </c>
      <c r="F4241" t="b">
        <v>1</v>
      </c>
      <c r="G4241">
        <v>27</v>
      </c>
      <c r="H4241">
        <v>0</v>
      </c>
      <c r="I4241">
        <v>182</v>
      </c>
      <c r="K4241" t="str">
        <f t="shared" si="67"/>
        <v>SELECT 'uf50-0116.cnf','Tournament','Clause','1Bit','Amplified',1,27,0,182 UNION</v>
      </c>
    </row>
    <row r="4242" spans="1:11" x14ac:dyDescent="0.55000000000000004">
      <c r="A4242" t="s">
        <v>36</v>
      </c>
      <c r="B4242" t="s">
        <v>0</v>
      </c>
      <c r="C4242" t="s">
        <v>1</v>
      </c>
      <c r="D4242" t="s">
        <v>132</v>
      </c>
      <c r="E4242" t="s">
        <v>3</v>
      </c>
      <c r="F4242" t="b">
        <v>1</v>
      </c>
      <c r="G4242">
        <v>146</v>
      </c>
      <c r="H4242">
        <v>1</v>
      </c>
      <c r="I4242">
        <v>897</v>
      </c>
      <c r="K4242" t="str">
        <f t="shared" si="67"/>
        <v>SELECT 'uf50-0116.cnf','Tournament','Clause','2Bit','MaxSat',1,146,1,897 UNION</v>
      </c>
    </row>
    <row r="4243" spans="1:11" x14ac:dyDescent="0.55000000000000004">
      <c r="A4243" t="s">
        <v>36</v>
      </c>
      <c r="B4243" t="s">
        <v>0</v>
      </c>
      <c r="C4243" t="s">
        <v>1</v>
      </c>
      <c r="D4243" t="s">
        <v>132</v>
      </c>
      <c r="E4243" t="s">
        <v>4</v>
      </c>
      <c r="F4243" t="b">
        <v>1</v>
      </c>
      <c r="G4243">
        <v>496</v>
      </c>
      <c r="H4243">
        <v>4</v>
      </c>
      <c r="I4243">
        <v>2884</v>
      </c>
      <c r="K4243" t="str">
        <f t="shared" si="67"/>
        <v>SELECT 'uf50-0116.cnf','Tournament','Clause','2Bit','Weighted',1,496,4,2884 UNION</v>
      </c>
    </row>
    <row r="4244" spans="1:11" x14ac:dyDescent="0.55000000000000004">
      <c r="A4244" t="s">
        <v>36</v>
      </c>
      <c r="B4244" t="s">
        <v>0</v>
      </c>
      <c r="C4244" t="s">
        <v>1</v>
      </c>
      <c r="D4244" t="s">
        <v>132</v>
      </c>
      <c r="E4244" t="s">
        <v>5</v>
      </c>
      <c r="F4244" t="b">
        <v>1</v>
      </c>
      <c r="G4244">
        <v>146</v>
      </c>
      <c r="H4244">
        <v>1</v>
      </c>
      <c r="I4244">
        <v>815</v>
      </c>
      <c r="K4244" t="str">
        <f t="shared" si="67"/>
        <v>SELECT 'uf50-0116.cnf','Tournament','Clause','2Bit','Amplified',1,146,1,815 UNION</v>
      </c>
    </row>
    <row r="4245" spans="1:11" x14ac:dyDescent="0.55000000000000004">
      <c r="A4245" t="s">
        <v>36</v>
      </c>
      <c r="B4245" t="s">
        <v>0</v>
      </c>
      <c r="C4245" t="s">
        <v>8</v>
      </c>
      <c r="D4245" t="s">
        <v>2</v>
      </c>
      <c r="E4245" t="s">
        <v>3</v>
      </c>
      <c r="F4245" t="b">
        <v>1</v>
      </c>
      <c r="G4245">
        <v>430</v>
      </c>
      <c r="H4245">
        <v>3</v>
      </c>
      <c r="I4245">
        <v>1192</v>
      </c>
      <c r="K4245" t="str">
        <f t="shared" si="67"/>
        <v>SELECT 'uf50-0116.cnf','Tournament','Uniform','BitFlip','MaxSat',1,430,3,1192 UNION</v>
      </c>
    </row>
    <row r="4246" spans="1:11" x14ac:dyDescent="0.55000000000000004">
      <c r="A4246" t="s">
        <v>36</v>
      </c>
      <c r="B4246" t="s">
        <v>0</v>
      </c>
      <c r="C4246" t="s">
        <v>8</v>
      </c>
      <c r="D4246" t="s">
        <v>2</v>
      </c>
      <c r="E4246" t="s">
        <v>4</v>
      </c>
      <c r="F4246" t="b">
        <v>1</v>
      </c>
      <c r="G4246">
        <v>40</v>
      </c>
      <c r="H4246">
        <v>0</v>
      </c>
      <c r="I4246">
        <v>98</v>
      </c>
      <c r="K4246" t="str">
        <f t="shared" si="67"/>
        <v>SELECT 'uf50-0116.cnf','Tournament','Uniform','BitFlip','Weighted',1,40,0,98 UNION</v>
      </c>
    </row>
    <row r="4247" spans="1:11" x14ac:dyDescent="0.55000000000000004">
      <c r="A4247" t="s">
        <v>36</v>
      </c>
      <c r="B4247" t="s">
        <v>0</v>
      </c>
      <c r="C4247" t="s">
        <v>8</v>
      </c>
      <c r="D4247" t="s">
        <v>2</v>
      </c>
      <c r="E4247" t="s">
        <v>5</v>
      </c>
      <c r="F4247" t="b">
        <v>1</v>
      </c>
      <c r="G4247">
        <v>430</v>
      </c>
      <c r="H4247">
        <v>3</v>
      </c>
      <c r="I4247">
        <v>1224</v>
      </c>
      <c r="K4247" t="str">
        <f t="shared" si="67"/>
        <v>SELECT 'uf50-0116.cnf','Tournament','Uniform','BitFlip','Amplified',1,430,3,1224 UNION</v>
      </c>
    </row>
    <row r="4248" spans="1:11" x14ac:dyDescent="0.55000000000000004">
      <c r="A4248" t="s">
        <v>36</v>
      </c>
      <c r="B4248" t="s">
        <v>0</v>
      </c>
      <c r="C4248" t="s">
        <v>8</v>
      </c>
      <c r="D4248" t="s">
        <v>6</v>
      </c>
      <c r="E4248" t="s">
        <v>3</v>
      </c>
      <c r="F4248" t="b">
        <v>1</v>
      </c>
      <c r="G4248">
        <v>23</v>
      </c>
      <c r="H4248">
        <v>0</v>
      </c>
      <c r="I4248">
        <v>107</v>
      </c>
      <c r="K4248" t="str">
        <f t="shared" si="67"/>
        <v>SELECT 'uf50-0116.cnf','Tournament','Uniform','Guided','MaxSat',1,23,0,107 UNION</v>
      </c>
    </row>
    <row r="4249" spans="1:11" x14ac:dyDescent="0.55000000000000004">
      <c r="A4249" t="s">
        <v>36</v>
      </c>
      <c r="B4249" t="s">
        <v>0</v>
      </c>
      <c r="C4249" t="s">
        <v>8</v>
      </c>
      <c r="D4249" t="s">
        <v>6</v>
      </c>
      <c r="E4249" t="s">
        <v>4</v>
      </c>
      <c r="F4249" t="b">
        <v>1</v>
      </c>
      <c r="G4249">
        <v>14</v>
      </c>
      <c r="H4249">
        <v>0</v>
      </c>
      <c r="I4249">
        <v>66</v>
      </c>
      <c r="K4249" t="str">
        <f t="shared" si="67"/>
        <v>SELECT 'uf50-0116.cnf','Tournament','Uniform','Guided','Weighted',1,14,0,66 UNION</v>
      </c>
    </row>
    <row r="4250" spans="1:11" x14ac:dyDescent="0.55000000000000004">
      <c r="A4250" t="s">
        <v>36</v>
      </c>
      <c r="B4250" t="s">
        <v>0</v>
      </c>
      <c r="C4250" t="s">
        <v>8</v>
      </c>
      <c r="D4250" t="s">
        <v>6</v>
      </c>
      <c r="E4250" t="s">
        <v>5</v>
      </c>
      <c r="F4250" t="b">
        <v>1</v>
      </c>
      <c r="G4250">
        <v>23</v>
      </c>
      <c r="H4250">
        <v>0</v>
      </c>
      <c r="I4250">
        <v>98</v>
      </c>
      <c r="K4250" t="str">
        <f t="shared" si="67"/>
        <v>SELECT 'uf50-0116.cnf','Tournament','Uniform','Guided','Amplified',1,23,0,98 UNION</v>
      </c>
    </row>
    <row r="4251" spans="1:11" x14ac:dyDescent="0.55000000000000004">
      <c r="A4251" t="s">
        <v>36</v>
      </c>
      <c r="B4251" t="s">
        <v>0</v>
      </c>
      <c r="C4251" t="s">
        <v>8</v>
      </c>
      <c r="D4251" t="s">
        <v>131</v>
      </c>
      <c r="E4251" t="s">
        <v>3</v>
      </c>
      <c r="F4251" t="b">
        <v>1</v>
      </c>
      <c r="G4251">
        <v>497</v>
      </c>
      <c r="H4251">
        <v>4</v>
      </c>
      <c r="I4251">
        <v>1279</v>
      </c>
      <c r="K4251" t="str">
        <f t="shared" si="67"/>
        <v>SELECT 'uf50-0116.cnf','Tournament','Uniform','1Bit','MaxSat',1,497,4,1279 UNION</v>
      </c>
    </row>
    <row r="4252" spans="1:11" x14ac:dyDescent="0.55000000000000004">
      <c r="A4252" t="s">
        <v>36</v>
      </c>
      <c r="B4252" t="s">
        <v>0</v>
      </c>
      <c r="C4252" t="s">
        <v>8</v>
      </c>
      <c r="D4252" t="s">
        <v>131</v>
      </c>
      <c r="E4252" t="s">
        <v>4</v>
      </c>
      <c r="F4252" t="b">
        <v>1</v>
      </c>
      <c r="G4252">
        <v>708</v>
      </c>
      <c r="H4252">
        <v>5</v>
      </c>
      <c r="I4252">
        <v>1636</v>
      </c>
      <c r="K4252" t="str">
        <f t="shared" si="67"/>
        <v>SELECT 'uf50-0116.cnf','Tournament','Uniform','1Bit','Weighted',1,708,5,1636 UNION</v>
      </c>
    </row>
    <row r="4253" spans="1:11" x14ac:dyDescent="0.55000000000000004">
      <c r="A4253" t="s">
        <v>36</v>
      </c>
      <c r="B4253" t="s">
        <v>0</v>
      </c>
      <c r="C4253" t="s">
        <v>8</v>
      </c>
      <c r="D4253" t="s">
        <v>131</v>
      </c>
      <c r="E4253" t="s">
        <v>5</v>
      </c>
      <c r="F4253" t="b">
        <v>1</v>
      </c>
      <c r="G4253">
        <v>497</v>
      </c>
      <c r="H4253">
        <v>4</v>
      </c>
      <c r="I4253">
        <v>1287</v>
      </c>
      <c r="K4253" t="str">
        <f t="shared" si="67"/>
        <v>SELECT 'uf50-0116.cnf','Tournament','Uniform','1Bit','Amplified',1,497,4,1287 UNION</v>
      </c>
    </row>
    <row r="4254" spans="1:11" x14ac:dyDescent="0.55000000000000004">
      <c r="A4254" t="s">
        <v>36</v>
      </c>
      <c r="B4254" t="s">
        <v>0</v>
      </c>
      <c r="C4254" t="s">
        <v>8</v>
      </c>
      <c r="D4254" t="s">
        <v>132</v>
      </c>
      <c r="E4254" t="s">
        <v>3</v>
      </c>
      <c r="F4254" t="b">
        <v>1</v>
      </c>
      <c r="G4254">
        <v>432</v>
      </c>
      <c r="H4254">
        <v>3</v>
      </c>
      <c r="I4254">
        <v>1085</v>
      </c>
      <c r="K4254" t="str">
        <f t="shared" si="67"/>
        <v>SELECT 'uf50-0116.cnf','Tournament','Uniform','2Bit','MaxSat',1,432,3,1085 UNION</v>
      </c>
    </row>
    <row r="4255" spans="1:11" x14ac:dyDescent="0.55000000000000004">
      <c r="A4255" t="s">
        <v>36</v>
      </c>
      <c r="B4255" t="s">
        <v>0</v>
      </c>
      <c r="C4255" t="s">
        <v>8</v>
      </c>
      <c r="D4255" t="s">
        <v>132</v>
      </c>
      <c r="E4255" t="s">
        <v>4</v>
      </c>
      <c r="F4255" t="b">
        <v>1</v>
      </c>
      <c r="G4255">
        <v>31</v>
      </c>
      <c r="H4255">
        <v>0</v>
      </c>
      <c r="I4255">
        <v>76</v>
      </c>
      <c r="K4255" t="str">
        <f t="shared" si="67"/>
        <v>SELECT 'uf50-0116.cnf','Tournament','Uniform','2Bit','Weighted',1,31,0,76 UNION</v>
      </c>
    </row>
    <row r="4256" spans="1:11" x14ac:dyDescent="0.55000000000000004">
      <c r="A4256" t="s">
        <v>36</v>
      </c>
      <c r="B4256" t="s">
        <v>0</v>
      </c>
      <c r="C4256" t="s">
        <v>8</v>
      </c>
      <c r="D4256" t="s">
        <v>132</v>
      </c>
      <c r="E4256" t="s">
        <v>5</v>
      </c>
      <c r="F4256" t="b">
        <v>1</v>
      </c>
      <c r="G4256">
        <v>432</v>
      </c>
      <c r="H4256">
        <v>3</v>
      </c>
      <c r="I4256">
        <v>1093</v>
      </c>
      <c r="K4256" t="str">
        <f t="shared" si="67"/>
        <v>SELECT 'uf50-0116.cnf','Tournament','Uniform','2Bit','Amplified',1,432,3,1093 UNION</v>
      </c>
    </row>
    <row r="4257" spans="1:11" x14ac:dyDescent="0.55000000000000004">
      <c r="A4257" t="s">
        <v>36</v>
      </c>
      <c r="B4257" t="s">
        <v>0</v>
      </c>
      <c r="C4257" t="s">
        <v>133</v>
      </c>
      <c r="D4257" t="s">
        <v>2</v>
      </c>
      <c r="E4257" t="s">
        <v>3</v>
      </c>
      <c r="F4257" t="b">
        <v>1</v>
      </c>
      <c r="G4257">
        <v>37</v>
      </c>
      <c r="H4257">
        <v>0</v>
      </c>
      <c r="I4257">
        <v>88</v>
      </c>
      <c r="K4257" t="str">
        <f t="shared" si="67"/>
        <v>SELECT 'uf50-0116.cnf','Tournament','1Point','BitFlip','MaxSat',1,37,0,88 UNION</v>
      </c>
    </row>
    <row r="4258" spans="1:11" x14ac:dyDescent="0.55000000000000004">
      <c r="A4258" t="s">
        <v>36</v>
      </c>
      <c r="B4258" t="s">
        <v>0</v>
      </c>
      <c r="C4258" t="s">
        <v>133</v>
      </c>
      <c r="D4258" t="s">
        <v>2</v>
      </c>
      <c r="E4258" t="s">
        <v>4</v>
      </c>
      <c r="F4258" t="b">
        <v>1</v>
      </c>
      <c r="G4258">
        <v>302</v>
      </c>
      <c r="H4258">
        <v>2</v>
      </c>
      <c r="I4258">
        <v>693</v>
      </c>
      <c r="K4258" t="str">
        <f t="shared" si="67"/>
        <v>SELECT 'uf50-0116.cnf','Tournament','1Point','BitFlip','Weighted',1,302,2,693 UNION</v>
      </c>
    </row>
    <row r="4259" spans="1:11" x14ac:dyDescent="0.55000000000000004">
      <c r="A4259" t="s">
        <v>36</v>
      </c>
      <c r="B4259" t="s">
        <v>0</v>
      </c>
      <c r="C4259" t="s">
        <v>133</v>
      </c>
      <c r="D4259" t="s">
        <v>2</v>
      </c>
      <c r="E4259" t="s">
        <v>5</v>
      </c>
      <c r="F4259" t="b">
        <v>1</v>
      </c>
      <c r="G4259">
        <v>37</v>
      </c>
      <c r="H4259">
        <v>0</v>
      </c>
      <c r="I4259">
        <v>97</v>
      </c>
      <c r="K4259" t="str">
        <f t="shared" si="67"/>
        <v>SELECT 'uf50-0116.cnf','Tournament','1Point','BitFlip','Amplified',1,37,0,97 UNION</v>
      </c>
    </row>
    <row r="4260" spans="1:11" x14ac:dyDescent="0.55000000000000004">
      <c r="A4260" t="s">
        <v>36</v>
      </c>
      <c r="B4260" t="s">
        <v>0</v>
      </c>
      <c r="C4260" t="s">
        <v>133</v>
      </c>
      <c r="D4260" t="s">
        <v>6</v>
      </c>
      <c r="E4260" t="s">
        <v>3</v>
      </c>
      <c r="F4260" t="b">
        <v>1</v>
      </c>
      <c r="G4260">
        <v>28</v>
      </c>
      <c r="H4260">
        <v>0</v>
      </c>
      <c r="I4260">
        <v>116</v>
      </c>
      <c r="K4260" t="str">
        <f t="shared" si="67"/>
        <v>SELECT 'uf50-0116.cnf','Tournament','1Point','Guided','MaxSat',1,28,0,116 UNION</v>
      </c>
    </row>
    <row r="4261" spans="1:11" x14ac:dyDescent="0.55000000000000004">
      <c r="A4261" t="s">
        <v>36</v>
      </c>
      <c r="B4261" t="s">
        <v>0</v>
      </c>
      <c r="C4261" t="s">
        <v>133</v>
      </c>
      <c r="D4261" t="s">
        <v>6</v>
      </c>
      <c r="E4261" t="s">
        <v>4</v>
      </c>
      <c r="F4261" t="b">
        <v>1</v>
      </c>
      <c r="G4261">
        <v>15</v>
      </c>
      <c r="H4261">
        <v>0</v>
      </c>
      <c r="I4261">
        <v>58</v>
      </c>
      <c r="K4261" t="str">
        <f t="shared" si="67"/>
        <v>SELECT 'uf50-0116.cnf','Tournament','1Point','Guided','Weighted',1,15,0,58 UNION</v>
      </c>
    </row>
    <row r="4262" spans="1:11" x14ac:dyDescent="0.55000000000000004">
      <c r="A4262" t="s">
        <v>36</v>
      </c>
      <c r="B4262" t="s">
        <v>0</v>
      </c>
      <c r="C4262" t="s">
        <v>133</v>
      </c>
      <c r="D4262" t="s">
        <v>6</v>
      </c>
      <c r="E4262" t="s">
        <v>5</v>
      </c>
      <c r="F4262" t="b">
        <v>1</v>
      </c>
      <c r="G4262">
        <v>28</v>
      </c>
      <c r="H4262">
        <v>0</v>
      </c>
      <c r="I4262">
        <v>119</v>
      </c>
      <c r="K4262" t="str">
        <f t="shared" si="67"/>
        <v>SELECT 'uf50-0116.cnf','Tournament','1Point','Guided','Amplified',1,28,0,119 UNION</v>
      </c>
    </row>
    <row r="4263" spans="1:11" x14ac:dyDescent="0.55000000000000004">
      <c r="A4263" t="s">
        <v>36</v>
      </c>
      <c r="B4263" t="s">
        <v>0</v>
      </c>
      <c r="C4263" t="s">
        <v>133</v>
      </c>
      <c r="D4263" t="s">
        <v>131</v>
      </c>
      <c r="E4263" t="s">
        <v>3</v>
      </c>
      <c r="F4263" t="b">
        <v>1</v>
      </c>
      <c r="G4263">
        <v>1246</v>
      </c>
      <c r="H4263">
        <v>9</v>
      </c>
      <c r="I4263">
        <v>3113</v>
      </c>
      <c r="K4263" t="str">
        <f t="shared" si="67"/>
        <v>SELECT 'uf50-0116.cnf','Tournament','1Point','1Bit','MaxSat',1,1246,9,3113 UNION</v>
      </c>
    </row>
    <row r="4264" spans="1:11" x14ac:dyDescent="0.55000000000000004">
      <c r="A4264" t="s">
        <v>36</v>
      </c>
      <c r="B4264" t="s">
        <v>0</v>
      </c>
      <c r="C4264" t="s">
        <v>133</v>
      </c>
      <c r="D4264" t="s">
        <v>131</v>
      </c>
      <c r="E4264" t="s">
        <v>4</v>
      </c>
      <c r="F4264" t="b">
        <v>1</v>
      </c>
      <c r="G4264">
        <v>1419</v>
      </c>
      <c r="H4264">
        <v>9</v>
      </c>
      <c r="I4264">
        <v>3615</v>
      </c>
      <c r="K4264" t="str">
        <f t="shared" si="67"/>
        <v>SELECT 'uf50-0116.cnf','Tournament','1Point','1Bit','Weighted',1,1419,9,3615 UNION</v>
      </c>
    </row>
    <row r="4265" spans="1:11" x14ac:dyDescent="0.55000000000000004">
      <c r="A4265" t="s">
        <v>36</v>
      </c>
      <c r="B4265" t="s">
        <v>0</v>
      </c>
      <c r="C4265" t="s">
        <v>133</v>
      </c>
      <c r="D4265" t="s">
        <v>131</v>
      </c>
      <c r="E4265" t="s">
        <v>5</v>
      </c>
      <c r="F4265" t="b">
        <v>1</v>
      </c>
      <c r="G4265">
        <v>1246</v>
      </c>
      <c r="H4265">
        <v>9</v>
      </c>
      <c r="I4265">
        <v>3241</v>
      </c>
      <c r="K4265" t="str">
        <f t="shared" si="67"/>
        <v>SELECT 'uf50-0116.cnf','Tournament','1Point','1Bit','Amplified',1,1246,9,3241 UNION</v>
      </c>
    </row>
    <row r="4266" spans="1:11" x14ac:dyDescent="0.55000000000000004">
      <c r="A4266" t="s">
        <v>36</v>
      </c>
      <c r="B4266" t="s">
        <v>0</v>
      </c>
      <c r="C4266" t="s">
        <v>133</v>
      </c>
      <c r="D4266" t="s">
        <v>132</v>
      </c>
      <c r="E4266" t="s">
        <v>3</v>
      </c>
      <c r="F4266" t="b">
        <v>1</v>
      </c>
      <c r="G4266">
        <v>311</v>
      </c>
      <c r="H4266">
        <v>1</v>
      </c>
      <c r="I4266">
        <v>822</v>
      </c>
      <c r="K4266" t="str">
        <f t="shared" si="67"/>
        <v>SELECT 'uf50-0116.cnf','Tournament','1Point','2Bit','MaxSat',1,311,1,822 UNION</v>
      </c>
    </row>
    <row r="4267" spans="1:11" x14ac:dyDescent="0.55000000000000004">
      <c r="A4267" t="s">
        <v>36</v>
      </c>
      <c r="B4267" t="s">
        <v>0</v>
      </c>
      <c r="C4267" t="s">
        <v>133</v>
      </c>
      <c r="D4267" t="s">
        <v>132</v>
      </c>
      <c r="E4267" t="s">
        <v>4</v>
      </c>
      <c r="F4267" t="b">
        <v>1</v>
      </c>
      <c r="G4267">
        <v>184</v>
      </c>
      <c r="H4267">
        <v>1</v>
      </c>
      <c r="I4267">
        <v>415</v>
      </c>
      <c r="K4267" t="str">
        <f t="shared" si="67"/>
        <v>SELECT 'uf50-0116.cnf','Tournament','1Point','2Bit','Weighted',1,184,1,415 UNION</v>
      </c>
    </row>
    <row r="4268" spans="1:11" x14ac:dyDescent="0.55000000000000004">
      <c r="A4268" t="s">
        <v>36</v>
      </c>
      <c r="B4268" t="s">
        <v>0</v>
      </c>
      <c r="C4268" t="s">
        <v>133</v>
      </c>
      <c r="D4268" t="s">
        <v>132</v>
      </c>
      <c r="E4268" t="s">
        <v>5</v>
      </c>
      <c r="F4268" t="b">
        <v>1</v>
      </c>
      <c r="G4268">
        <v>311</v>
      </c>
      <c r="H4268">
        <v>1</v>
      </c>
      <c r="I4268">
        <v>734</v>
      </c>
      <c r="K4268" t="str">
        <f t="shared" si="67"/>
        <v>SELECT 'uf50-0116.cnf','Tournament','1Point','2Bit','Amplified',1,311,1,734 UNION</v>
      </c>
    </row>
    <row r="4269" spans="1:11" x14ac:dyDescent="0.55000000000000004">
      <c r="A4269" t="s">
        <v>36</v>
      </c>
      <c r="B4269" t="s">
        <v>0</v>
      </c>
      <c r="C4269" t="s">
        <v>134</v>
      </c>
      <c r="D4269" t="s">
        <v>2</v>
      </c>
      <c r="E4269" t="s">
        <v>3</v>
      </c>
      <c r="F4269" t="b">
        <v>1</v>
      </c>
      <c r="G4269">
        <v>1487</v>
      </c>
      <c r="H4269">
        <v>10</v>
      </c>
      <c r="I4269">
        <v>3705</v>
      </c>
      <c r="K4269" t="str">
        <f t="shared" si="67"/>
        <v>SELECT 'uf50-0116.cnf','Tournament','2Point','BitFlip','MaxSat',1,1487,10,3705 UNION</v>
      </c>
    </row>
    <row r="4270" spans="1:11" x14ac:dyDescent="0.55000000000000004">
      <c r="A4270" t="s">
        <v>36</v>
      </c>
      <c r="B4270" t="s">
        <v>0</v>
      </c>
      <c r="C4270" t="s">
        <v>134</v>
      </c>
      <c r="D4270" t="s">
        <v>2</v>
      </c>
      <c r="E4270" t="s">
        <v>4</v>
      </c>
      <c r="F4270" t="b">
        <v>1</v>
      </c>
      <c r="G4270">
        <v>1605</v>
      </c>
      <c r="H4270">
        <v>11</v>
      </c>
      <c r="I4270">
        <v>3681</v>
      </c>
      <c r="K4270" t="str">
        <f t="shared" si="67"/>
        <v>SELECT 'uf50-0116.cnf','Tournament','2Point','BitFlip','Weighted',1,1605,11,3681 UNION</v>
      </c>
    </row>
    <row r="4271" spans="1:11" x14ac:dyDescent="0.55000000000000004">
      <c r="A4271" t="s">
        <v>36</v>
      </c>
      <c r="B4271" t="s">
        <v>0</v>
      </c>
      <c r="C4271" t="s">
        <v>134</v>
      </c>
      <c r="D4271" t="s">
        <v>2</v>
      </c>
      <c r="E4271" t="s">
        <v>5</v>
      </c>
      <c r="F4271" t="b">
        <v>1</v>
      </c>
      <c r="G4271">
        <v>1487</v>
      </c>
      <c r="H4271">
        <v>10</v>
      </c>
      <c r="I4271">
        <v>3821</v>
      </c>
      <c r="K4271" t="str">
        <f t="shared" si="67"/>
        <v>SELECT 'uf50-0116.cnf','Tournament','2Point','BitFlip','Amplified',1,1487,10,3821 UNION</v>
      </c>
    </row>
    <row r="4272" spans="1:11" x14ac:dyDescent="0.55000000000000004">
      <c r="A4272" t="s">
        <v>36</v>
      </c>
      <c r="B4272" t="s">
        <v>0</v>
      </c>
      <c r="C4272" t="s">
        <v>134</v>
      </c>
      <c r="D4272" t="s">
        <v>6</v>
      </c>
      <c r="E4272" t="s">
        <v>3</v>
      </c>
      <c r="F4272" t="b">
        <v>1</v>
      </c>
      <c r="G4272">
        <v>18</v>
      </c>
      <c r="H4272">
        <v>0</v>
      </c>
      <c r="I4272">
        <v>78</v>
      </c>
      <c r="K4272" t="str">
        <f t="shared" si="67"/>
        <v>SELECT 'uf50-0116.cnf','Tournament','2Point','Guided','MaxSat',1,18,0,78 UNION</v>
      </c>
    </row>
    <row r="4273" spans="1:11" x14ac:dyDescent="0.55000000000000004">
      <c r="A4273" t="s">
        <v>36</v>
      </c>
      <c r="B4273" t="s">
        <v>0</v>
      </c>
      <c r="C4273" t="s">
        <v>134</v>
      </c>
      <c r="D4273" t="s">
        <v>6</v>
      </c>
      <c r="E4273" t="s">
        <v>4</v>
      </c>
      <c r="F4273" t="b">
        <v>1</v>
      </c>
      <c r="G4273">
        <v>36</v>
      </c>
      <c r="H4273">
        <v>0</v>
      </c>
      <c r="I4273">
        <v>146</v>
      </c>
      <c r="K4273" t="str">
        <f t="shared" si="67"/>
        <v>SELECT 'uf50-0116.cnf','Tournament','2Point','Guided','Weighted',1,36,0,146 UNION</v>
      </c>
    </row>
    <row r="4274" spans="1:11" x14ac:dyDescent="0.55000000000000004">
      <c r="A4274" t="s">
        <v>36</v>
      </c>
      <c r="B4274" t="s">
        <v>0</v>
      </c>
      <c r="C4274" t="s">
        <v>134</v>
      </c>
      <c r="D4274" t="s">
        <v>6</v>
      </c>
      <c r="E4274" t="s">
        <v>5</v>
      </c>
      <c r="F4274" t="b">
        <v>1</v>
      </c>
      <c r="G4274">
        <v>18</v>
      </c>
      <c r="H4274">
        <v>0</v>
      </c>
      <c r="I4274">
        <v>84</v>
      </c>
      <c r="K4274" t="str">
        <f t="shared" si="67"/>
        <v>SELECT 'uf50-0116.cnf','Tournament','2Point','Guided','Amplified',1,18,0,84 UNION</v>
      </c>
    </row>
    <row r="4275" spans="1:11" x14ac:dyDescent="0.55000000000000004">
      <c r="A4275" t="s">
        <v>36</v>
      </c>
      <c r="B4275" t="s">
        <v>0</v>
      </c>
      <c r="C4275" t="s">
        <v>134</v>
      </c>
      <c r="D4275" t="s">
        <v>131</v>
      </c>
      <c r="E4275" t="s">
        <v>3</v>
      </c>
      <c r="F4275" t="b">
        <v>1</v>
      </c>
      <c r="G4275">
        <v>489</v>
      </c>
      <c r="H4275">
        <v>2</v>
      </c>
      <c r="I4275">
        <v>1223</v>
      </c>
      <c r="K4275" t="str">
        <f t="shared" si="67"/>
        <v>SELECT 'uf50-0116.cnf','Tournament','2Point','1Bit','MaxSat',1,489,2,1223 UNION</v>
      </c>
    </row>
    <row r="4276" spans="1:11" x14ac:dyDescent="0.55000000000000004">
      <c r="A4276" t="s">
        <v>36</v>
      </c>
      <c r="B4276" t="s">
        <v>0</v>
      </c>
      <c r="C4276" t="s">
        <v>134</v>
      </c>
      <c r="D4276" t="s">
        <v>131</v>
      </c>
      <c r="E4276" t="s">
        <v>4</v>
      </c>
      <c r="F4276" t="b">
        <v>1</v>
      </c>
      <c r="G4276">
        <v>492</v>
      </c>
      <c r="H4276">
        <v>2</v>
      </c>
      <c r="I4276">
        <v>1133</v>
      </c>
      <c r="K4276" t="str">
        <f t="shared" si="67"/>
        <v>SELECT 'uf50-0116.cnf','Tournament','2Point','1Bit','Weighted',1,492,2,1133 UNION</v>
      </c>
    </row>
    <row r="4277" spans="1:11" x14ac:dyDescent="0.55000000000000004">
      <c r="A4277" t="s">
        <v>36</v>
      </c>
      <c r="B4277" t="s">
        <v>0</v>
      </c>
      <c r="C4277" t="s">
        <v>134</v>
      </c>
      <c r="D4277" t="s">
        <v>131</v>
      </c>
      <c r="E4277" t="s">
        <v>5</v>
      </c>
      <c r="F4277" t="b">
        <v>1</v>
      </c>
      <c r="G4277">
        <v>489</v>
      </c>
      <c r="H4277">
        <v>2</v>
      </c>
      <c r="I4277">
        <v>1238</v>
      </c>
      <c r="K4277" t="str">
        <f t="shared" si="67"/>
        <v>SELECT 'uf50-0116.cnf','Tournament','2Point','1Bit','Amplified',1,489,2,1238 UNION</v>
      </c>
    </row>
    <row r="4278" spans="1:11" x14ac:dyDescent="0.55000000000000004">
      <c r="A4278" t="s">
        <v>36</v>
      </c>
      <c r="B4278" t="s">
        <v>0</v>
      </c>
      <c r="C4278" t="s">
        <v>134</v>
      </c>
      <c r="D4278" t="s">
        <v>132</v>
      </c>
      <c r="E4278" t="s">
        <v>3</v>
      </c>
      <c r="F4278" t="b">
        <v>1</v>
      </c>
      <c r="G4278">
        <v>309</v>
      </c>
      <c r="H4278">
        <v>2</v>
      </c>
      <c r="I4278">
        <v>761</v>
      </c>
      <c r="K4278" t="str">
        <f t="shared" si="67"/>
        <v>SELECT 'uf50-0116.cnf','Tournament','2Point','2Bit','MaxSat',1,309,2,761 UNION</v>
      </c>
    </row>
    <row r="4279" spans="1:11" x14ac:dyDescent="0.55000000000000004">
      <c r="A4279" t="s">
        <v>36</v>
      </c>
      <c r="B4279" t="s">
        <v>0</v>
      </c>
      <c r="C4279" t="s">
        <v>134</v>
      </c>
      <c r="D4279" t="s">
        <v>132</v>
      </c>
      <c r="E4279" t="s">
        <v>4</v>
      </c>
      <c r="F4279" t="b">
        <v>1</v>
      </c>
      <c r="G4279">
        <v>624</v>
      </c>
      <c r="H4279">
        <v>4</v>
      </c>
      <c r="I4279">
        <v>1443</v>
      </c>
      <c r="K4279" t="str">
        <f t="shared" si="67"/>
        <v>SELECT 'uf50-0116.cnf','Tournament','2Point','2Bit','Weighted',1,624,4,1443 UNION</v>
      </c>
    </row>
    <row r="4280" spans="1:11" x14ac:dyDescent="0.55000000000000004">
      <c r="A4280" t="s">
        <v>36</v>
      </c>
      <c r="B4280" t="s">
        <v>0</v>
      </c>
      <c r="C4280" t="s">
        <v>134</v>
      </c>
      <c r="D4280" t="s">
        <v>132</v>
      </c>
      <c r="E4280" t="s">
        <v>5</v>
      </c>
      <c r="F4280" t="b">
        <v>1</v>
      </c>
      <c r="G4280">
        <v>309</v>
      </c>
      <c r="H4280">
        <v>2</v>
      </c>
      <c r="I4280">
        <v>777</v>
      </c>
      <c r="K4280" t="str">
        <f t="shared" si="67"/>
        <v>SELECT 'uf50-0116.cnf','Tournament','2Point','2Bit','Amplified',1,309,2,777 UNION</v>
      </c>
    </row>
    <row r="4281" spans="1:11" x14ac:dyDescent="0.55000000000000004">
      <c r="A4281" t="s">
        <v>36</v>
      </c>
      <c r="B4281" t="s">
        <v>9</v>
      </c>
      <c r="C4281" t="s">
        <v>1</v>
      </c>
      <c r="D4281" t="s">
        <v>2</v>
      </c>
      <c r="E4281" t="s">
        <v>3</v>
      </c>
      <c r="F4281" t="b">
        <v>1</v>
      </c>
      <c r="G4281">
        <v>583</v>
      </c>
      <c r="H4281">
        <v>3</v>
      </c>
      <c r="I4281">
        <v>3656</v>
      </c>
      <c r="K4281" t="str">
        <f t="shared" si="67"/>
        <v>SELECT 'uf50-0116.cnf','Roulette','Clause','BitFlip','MaxSat',1,583,3,3656 UNION</v>
      </c>
    </row>
    <row r="4282" spans="1:11" x14ac:dyDescent="0.55000000000000004">
      <c r="A4282" t="s">
        <v>36</v>
      </c>
      <c r="B4282" t="s">
        <v>9</v>
      </c>
      <c r="C4282" t="s">
        <v>1</v>
      </c>
      <c r="D4282" t="s">
        <v>2</v>
      </c>
      <c r="E4282" t="s">
        <v>4</v>
      </c>
      <c r="F4282" t="b">
        <v>1</v>
      </c>
      <c r="G4282">
        <v>1471</v>
      </c>
      <c r="H4282">
        <v>6</v>
      </c>
      <c r="I4282">
        <v>8780</v>
      </c>
      <c r="K4282" t="str">
        <f t="shared" si="67"/>
        <v>SELECT 'uf50-0116.cnf','Roulette','Clause','BitFlip','Weighted',1,1471,6,8780 UNION</v>
      </c>
    </row>
    <row r="4283" spans="1:11" x14ac:dyDescent="0.55000000000000004">
      <c r="A4283" t="s">
        <v>36</v>
      </c>
      <c r="B4283" t="s">
        <v>9</v>
      </c>
      <c r="C4283" t="s">
        <v>1</v>
      </c>
      <c r="D4283" t="s">
        <v>2</v>
      </c>
      <c r="E4283" t="s">
        <v>5</v>
      </c>
      <c r="F4283" t="b">
        <v>1</v>
      </c>
      <c r="G4283">
        <v>380</v>
      </c>
      <c r="H4283">
        <v>2</v>
      </c>
      <c r="I4283">
        <v>2171</v>
      </c>
      <c r="K4283" t="str">
        <f t="shared" si="67"/>
        <v>SELECT 'uf50-0116.cnf','Roulette','Clause','BitFlip','Amplified',1,380,2,2171 UNION</v>
      </c>
    </row>
    <row r="4284" spans="1:11" x14ac:dyDescent="0.55000000000000004">
      <c r="A4284" t="s">
        <v>36</v>
      </c>
      <c r="B4284" t="s">
        <v>9</v>
      </c>
      <c r="C4284" t="s">
        <v>1</v>
      </c>
      <c r="D4284" t="s">
        <v>6</v>
      </c>
      <c r="E4284" t="s">
        <v>3</v>
      </c>
      <c r="F4284" t="b">
        <v>1</v>
      </c>
      <c r="G4284">
        <v>77</v>
      </c>
      <c r="H4284">
        <v>0</v>
      </c>
      <c r="I4284">
        <v>497</v>
      </c>
      <c r="K4284" t="str">
        <f t="shared" si="67"/>
        <v>SELECT 'uf50-0116.cnf','Roulette','Clause','Guided','MaxSat',1,77,0,497 UNION</v>
      </c>
    </row>
    <row r="4285" spans="1:11" x14ac:dyDescent="0.55000000000000004">
      <c r="A4285" t="s">
        <v>36</v>
      </c>
      <c r="B4285" t="s">
        <v>9</v>
      </c>
      <c r="C4285" t="s">
        <v>1</v>
      </c>
      <c r="D4285" t="s">
        <v>6</v>
      </c>
      <c r="E4285" t="s">
        <v>4</v>
      </c>
      <c r="F4285" t="b">
        <v>1</v>
      </c>
      <c r="G4285">
        <v>181</v>
      </c>
      <c r="H4285">
        <v>1</v>
      </c>
      <c r="I4285">
        <v>1238</v>
      </c>
      <c r="K4285" t="str">
        <f t="shared" si="67"/>
        <v>SELECT 'uf50-0116.cnf','Roulette','Clause','Guided','Weighted',1,181,1,1238 UNION</v>
      </c>
    </row>
    <row r="4286" spans="1:11" x14ac:dyDescent="0.55000000000000004">
      <c r="A4286" t="s">
        <v>36</v>
      </c>
      <c r="B4286" t="s">
        <v>9</v>
      </c>
      <c r="C4286" t="s">
        <v>1</v>
      </c>
      <c r="D4286" t="s">
        <v>6</v>
      </c>
      <c r="E4286" t="s">
        <v>5</v>
      </c>
      <c r="F4286" t="b">
        <v>1</v>
      </c>
      <c r="G4286">
        <v>269</v>
      </c>
      <c r="H4286">
        <v>1</v>
      </c>
      <c r="I4286">
        <v>1878</v>
      </c>
      <c r="K4286" t="str">
        <f t="shared" si="67"/>
        <v>SELECT 'uf50-0116.cnf','Roulette','Clause','Guided','Amplified',1,269,1,1878 UNION</v>
      </c>
    </row>
    <row r="4287" spans="1:11" x14ac:dyDescent="0.55000000000000004">
      <c r="A4287" t="s">
        <v>36</v>
      </c>
      <c r="B4287" t="s">
        <v>9</v>
      </c>
      <c r="C4287" t="s">
        <v>1</v>
      </c>
      <c r="D4287" t="s">
        <v>131</v>
      </c>
      <c r="E4287" t="s">
        <v>3</v>
      </c>
      <c r="F4287" t="b">
        <v>1</v>
      </c>
      <c r="G4287">
        <v>1171</v>
      </c>
      <c r="H4287">
        <v>5</v>
      </c>
      <c r="I4287">
        <v>6948</v>
      </c>
      <c r="K4287" t="str">
        <f t="shared" si="67"/>
        <v>SELECT 'uf50-0116.cnf','Roulette','Clause','1Bit','MaxSat',1,1171,5,6948 UNION</v>
      </c>
    </row>
    <row r="4288" spans="1:11" x14ac:dyDescent="0.55000000000000004">
      <c r="A4288" t="s">
        <v>36</v>
      </c>
      <c r="B4288" t="s">
        <v>9</v>
      </c>
      <c r="C4288" t="s">
        <v>1</v>
      </c>
      <c r="D4288" t="s">
        <v>131</v>
      </c>
      <c r="E4288" t="s">
        <v>4</v>
      </c>
      <c r="F4288" t="b">
        <v>1</v>
      </c>
      <c r="G4288">
        <v>623</v>
      </c>
      <c r="H4288">
        <v>2</v>
      </c>
      <c r="I4288">
        <v>3524</v>
      </c>
      <c r="K4288" t="str">
        <f t="shared" si="67"/>
        <v>SELECT 'uf50-0116.cnf','Roulette','Clause','1Bit','Weighted',1,623,2,3524 UNION</v>
      </c>
    </row>
    <row r="4289" spans="1:11" x14ac:dyDescent="0.55000000000000004">
      <c r="A4289" t="s">
        <v>36</v>
      </c>
      <c r="B4289" t="s">
        <v>9</v>
      </c>
      <c r="C4289" t="s">
        <v>1</v>
      </c>
      <c r="D4289" t="s">
        <v>131</v>
      </c>
      <c r="E4289" t="s">
        <v>5</v>
      </c>
      <c r="F4289" t="b">
        <v>1</v>
      </c>
      <c r="G4289">
        <v>82</v>
      </c>
      <c r="H4289">
        <v>0</v>
      </c>
      <c r="I4289">
        <v>481</v>
      </c>
      <c r="K4289" t="str">
        <f t="shared" si="67"/>
        <v>SELECT 'uf50-0116.cnf','Roulette','Clause','1Bit','Amplified',1,82,0,481 UNION</v>
      </c>
    </row>
    <row r="4290" spans="1:11" x14ac:dyDescent="0.55000000000000004">
      <c r="A4290" t="s">
        <v>36</v>
      </c>
      <c r="B4290" t="s">
        <v>9</v>
      </c>
      <c r="C4290" t="s">
        <v>1</v>
      </c>
      <c r="D4290" t="s">
        <v>132</v>
      </c>
      <c r="E4290" t="s">
        <v>3</v>
      </c>
      <c r="F4290" t="b">
        <v>1</v>
      </c>
      <c r="G4290">
        <v>393</v>
      </c>
      <c r="H4290">
        <v>1</v>
      </c>
      <c r="I4290">
        <v>2309</v>
      </c>
      <c r="K4290" t="str">
        <f t="shared" si="67"/>
        <v>SELECT 'uf50-0116.cnf','Roulette','Clause','2Bit','MaxSat',1,393,1,2309 UNION</v>
      </c>
    </row>
    <row r="4291" spans="1:11" x14ac:dyDescent="0.55000000000000004">
      <c r="A4291" t="s">
        <v>36</v>
      </c>
      <c r="B4291" t="s">
        <v>9</v>
      </c>
      <c r="C4291" t="s">
        <v>1</v>
      </c>
      <c r="D4291" t="s">
        <v>132</v>
      </c>
      <c r="E4291" t="s">
        <v>4</v>
      </c>
      <c r="F4291" t="b">
        <v>1</v>
      </c>
      <c r="G4291">
        <v>797</v>
      </c>
      <c r="H4291">
        <v>3</v>
      </c>
      <c r="I4291">
        <v>4491</v>
      </c>
      <c r="K4291" t="str">
        <f t="shared" si="67"/>
        <v>SELECT 'uf50-0116.cnf','Roulette','Clause','2Bit','Weighted',1,797,3,4491 UNION</v>
      </c>
    </row>
    <row r="4292" spans="1:11" x14ac:dyDescent="0.55000000000000004">
      <c r="A4292" t="s">
        <v>36</v>
      </c>
      <c r="B4292" t="s">
        <v>9</v>
      </c>
      <c r="C4292" t="s">
        <v>1</v>
      </c>
      <c r="D4292" t="s">
        <v>132</v>
      </c>
      <c r="E4292" t="s">
        <v>5</v>
      </c>
      <c r="F4292" t="b">
        <v>1</v>
      </c>
      <c r="G4292">
        <v>1020</v>
      </c>
      <c r="H4292">
        <v>4</v>
      </c>
      <c r="I4292">
        <v>6406</v>
      </c>
      <c r="K4292" t="str">
        <f t="shared" si="67"/>
        <v>SELECT 'uf50-0116.cnf','Roulette','Clause','2Bit','Amplified',1,1020,4,6406 UNION</v>
      </c>
    </row>
    <row r="4293" spans="1:11" x14ac:dyDescent="0.55000000000000004">
      <c r="A4293" t="s">
        <v>36</v>
      </c>
      <c r="B4293" t="s">
        <v>9</v>
      </c>
      <c r="C4293" t="s">
        <v>8</v>
      </c>
      <c r="D4293" t="s">
        <v>2</v>
      </c>
      <c r="E4293" t="s">
        <v>3</v>
      </c>
      <c r="F4293" t="b">
        <v>1</v>
      </c>
      <c r="G4293">
        <v>800</v>
      </c>
      <c r="H4293">
        <v>4</v>
      </c>
      <c r="I4293">
        <v>2172</v>
      </c>
      <c r="K4293" t="str">
        <f t="shared" si="67"/>
        <v>SELECT 'uf50-0116.cnf','Roulette','Uniform','BitFlip','MaxSat',1,800,4,2172 UNION</v>
      </c>
    </row>
    <row r="4294" spans="1:11" x14ac:dyDescent="0.55000000000000004">
      <c r="A4294" t="s">
        <v>36</v>
      </c>
      <c r="B4294" t="s">
        <v>9</v>
      </c>
      <c r="C4294" t="s">
        <v>8</v>
      </c>
      <c r="D4294" t="s">
        <v>2</v>
      </c>
      <c r="E4294" t="s">
        <v>4</v>
      </c>
      <c r="F4294" t="b">
        <v>1</v>
      </c>
      <c r="G4294">
        <v>952</v>
      </c>
      <c r="H4294">
        <v>5</v>
      </c>
      <c r="I4294">
        <v>2511</v>
      </c>
      <c r="K4294" t="str">
        <f t="shared" si="67"/>
        <v>SELECT 'uf50-0116.cnf','Roulette','Uniform','BitFlip','Weighted',1,952,5,2511 UNION</v>
      </c>
    </row>
    <row r="4295" spans="1:11" x14ac:dyDescent="0.55000000000000004">
      <c r="A4295" t="s">
        <v>36</v>
      </c>
      <c r="B4295" t="s">
        <v>9</v>
      </c>
      <c r="C4295" t="s">
        <v>8</v>
      </c>
      <c r="D4295" t="s">
        <v>2</v>
      </c>
      <c r="E4295" t="s">
        <v>5</v>
      </c>
      <c r="F4295" t="b">
        <v>1</v>
      </c>
      <c r="G4295">
        <v>1750</v>
      </c>
      <c r="H4295">
        <v>10</v>
      </c>
      <c r="I4295">
        <v>4694</v>
      </c>
      <c r="K4295" t="str">
        <f t="shared" si="67"/>
        <v>SELECT 'uf50-0116.cnf','Roulette','Uniform','BitFlip','Amplified',1,1750,10,4694 UNION</v>
      </c>
    </row>
    <row r="4296" spans="1:11" x14ac:dyDescent="0.55000000000000004">
      <c r="A4296" t="s">
        <v>36</v>
      </c>
      <c r="B4296" t="s">
        <v>9</v>
      </c>
      <c r="C4296" t="s">
        <v>8</v>
      </c>
      <c r="D4296" t="s">
        <v>6</v>
      </c>
      <c r="E4296" t="s">
        <v>3</v>
      </c>
      <c r="F4296" t="b">
        <v>1</v>
      </c>
      <c r="G4296">
        <v>56</v>
      </c>
      <c r="H4296">
        <v>0</v>
      </c>
      <c r="I4296">
        <v>232</v>
      </c>
      <c r="K4296" t="str">
        <f t="shared" si="67"/>
        <v>SELECT 'uf50-0116.cnf','Roulette','Uniform','Guided','MaxSat',1,56,0,232 UNION</v>
      </c>
    </row>
    <row r="4297" spans="1:11" x14ac:dyDescent="0.55000000000000004">
      <c r="A4297" t="s">
        <v>36</v>
      </c>
      <c r="B4297" t="s">
        <v>9</v>
      </c>
      <c r="C4297" t="s">
        <v>8</v>
      </c>
      <c r="D4297" t="s">
        <v>6</v>
      </c>
      <c r="E4297" t="s">
        <v>4</v>
      </c>
      <c r="F4297" t="b">
        <v>1</v>
      </c>
      <c r="G4297">
        <v>65</v>
      </c>
      <c r="H4297">
        <v>0</v>
      </c>
      <c r="I4297">
        <v>318</v>
      </c>
      <c r="K4297" t="str">
        <f t="shared" ref="K4297:K4360" si="68">CONCATENATE("SELECT '",A4297,"','",B4297,"','",C4297,"','",D4297,"','",E4297,"',",IF(F4297,1,0),",",G4297,",",H4297,",",I4297," UNION")</f>
        <v>SELECT 'uf50-0116.cnf','Roulette','Uniform','Guided','Weighted',1,65,0,318 UNION</v>
      </c>
    </row>
    <row r="4298" spans="1:11" x14ac:dyDescent="0.55000000000000004">
      <c r="A4298" t="s">
        <v>36</v>
      </c>
      <c r="B4298" t="s">
        <v>9</v>
      </c>
      <c r="C4298" t="s">
        <v>8</v>
      </c>
      <c r="D4298" t="s">
        <v>6</v>
      </c>
      <c r="E4298" t="s">
        <v>5</v>
      </c>
      <c r="F4298" t="b">
        <v>1</v>
      </c>
      <c r="G4298">
        <v>61</v>
      </c>
      <c r="H4298">
        <v>0</v>
      </c>
      <c r="I4298">
        <v>256</v>
      </c>
      <c r="K4298" t="str">
        <f t="shared" si="68"/>
        <v>SELECT 'uf50-0116.cnf','Roulette','Uniform','Guided','Amplified',1,61,0,256 UNION</v>
      </c>
    </row>
    <row r="4299" spans="1:11" x14ac:dyDescent="0.55000000000000004">
      <c r="A4299" t="s">
        <v>36</v>
      </c>
      <c r="B4299" t="s">
        <v>9</v>
      </c>
      <c r="C4299" t="s">
        <v>8</v>
      </c>
      <c r="D4299" t="s">
        <v>131</v>
      </c>
      <c r="E4299" t="s">
        <v>3</v>
      </c>
      <c r="F4299" t="b">
        <v>1</v>
      </c>
      <c r="G4299">
        <v>514</v>
      </c>
      <c r="H4299">
        <v>2</v>
      </c>
      <c r="I4299">
        <v>1339</v>
      </c>
      <c r="K4299" t="str">
        <f t="shared" si="68"/>
        <v>SELECT 'uf50-0116.cnf','Roulette','Uniform','1Bit','MaxSat',1,514,2,1339 UNION</v>
      </c>
    </row>
    <row r="4300" spans="1:11" x14ac:dyDescent="0.55000000000000004">
      <c r="A4300" t="s">
        <v>36</v>
      </c>
      <c r="B4300" t="s">
        <v>9</v>
      </c>
      <c r="C4300" t="s">
        <v>8</v>
      </c>
      <c r="D4300" t="s">
        <v>131</v>
      </c>
      <c r="E4300" t="s">
        <v>4</v>
      </c>
      <c r="F4300" t="b">
        <v>1</v>
      </c>
      <c r="G4300">
        <v>2251</v>
      </c>
      <c r="H4300">
        <v>12</v>
      </c>
      <c r="I4300">
        <v>5802</v>
      </c>
      <c r="K4300" t="str">
        <f t="shared" si="68"/>
        <v>SELECT 'uf50-0116.cnf','Roulette','Uniform','1Bit','Weighted',1,2251,12,5802 UNION</v>
      </c>
    </row>
    <row r="4301" spans="1:11" x14ac:dyDescent="0.55000000000000004">
      <c r="A4301" t="s">
        <v>36</v>
      </c>
      <c r="B4301" t="s">
        <v>9</v>
      </c>
      <c r="C4301" t="s">
        <v>8</v>
      </c>
      <c r="D4301" t="s">
        <v>131</v>
      </c>
      <c r="E4301" t="s">
        <v>5</v>
      </c>
      <c r="F4301" t="b">
        <v>1</v>
      </c>
      <c r="G4301">
        <v>237</v>
      </c>
      <c r="H4301">
        <v>1</v>
      </c>
      <c r="I4301">
        <v>656</v>
      </c>
      <c r="K4301" t="str">
        <f t="shared" si="68"/>
        <v>SELECT 'uf50-0116.cnf','Roulette','Uniform','1Bit','Amplified',1,237,1,656 UNION</v>
      </c>
    </row>
    <row r="4302" spans="1:11" x14ac:dyDescent="0.55000000000000004">
      <c r="A4302" t="s">
        <v>36</v>
      </c>
      <c r="B4302" t="s">
        <v>9</v>
      </c>
      <c r="C4302" t="s">
        <v>8</v>
      </c>
      <c r="D4302" t="s">
        <v>132</v>
      </c>
      <c r="E4302" t="s">
        <v>3</v>
      </c>
      <c r="F4302" t="b">
        <v>1</v>
      </c>
      <c r="G4302">
        <v>108</v>
      </c>
      <c r="H4302">
        <v>0</v>
      </c>
      <c r="I4302">
        <v>304</v>
      </c>
      <c r="K4302" t="str">
        <f t="shared" si="68"/>
        <v>SELECT 'uf50-0116.cnf','Roulette','Uniform','2Bit','MaxSat',1,108,0,304 UNION</v>
      </c>
    </row>
    <row r="4303" spans="1:11" x14ac:dyDescent="0.55000000000000004">
      <c r="A4303" t="s">
        <v>36</v>
      </c>
      <c r="B4303" t="s">
        <v>9</v>
      </c>
      <c r="C4303" t="s">
        <v>8</v>
      </c>
      <c r="D4303" t="s">
        <v>132</v>
      </c>
      <c r="E4303" t="s">
        <v>4</v>
      </c>
      <c r="F4303" t="b">
        <v>1</v>
      </c>
      <c r="G4303">
        <v>78</v>
      </c>
      <c r="H4303">
        <v>0</v>
      </c>
      <c r="I4303">
        <v>214</v>
      </c>
      <c r="K4303" t="str">
        <f t="shared" si="68"/>
        <v>SELECT 'uf50-0116.cnf','Roulette','Uniform','2Bit','Weighted',1,78,0,214 UNION</v>
      </c>
    </row>
    <row r="4304" spans="1:11" x14ac:dyDescent="0.55000000000000004">
      <c r="A4304" t="s">
        <v>36</v>
      </c>
      <c r="B4304" t="s">
        <v>9</v>
      </c>
      <c r="C4304" t="s">
        <v>8</v>
      </c>
      <c r="D4304" t="s">
        <v>132</v>
      </c>
      <c r="E4304" t="s">
        <v>5</v>
      </c>
      <c r="F4304" t="b">
        <v>1</v>
      </c>
      <c r="G4304">
        <v>508</v>
      </c>
      <c r="H4304">
        <v>2</v>
      </c>
      <c r="I4304">
        <v>1429</v>
      </c>
      <c r="K4304" t="str">
        <f t="shared" si="68"/>
        <v>SELECT 'uf50-0116.cnf','Roulette','Uniform','2Bit','Amplified',1,508,2,1429 UNION</v>
      </c>
    </row>
    <row r="4305" spans="1:11" x14ac:dyDescent="0.55000000000000004">
      <c r="A4305" t="s">
        <v>36</v>
      </c>
      <c r="B4305" t="s">
        <v>9</v>
      </c>
      <c r="C4305" t="s">
        <v>133</v>
      </c>
      <c r="D4305" t="s">
        <v>2</v>
      </c>
      <c r="E4305" t="s">
        <v>3</v>
      </c>
      <c r="F4305" t="b">
        <v>1</v>
      </c>
      <c r="G4305">
        <v>135</v>
      </c>
      <c r="H4305">
        <v>0</v>
      </c>
      <c r="I4305">
        <v>359</v>
      </c>
      <c r="K4305" t="str">
        <f t="shared" si="68"/>
        <v>SELECT 'uf50-0116.cnf','Roulette','1Point','BitFlip','MaxSat',1,135,0,359 UNION</v>
      </c>
    </row>
    <row r="4306" spans="1:11" x14ac:dyDescent="0.55000000000000004">
      <c r="A4306" t="s">
        <v>36</v>
      </c>
      <c r="B4306" t="s">
        <v>9</v>
      </c>
      <c r="C4306" t="s">
        <v>133</v>
      </c>
      <c r="D4306" t="s">
        <v>2</v>
      </c>
      <c r="E4306" t="s">
        <v>4</v>
      </c>
      <c r="F4306" t="b">
        <v>1</v>
      </c>
      <c r="G4306">
        <v>539</v>
      </c>
      <c r="H4306">
        <v>2</v>
      </c>
      <c r="I4306">
        <v>1308</v>
      </c>
      <c r="K4306" t="str">
        <f t="shared" si="68"/>
        <v>SELECT 'uf50-0116.cnf','Roulette','1Point','BitFlip','Weighted',1,539,2,1308 UNION</v>
      </c>
    </row>
    <row r="4307" spans="1:11" x14ac:dyDescent="0.55000000000000004">
      <c r="A4307" t="s">
        <v>36</v>
      </c>
      <c r="B4307" t="s">
        <v>9</v>
      </c>
      <c r="C4307" t="s">
        <v>133</v>
      </c>
      <c r="D4307" t="s">
        <v>2</v>
      </c>
      <c r="E4307" t="s">
        <v>5</v>
      </c>
      <c r="F4307" t="b">
        <v>1</v>
      </c>
      <c r="G4307">
        <v>2613</v>
      </c>
      <c r="H4307">
        <v>15</v>
      </c>
      <c r="I4307">
        <v>6818</v>
      </c>
      <c r="K4307" t="str">
        <f t="shared" si="68"/>
        <v>SELECT 'uf50-0116.cnf','Roulette','1Point','BitFlip','Amplified',1,2613,15,6818 UNION</v>
      </c>
    </row>
    <row r="4308" spans="1:11" x14ac:dyDescent="0.55000000000000004">
      <c r="A4308" t="s">
        <v>36</v>
      </c>
      <c r="B4308" t="s">
        <v>9</v>
      </c>
      <c r="C4308" t="s">
        <v>133</v>
      </c>
      <c r="D4308" t="s">
        <v>6</v>
      </c>
      <c r="E4308" t="s">
        <v>3</v>
      </c>
      <c r="F4308" t="b">
        <v>1</v>
      </c>
      <c r="G4308">
        <v>190</v>
      </c>
      <c r="H4308">
        <v>1</v>
      </c>
      <c r="I4308">
        <v>798</v>
      </c>
      <c r="K4308" t="str">
        <f t="shared" si="68"/>
        <v>SELECT 'uf50-0116.cnf','Roulette','1Point','Guided','MaxSat',1,190,1,798 UNION</v>
      </c>
    </row>
    <row r="4309" spans="1:11" x14ac:dyDescent="0.55000000000000004">
      <c r="A4309" t="s">
        <v>36</v>
      </c>
      <c r="B4309" t="s">
        <v>9</v>
      </c>
      <c r="C4309" t="s">
        <v>133</v>
      </c>
      <c r="D4309" t="s">
        <v>6</v>
      </c>
      <c r="E4309" t="s">
        <v>4</v>
      </c>
      <c r="F4309" t="b">
        <v>1</v>
      </c>
      <c r="G4309">
        <v>87</v>
      </c>
      <c r="H4309">
        <v>0</v>
      </c>
      <c r="I4309">
        <v>380</v>
      </c>
      <c r="K4309" t="str">
        <f t="shared" si="68"/>
        <v>SELECT 'uf50-0116.cnf','Roulette','1Point','Guided','Weighted',1,87,0,380 UNION</v>
      </c>
    </row>
    <row r="4310" spans="1:11" x14ac:dyDescent="0.55000000000000004">
      <c r="A4310" t="s">
        <v>36</v>
      </c>
      <c r="B4310" t="s">
        <v>9</v>
      </c>
      <c r="C4310" t="s">
        <v>133</v>
      </c>
      <c r="D4310" t="s">
        <v>6</v>
      </c>
      <c r="E4310" t="s">
        <v>5</v>
      </c>
      <c r="F4310" t="b">
        <v>1</v>
      </c>
      <c r="G4310">
        <v>183</v>
      </c>
      <c r="H4310">
        <v>1</v>
      </c>
      <c r="I4310">
        <v>768</v>
      </c>
      <c r="K4310" t="str">
        <f t="shared" si="68"/>
        <v>SELECT 'uf50-0116.cnf','Roulette','1Point','Guided','Amplified',1,183,1,768 UNION</v>
      </c>
    </row>
    <row r="4311" spans="1:11" x14ac:dyDescent="0.55000000000000004">
      <c r="A4311" t="s">
        <v>36</v>
      </c>
      <c r="B4311" t="s">
        <v>9</v>
      </c>
      <c r="C4311" t="s">
        <v>133</v>
      </c>
      <c r="D4311" t="s">
        <v>131</v>
      </c>
      <c r="E4311" t="s">
        <v>3</v>
      </c>
      <c r="F4311" t="b">
        <v>1</v>
      </c>
      <c r="G4311">
        <v>1005</v>
      </c>
      <c r="H4311">
        <v>4</v>
      </c>
      <c r="I4311">
        <v>2477</v>
      </c>
      <c r="K4311" t="str">
        <f t="shared" si="68"/>
        <v>SELECT 'uf50-0116.cnf','Roulette','1Point','1Bit','MaxSat',1,1005,4,2477 UNION</v>
      </c>
    </row>
    <row r="4312" spans="1:11" x14ac:dyDescent="0.55000000000000004">
      <c r="A4312" t="s">
        <v>36</v>
      </c>
      <c r="B4312" t="s">
        <v>9</v>
      </c>
      <c r="C4312" t="s">
        <v>133</v>
      </c>
      <c r="D4312" t="s">
        <v>131</v>
      </c>
      <c r="E4312" t="s">
        <v>4</v>
      </c>
      <c r="F4312" t="b">
        <v>1</v>
      </c>
      <c r="G4312">
        <v>1919</v>
      </c>
      <c r="H4312">
        <v>9</v>
      </c>
      <c r="I4312">
        <v>4509</v>
      </c>
      <c r="K4312" t="str">
        <f t="shared" si="68"/>
        <v>SELECT 'uf50-0116.cnf','Roulette','1Point','1Bit','Weighted',1,1919,9,4509 UNION</v>
      </c>
    </row>
    <row r="4313" spans="1:11" x14ac:dyDescent="0.55000000000000004">
      <c r="A4313" t="s">
        <v>36</v>
      </c>
      <c r="B4313" t="s">
        <v>9</v>
      </c>
      <c r="C4313" t="s">
        <v>133</v>
      </c>
      <c r="D4313" t="s">
        <v>131</v>
      </c>
      <c r="E4313" t="s">
        <v>5</v>
      </c>
      <c r="F4313" t="b">
        <v>1</v>
      </c>
      <c r="G4313">
        <v>1130</v>
      </c>
      <c r="H4313">
        <v>5</v>
      </c>
      <c r="I4313">
        <v>2849</v>
      </c>
      <c r="K4313" t="str">
        <f t="shared" si="68"/>
        <v>SELECT 'uf50-0116.cnf','Roulette','1Point','1Bit','Amplified',1,1130,5,2849 UNION</v>
      </c>
    </row>
    <row r="4314" spans="1:11" x14ac:dyDescent="0.55000000000000004">
      <c r="A4314" t="s">
        <v>36</v>
      </c>
      <c r="B4314" t="s">
        <v>9</v>
      </c>
      <c r="C4314" t="s">
        <v>133</v>
      </c>
      <c r="D4314" t="s">
        <v>132</v>
      </c>
      <c r="E4314" t="s">
        <v>3</v>
      </c>
      <c r="F4314" t="b">
        <v>1</v>
      </c>
      <c r="G4314">
        <v>338</v>
      </c>
      <c r="H4314">
        <v>1</v>
      </c>
      <c r="I4314">
        <v>857</v>
      </c>
      <c r="K4314" t="str">
        <f t="shared" si="68"/>
        <v>SELECT 'uf50-0116.cnf','Roulette','1Point','2Bit','MaxSat',1,338,1,857 UNION</v>
      </c>
    </row>
    <row r="4315" spans="1:11" x14ac:dyDescent="0.55000000000000004">
      <c r="A4315" t="s">
        <v>36</v>
      </c>
      <c r="B4315" t="s">
        <v>9</v>
      </c>
      <c r="C4315" t="s">
        <v>133</v>
      </c>
      <c r="D4315" t="s">
        <v>132</v>
      </c>
      <c r="E4315" t="s">
        <v>4</v>
      </c>
      <c r="F4315" t="b">
        <v>1</v>
      </c>
      <c r="G4315">
        <v>415</v>
      </c>
      <c r="H4315">
        <v>2</v>
      </c>
      <c r="I4315">
        <v>959</v>
      </c>
      <c r="K4315" t="str">
        <f t="shared" si="68"/>
        <v>SELECT 'uf50-0116.cnf','Roulette','1Point','2Bit','Weighted',1,415,2,959 UNION</v>
      </c>
    </row>
    <row r="4316" spans="1:11" x14ac:dyDescent="0.55000000000000004">
      <c r="A4316" t="s">
        <v>36</v>
      </c>
      <c r="B4316" t="s">
        <v>9</v>
      </c>
      <c r="C4316" t="s">
        <v>133</v>
      </c>
      <c r="D4316" t="s">
        <v>132</v>
      </c>
      <c r="E4316" t="s">
        <v>5</v>
      </c>
      <c r="F4316" t="b">
        <v>1</v>
      </c>
      <c r="G4316">
        <v>1318</v>
      </c>
      <c r="H4316">
        <v>6</v>
      </c>
      <c r="I4316">
        <v>3208</v>
      </c>
      <c r="K4316" t="str">
        <f t="shared" si="68"/>
        <v>SELECT 'uf50-0116.cnf','Roulette','1Point','2Bit','Amplified',1,1318,6,3208 UNION</v>
      </c>
    </row>
    <row r="4317" spans="1:11" x14ac:dyDescent="0.55000000000000004">
      <c r="A4317" t="s">
        <v>36</v>
      </c>
      <c r="B4317" t="s">
        <v>9</v>
      </c>
      <c r="C4317" t="s">
        <v>134</v>
      </c>
      <c r="D4317" t="s">
        <v>2</v>
      </c>
      <c r="E4317" t="s">
        <v>3</v>
      </c>
      <c r="F4317" t="b">
        <v>1</v>
      </c>
      <c r="G4317">
        <v>317</v>
      </c>
      <c r="H4317">
        <v>1</v>
      </c>
      <c r="I4317">
        <v>778</v>
      </c>
      <c r="K4317" t="str">
        <f t="shared" si="68"/>
        <v>SELECT 'uf50-0116.cnf','Roulette','2Point','BitFlip','MaxSat',1,317,1,778 UNION</v>
      </c>
    </row>
    <row r="4318" spans="1:11" x14ac:dyDescent="0.55000000000000004">
      <c r="A4318" t="s">
        <v>36</v>
      </c>
      <c r="B4318" t="s">
        <v>9</v>
      </c>
      <c r="C4318" t="s">
        <v>134</v>
      </c>
      <c r="D4318" t="s">
        <v>2</v>
      </c>
      <c r="E4318" t="s">
        <v>4</v>
      </c>
      <c r="F4318" t="b">
        <v>1</v>
      </c>
      <c r="G4318">
        <v>72</v>
      </c>
      <c r="H4318">
        <v>0</v>
      </c>
      <c r="I4318">
        <v>178</v>
      </c>
      <c r="K4318" t="str">
        <f t="shared" si="68"/>
        <v>SELECT 'uf50-0116.cnf','Roulette','2Point','BitFlip','Weighted',1,72,0,178 UNION</v>
      </c>
    </row>
    <row r="4319" spans="1:11" x14ac:dyDescent="0.55000000000000004">
      <c r="A4319" t="s">
        <v>36</v>
      </c>
      <c r="B4319" t="s">
        <v>9</v>
      </c>
      <c r="C4319" t="s">
        <v>134</v>
      </c>
      <c r="D4319" t="s">
        <v>2</v>
      </c>
      <c r="E4319" t="s">
        <v>5</v>
      </c>
      <c r="F4319" t="b">
        <v>1</v>
      </c>
      <c r="G4319">
        <v>173</v>
      </c>
      <c r="H4319">
        <v>0</v>
      </c>
      <c r="I4319">
        <v>432</v>
      </c>
      <c r="K4319" t="str">
        <f t="shared" si="68"/>
        <v>SELECT 'uf50-0116.cnf','Roulette','2Point','BitFlip','Amplified',1,173,0,432 UNION</v>
      </c>
    </row>
    <row r="4320" spans="1:11" x14ac:dyDescent="0.55000000000000004">
      <c r="A4320" t="s">
        <v>36</v>
      </c>
      <c r="B4320" t="s">
        <v>9</v>
      </c>
      <c r="C4320" t="s">
        <v>134</v>
      </c>
      <c r="D4320" t="s">
        <v>6</v>
      </c>
      <c r="E4320" t="s">
        <v>3</v>
      </c>
      <c r="F4320" t="b">
        <v>1</v>
      </c>
      <c r="G4320">
        <v>56</v>
      </c>
      <c r="H4320">
        <v>0</v>
      </c>
      <c r="I4320">
        <v>237</v>
      </c>
      <c r="K4320" t="str">
        <f t="shared" si="68"/>
        <v>SELECT 'uf50-0116.cnf','Roulette','2Point','Guided','MaxSat',1,56,0,237 UNION</v>
      </c>
    </row>
    <row r="4321" spans="1:11" x14ac:dyDescent="0.55000000000000004">
      <c r="A4321" t="s">
        <v>36</v>
      </c>
      <c r="B4321" t="s">
        <v>9</v>
      </c>
      <c r="C4321" t="s">
        <v>134</v>
      </c>
      <c r="D4321" t="s">
        <v>6</v>
      </c>
      <c r="E4321" t="s">
        <v>4</v>
      </c>
      <c r="F4321" t="b">
        <v>1</v>
      </c>
      <c r="G4321">
        <v>51</v>
      </c>
      <c r="H4321">
        <v>0</v>
      </c>
      <c r="I4321">
        <v>215</v>
      </c>
      <c r="K4321" t="str">
        <f t="shared" si="68"/>
        <v>SELECT 'uf50-0116.cnf','Roulette','2Point','Guided','Weighted',1,51,0,215 UNION</v>
      </c>
    </row>
    <row r="4322" spans="1:11" x14ac:dyDescent="0.55000000000000004">
      <c r="A4322" t="s">
        <v>36</v>
      </c>
      <c r="B4322" t="s">
        <v>9</v>
      </c>
      <c r="C4322" t="s">
        <v>134</v>
      </c>
      <c r="D4322" t="s">
        <v>6</v>
      </c>
      <c r="E4322" t="s">
        <v>5</v>
      </c>
      <c r="F4322" t="b">
        <v>1</v>
      </c>
      <c r="G4322">
        <v>38</v>
      </c>
      <c r="H4322">
        <v>0</v>
      </c>
      <c r="I4322">
        <v>170</v>
      </c>
      <c r="K4322" t="str">
        <f t="shared" si="68"/>
        <v>SELECT 'uf50-0116.cnf','Roulette','2Point','Guided','Amplified',1,38,0,170 UNION</v>
      </c>
    </row>
    <row r="4323" spans="1:11" x14ac:dyDescent="0.55000000000000004">
      <c r="A4323" t="s">
        <v>36</v>
      </c>
      <c r="B4323" t="s">
        <v>9</v>
      </c>
      <c r="C4323" t="s">
        <v>134</v>
      </c>
      <c r="D4323" t="s">
        <v>131</v>
      </c>
      <c r="E4323" t="s">
        <v>3</v>
      </c>
      <c r="F4323" t="b">
        <v>1</v>
      </c>
      <c r="G4323">
        <v>1661</v>
      </c>
      <c r="H4323">
        <v>10</v>
      </c>
      <c r="I4323">
        <v>4121</v>
      </c>
      <c r="K4323" t="str">
        <f t="shared" si="68"/>
        <v>SELECT 'uf50-0116.cnf','Roulette','2Point','1Bit','MaxSat',1,1661,10,4121 UNION</v>
      </c>
    </row>
    <row r="4324" spans="1:11" x14ac:dyDescent="0.55000000000000004">
      <c r="A4324" t="s">
        <v>36</v>
      </c>
      <c r="B4324" t="s">
        <v>9</v>
      </c>
      <c r="C4324" t="s">
        <v>134</v>
      </c>
      <c r="D4324" t="s">
        <v>131</v>
      </c>
      <c r="E4324" t="s">
        <v>4</v>
      </c>
      <c r="F4324" t="b">
        <v>1</v>
      </c>
      <c r="G4324">
        <v>335</v>
      </c>
      <c r="H4324">
        <v>1</v>
      </c>
      <c r="I4324">
        <v>882</v>
      </c>
      <c r="K4324" t="str">
        <f t="shared" si="68"/>
        <v>SELECT 'uf50-0116.cnf','Roulette','2Point','1Bit','Weighted',1,335,1,882 UNION</v>
      </c>
    </row>
    <row r="4325" spans="1:11" x14ac:dyDescent="0.55000000000000004">
      <c r="A4325" t="s">
        <v>36</v>
      </c>
      <c r="B4325" t="s">
        <v>9</v>
      </c>
      <c r="C4325" t="s">
        <v>134</v>
      </c>
      <c r="D4325" t="s">
        <v>131</v>
      </c>
      <c r="E4325" t="s">
        <v>5</v>
      </c>
      <c r="F4325" t="b">
        <v>1</v>
      </c>
      <c r="G4325">
        <v>685</v>
      </c>
      <c r="H4325">
        <v>3</v>
      </c>
      <c r="I4325">
        <v>1682</v>
      </c>
      <c r="K4325" t="str">
        <f t="shared" si="68"/>
        <v>SELECT 'uf50-0116.cnf','Roulette','2Point','1Bit','Amplified',1,685,3,1682 UNION</v>
      </c>
    </row>
    <row r="4326" spans="1:11" x14ac:dyDescent="0.55000000000000004">
      <c r="A4326" t="s">
        <v>36</v>
      </c>
      <c r="B4326" t="s">
        <v>9</v>
      </c>
      <c r="C4326" t="s">
        <v>134</v>
      </c>
      <c r="D4326" t="s">
        <v>132</v>
      </c>
      <c r="E4326" t="s">
        <v>3</v>
      </c>
      <c r="F4326" t="b">
        <v>1</v>
      </c>
      <c r="G4326">
        <v>112</v>
      </c>
      <c r="H4326">
        <v>0</v>
      </c>
      <c r="I4326">
        <v>268</v>
      </c>
      <c r="K4326" t="str">
        <f t="shared" si="68"/>
        <v>SELECT 'uf50-0116.cnf','Roulette','2Point','2Bit','MaxSat',1,112,0,268 UNION</v>
      </c>
    </row>
    <row r="4327" spans="1:11" x14ac:dyDescent="0.55000000000000004">
      <c r="A4327" t="s">
        <v>36</v>
      </c>
      <c r="B4327" t="s">
        <v>9</v>
      </c>
      <c r="C4327" t="s">
        <v>134</v>
      </c>
      <c r="D4327" t="s">
        <v>132</v>
      </c>
      <c r="E4327" t="s">
        <v>4</v>
      </c>
      <c r="F4327" t="b">
        <v>1</v>
      </c>
      <c r="G4327">
        <v>514</v>
      </c>
      <c r="H4327">
        <v>2</v>
      </c>
      <c r="I4327">
        <v>1245</v>
      </c>
      <c r="K4327" t="str">
        <f t="shared" si="68"/>
        <v>SELECT 'uf50-0116.cnf','Roulette','2Point','2Bit','Weighted',1,514,2,1245 UNION</v>
      </c>
    </row>
    <row r="4328" spans="1:11" x14ac:dyDescent="0.55000000000000004">
      <c r="A4328" t="s">
        <v>36</v>
      </c>
      <c r="B4328" t="s">
        <v>9</v>
      </c>
      <c r="C4328" t="s">
        <v>134</v>
      </c>
      <c r="D4328" t="s">
        <v>132</v>
      </c>
      <c r="E4328" t="s">
        <v>5</v>
      </c>
      <c r="F4328" t="b">
        <v>1</v>
      </c>
      <c r="G4328">
        <v>1268</v>
      </c>
      <c r="H4328">
        <v>5</v>
      </c>
      <c r="I4328">
        <v>3242</v>
      </c>
      <c r="K4328" t="str">
        <f t="shared" si="68"/>
        <v>SELECT 'uf50-0116.cnf','Roulette','2Point','2Bit','Amplified',1,1268,5,3242 UNION</v>
      </c>
    </row>
    <row r="4329" spans="1:11" x14ac:dyDescent="0.55000000000000004">
      <c r="A4329" t="s">
        <v>36</v>
      </c>
      <c r="B4329" t="s">
        <v>10</v>
      </c>
      <c r="C4329" t="s">
        <v>1</v>
      </c>
      <c r="D4329" t="s">
        <v>2</v>
      </c>
      <c r="E4329" t="s">
        <v>3</v>
      </c>
      <c r="F4329" t="b">
        <v>1</v>
      </c>
      <c r="G4329">
        <v>64</v>
      </c>
      <c r="H4329">
        <v>0</v>
      </c>
      <c r="I4329">
        <v>377</v>
      </c>
      <c r="K4329" t="str">
        <f t="shared" si="68"/>
        <v>SELECT 'uf50-0116.cnf','Rank','Clause','BitFlip','MaxSat',1,64,0,377 UNION</v>
      </c>
    </row>
    <row r="4330" spans="1:11" x14ac:dyDescent="0.55000000000000004">
      <c r="A4330" t="s">
        <v>36</v>
      </c>
      <c r="B4330" t="s">
        <v>10</v>
      </c>
      <c r="C4330" t="s">
        <v>1</v>
      </c>
      <c r="D4330" t="s">
        <v>2</v>
      </c>
      <c r="E4330" t="s">
        <v>4</v>
      </c>
      <c r="F4330" t="b">
        <v>1</v>
      </c>
      <c r="G4330">
        <v>601</v>
      </c>
      <c r="H4330">
        <v>4</v>
      </c>
      <c r="I4330">
        <v>3413</v>
      </c>
      <c r="K4330" t="str">
        <f t="shared" si="68"/>
        <v>SELECT 'uf50-0116.cnf','Rank','Clause','BitFlip','Weighted',1,601,4,3413 UNION</v>
      </c>
    </row>
    <row r="4331" spans="1:11" x14ac:dyDescent="0.55000000000000004">
      <c r="A4331" t="s">
        <v>36</v>
      </c>
      <c r="B4331" t="s">
        <v>10</v>
      </c>
      <c r="C4331" t="s">
        <v>1</v>
      </c>
      <c r="D4331" t="s">
        <v>2</v>
      </c>
      <c r="E4331" t="s">
        <v>5</v>
      </c>
      <c r="F4331" t="b">
        <v>1</v>
      </c>
      <c r="G4331">
        <v>41</v>
      </c>
      <c r="H4331">
        <v>0</v>
      </c>
      <c r="I4331">
        <v>257</v>
      </c>
      <c r="K4331" t="str">
        <f t="shared" si="68"/>
        <v>SELECT 'uf50-0116.cnf','Rank','Clause','BitFlip','Amplified',1,41,0,257 UNION</v>
      </c>
    </row>
    <row r="4332" spans="1:11" x14ac:dyDescent="0.55000000000000004">
      <c r="A4332" t="s">
        <v>36</v>
      </c>
      <c r="B4332" t="s">
        <v>10</v>
      </c>
      <c r="C4332" t="s">
        <v>1</v>
      </c>
      <c r="D4332" t="s">
        <v>6</v>
      </c>
      <c r="E4332" t="s">
        <v>3</v>
      </c>
      <c r="F4332" t="b">
        <v>1</v>
      </c>
      <c r="G4332">
        <v>19</v>
      </c>
      <c r="H4332">
        <v>0</v>
      </c>
      <c r="I4332">
        <v>140</v>
      </c>
      <c r="K4332" t="str">
        <f t="shared" si="68"/>
        <v>SELECT 'uf50-0116.cnf','Rank','Clause','Guided','MaxSat',1,19,0,140 UNION</v>
      </c>
    </row>
    <row r="4333" spans="1:11" x14ac:dyDescent="0.55000000000000004">
      <c r="A4333" t="s">
        <v>36</v>
      </c>
      <c r="B4333" t="s">
        <v>10</v>
      </c>
      <c r="C4333" t="s">
        <v>1</v>
      </c>
      <c r="D4333" t="s">
        <v>6</v>
      </c>
      <c r="E4333" t="s">
        <v>4</v>
      </c>
      <c r="F4333" t="b">
        <v>1</v>
      </c>
      <c r="G4333">
        <v>50</v>
      </c>
      <c r="H4333">
        <v>0</v>
      </c>
      <c r="I4333">
        <v>333</v>
      </c>
      <c r="K4333" t="str">
        <f t="shared" si="68"/>
        <v>SELECT 'uf50-0116.cnf','Rank','Clause','Guided','Weighted',1,50,0,333 UNION</v>
      </c>
    </row>
    <row r="4334" spans="1:11" x14ac:dyDescent="0.55000000000000004">
      <c r="A4334" t="s">
        <v>36</v>
      </c>
      <c r="B4334" t="s">
        <v>10</v>
      </c>
      <c r="C4334" t="s">
        <v>1</v>
      </c>
      <c r="D4334" t="s">
        <v>6</v>
      </c>
      <c r="E4334" t="s">
        <v>5</v>
      </c>
      <c r="F4334" t="b">
        <v>1</v>
      </c>
      <c r="G4334">
        <v>24</v>
      </c>
      <c r="H4334">
        <v>0</v>
      </c>
      <c r="I4334">
        <v>179</v>
      </c>
      <c r="K4334" t="str">
        <f t="shared" si="68"/>
        <v>SELECT 'uf50-0116.cnf','Rank','Clause','Guided','Amplified',1,24,0,179 UNION</v>
      </c>
    </row>
    <row r="4335" spans="1:11" x14ac:dyDescent="0.55000000000000004">
      <c r="A4335" t="s">
        <v>36</v>
      </c>
      <c r="B4335" t="s">
        <v>10</v>
      </c>
      <c r="C4335" t="s">
        <v>1</v>
      </c>
      <c r="D4335" t="s">
        <v>131</v>
      </c>
      <c r="E4335" t="s">
        <v>3</v>
      </c>
      <c r="F4335" t="b">
        <v>1</v>
      </c>
      <c r="G4335">
        <v>292</v>
      </c>
      <c r="H4335">
        <v>2</v>
      </c>
      <c r="I4335">
        <v>1777</v>
      </c>
      <c r="K4335" t="str">
        <f t="shared" si="68"/>
        <v>SELECT 'uf50-0116.cnf','Rank','Clause','1Bit','MaxSat',1,292,2,1777 UNION</v>
      </c>
    </row>
    <row r="4336" spans="1:11" x14ac:dyDescent="0.55000000000000004">
      <c r="A4336" t="s">
        <v>36</v>
      </c>
      <c r="B4336" t="s">
        <v>10</v>
      </c>
      <c r="C4336" t="s">
        <v>1</v>
      </c>
      <c r="D4336" t="s">
        <v>131</v>
      </c>
      <c r="E4336" t="s">
        <v>4</v>
      </c>
      <c r="F4336" t="b">
        <v>1</v>
      </c>
      <c r="G4336">
        <v>141</v>
      </c>
      <c r="H4336">
        <v>1</v>
      </c>
      <c r="I4336">
        <v>829</v>
      </c>
      <c r="K4336" t="str">
        <f t="shared" si="68"/>
        <v>SELECT 'uf50-0116.cnf','Rank','Clause','1Bit','Weighted',1,141,1,829 UNION</v>
      </c>
    </row>
    <row r="4337" spans="1:11" x14ac:dyDescent="0.55000000000000004">
      <c r="A4337" t="s">
        <v>36</v>
      </c>
      <c r="B4337" t="s">
        <v>10</v>
      </c>
      <c r="C4337" t="s">
        <v>1</v>
      </c>
      <c r="D4337" t="s">
        <v>131</v>
      </c>
      <c r="E4337" t="s">
        <v>5</v>
      </c>
      <c r="F4337" t="b">
        <v>1</v>
      </c>
      <c r="G4337">
        <v>585</v>
      </c>
      <c r="H4337">
        <v>4</v>
      </c>
      <c r="I4337">
        <v>3397</v>
      </c>
      <c r="K4337" t="str">
        <f t="shared" si="68"/>
        <v>SELECT 'uf50-0116.cnf','Rank','Clause','1Bit','Amplified',1,585,4,3397 UNION</v>
      </c>
    </row>
    <row r="4338" spans="1:11" x14ac:dyDescent="0.55000000000000004">
      <c r="A4338" t="s">
        <v>36</v>
      </c>
      <c r="B4338" t="s">
        <v>10</v>
      </c>
      <c r="C4338" t="s">
        <v>1</v>
      </c>
      <c r="D4338" t="s">
        <v>132</v>
      </c>
      <c r="E4338" t="s">
        <v>3</v>
      </c>
      <c r="F4338" t="b">
        <v>1</v>
      </c>
      <c r="G4338">
        <v>50</v>
      </c>
      <c r="H4338">
        <v>0</v>
      </c>
      <c r="I4338">
        <v>296</v>
      </c>
      <c r="K4338" t="str">
        <f t="shared" si="68"/>
        <v>SELECT 'uf50-0116.cnf','Rank','Clause','2Bit','MaxSat',1,50,0,296 UNION</v>
      </c>
    </row>
    <row r="4339" spans="1:11" x14ac:dyDescent="0.55000000000000004">
      <c r="A4339" t="s">
        <v>36</v>
      </c>
      <c r="B4339" t="s">
        <v>10</v>
      </c>
      <c r="C4339" t="s">
        <v>1</v>
      </c>
      <c r="D4339" t="s">
        <v>132</v>
      </c>
      <c r="E4339" t="s">
        <v>4</v>
      </c>
      <c r="F4339" t="b">
        <v>1</v>
      </c>
      <c r="G4339">
        <v>668</v>
      </c>
      <c r="H4339">
        <v>4</v>
      </c>
      <c r="I4339">
        <v>3627</v>
      </c>
      <c r="K4339" t="str">
        <f t="shared" si="68"/>
        <v>SELECT 'uf50-0116.cnf','Rank','Clause','2Bit','Weighted',1,668,4,3627 UNION</v>
      </c>
    </row>
    <row r="4340" spans="1:11" x14ac:dyDescent="0.55000000000000004">
      <c r="A4340" t="s">
        <v>36</v>
      </c>
      <c r="B4340" t="s">
        <v>10</v>
      </c>
      <c r="C4340" t="s">
        <v>1</v>
      </c>
      <c r="D4340" t="s">
        <v>132</v>
      </c>
      <c r="E4340" t="s">
        <v>5</v>
      </c>
      <c r="F4340" t="b">
        <v>1</v>
      </c>
      <c r="G4340">
        <v>152</v>
      </c>
      <c r="H4340">
        <v>1</v>
      </c>
      <c r="I4340">
        <v>826</v>
      </c>
      <c r="K4340" t="str">
        <f t="shared" si="68"/>
        <v>SELECT 'uf50-0116.cnf','Rank','Clause','2Bit','Amplified',1,152,1,826 UNION</v>
      </c>
    </row>
    <row r="4341" spans="1:11" x14ac:dyDescent="0.55000000000000004">
      <c r="A4341" t="s">
        <v>36</v>
      </c>
      <c r="B4341" t="s">
        <v>10</v>
      </c>
      <c r="C4341" t="s">
        <v>8</v>
      </c>
      <c r="D4341" t="s">
        <v>2</v>
      </c>
      <c r="E4341" t="s">
        <v>3</v>
      </c>
      <c r="F4341" t="b">
        <v>1</v>
      </c>
      <c r="G4341">
        <v>44</v>
      </c>
      <c r="H4341">
        <v>0</v>
      </c>
      <c r="I4341">
        <v>112</v>
      </c>
      <c r="K4341" t="str">
        <f t="shared" si="68"/>
        <v>SELECT 'uf50-0116.cnf','Rank','Uniform','BitFlip','MaxSat',1,44,0,112 UNION</v>
      </c>
    </row>
    <row r="4342" spans="1:11" x14ac:dyDescent="0.55000000000000004">
      <c r="A4342" t="s">
        <v>36</v>
      </c>
      <c r="B4342" t="s">
        <v>10</v>
      </c>
      <c r="C4342" t="s">
        <v>8</v>
      </c>
      <c r="D4342" t="s">
        <v>2</v>
      </c>
      <c r="E4342" t="s">
        <v>4</v>
      </c>
      <c r="F4342" t="b">
        <v>1</v>
      </c>
      <c r="G4342">
        <v>465</v>
      </c>
      <c r="H4342">
        <v>3</v>
      </c>
      <c r="I4342">
        <v>1075</v>
      </c>
      <c r="K4342" t="str">
        <f t="shared" si="68"/>
        <v>SELECT 'uf50-0116.cnf','Rank','Uniform','BitFlip','Weighted',1,465,3,1075 UNION</v>
      </c>
    </row>
    <row r="4343" spans="1:11" x14ac:dyDescent="0.55000000000000004">
      <c r="A4343" t="s">
        <v>36</v>
      </c>
      <c r="B4343" t="s">
        <v>10</v>
      </c>
      <c r="C4343" t="s">
        <v>8</v>
      </c>
      <c r="D4343" t="s">
        <v>2</v>
      </c>
      <c r="E4343" t="s">
        <v>5</v>
      </c>
      <c r="F4343" t="b">
        <v>1</v>
      </c>
      <c r="G4343">
        <v>387</v>
      </c>
      <c r="H4343">
        <v>2</v>
      </c>
      <c r="I4343">
        <v>949</v>
      </c>
      <c r="K4343" t="str">
        <f t="shared" si="68"/>
        <v>SELECT 'uf50-0116.cnf','Rank','Uniform','BitFlip','Amplified',1,387,2,949 UNION</v>
      </c>
    </row>
    <row r="4344" spans="1:11" x14ac:dyDescent="0.55000000000000004">
      <c r="A4344" t="s">
        <v>36</v>
      </c>
      <c r="B4344" t="s">
        <v>10</v>
      </c>
      <c r="C4344" t="s">
        <v>8</v>
      </c>
      <c r="D4344" t="s">
        <v>6</v>
      </c>
      <c r="E4344" t="s">
        <v>3</v>
      </c>
      <c r="F4344" t="b">
        <v>1</v>
      </c>
      <c r="G4344">
        <v>40</v>
      </c>
      <c r="H4344">
        <v>0</v>
      </c>
      <c r="I4344">
        <v>161</v>
      </c>
      <c r="K4344" t="str">
        <f t="shared" si="68"/>
        <v>SELECT 'uf50-0116.cnf','Rank','Uniform','Guided','MaxSat',1,40,0,161 UNION</v>
      </c>
    </row>
    <row r="4345" spans="1:11" x14ac:dyDescent="0.55000000000000004">
      <c r="A4345" t="s">
        <v>36</v>
      </c>
      <c r="B4345" t="s">
        <v>10</v>
      </c>
      <c r="C4345" t="s">
        <v>8</v>
      </c>
      <c r="D4345" t="s">
        <v>6</v>
      </c>
      <c r="E4345" t="s">
        <v>4</v>
      </c>
      <c r="F4345" t="b">
        <v>1</v>
      </c>
      <c r="G4345">
        <v>17</v>
      </c>
      <c r="H4345">
        <v>0</v>
      </c>
      <c r="I4345">
        <v>71</v>
      </c>
      <c r="K4345" t="str">
        <f t="shared" si="68"/>
        <v>SELECT 'uf50-0116.cnf','Rank','Uniform','Guided','Weighted',1,17,0,71 UNION</v>
      </c>
    </row>
    <row r="4346" spans="1:11" x14ac:dyDescent="0.55000000000000004">
      <c r="A4346" t="s">
        <v>36</v>
      </c>
      <c r="B4346" t="s">
        <v>10</v>
      </c>
      <c r="C4346" t="s">
        <v>8</v>
      </c>
      <c r="D4346" t="s">
        <v>6</v>
      </c>
      <c r="E4346" t="s">
        <v>5</v>
      </c>
      <c r="F4346" t="b">
        <v>1</v>
      </c>
      <c r="G4346">
        <v>30</v>
      </c>
      <c r="H4346">
        <v>0</v>
      </c>
      <c r="I4346">
        <v>118</v>
      </c>
      <c r="K4346" t="str">
        <f t="shared" si="68"/>
        <v>SELECT 'uf50-0116.cnf','Rank','Uniform','Guided','Amplified',1,30,0,118 UNION</v>
      </c>
    </row>
    <row r="4347" spans="1:11" x14ac:dyDescent="0.55000000000000004">
      <c r="A4347" t="s">
        <v>36</v>
      </c>
      <c r="B4347" t="s">
        <v>10</v>
      </c>
      <c r="C4347" t="s">
        <v>8</v>
      </c>
      <c r="D4347" t="s">
        <v>131</v>
      </c>
      <c r="E4347" t="s">
        <v>3</v>
      </c>
      <c r="F4347" t="b">
        <v>1</v>
      </c>
      <c r="G4347">
        <v>789</v>
      </c>
      <c r="H4347">
        <v>6</v>
      </c>
      <c r="I4347">
        <v>1887</v>
      </c>
      <c r="K4347" t="str">
        <f t="shared" si="68"/>
        <v>SELECT 'uf50-0116.cnf','Rank','Uniform','1Bit','MaxSat',1,789,6,1887 UNION</v>
      </c>
    </row>
    <row r="4348" spans="1:11" x14ac:dyDescent="0.55000000000000004">
      <c r="A4348" t="s">
        <v>36</v>
      </c>
      <c r="B4348" t="s">
        <v>10</v>
      </c>
      <c r="C4348" t="s">
        <v>8</v>
      </c>
      <c r="D4348" t="s">
        <v>131</v>
      </c>
      <c r="E4348" t="s">
        <v>4</v>
      </c>
      <c r="F4348" t="b">
        <v>1</v>
      </c>
      <c r="G4348">
        <v>396</v>
      </c>
      <c r="H4348">
        <v>3</v>
      </c>
      <c r="I4348">
        <v>911</v>
      </c>
      <c r="K4348" t="str">
        <f t="shared" si="68"/>
        <v>SELECT 'uf50-0116.cnf','Rank','Uniform','1Bit','Weighted',1,396,3,911 UNION</v>
      </c>
    </row>
    <row r="4349" spans="1:11" x14ac:dyDescent="0.55000000000000004">
      <c r="A4349" t="s">
        <v>36</v>
      </c>
      <c r="B4349" t="s">
        <v>10</v>
      </c>
      <c r="C4349" t="s">
        <v>8</v>
      </c>
      <c r="D4349" t="s">
        <v>131</v>
      </c>
      <c r="E4349" t="s">
        <v>5</v>
      </c>
      <c r="F4349" t="b">
        <v>1</v>
      </c>
      <c r="G4349">
        <v>388</v>
      </c>
      <c r="H4349">
        <v>3</v>
      </c>
      <c r="I4349">
        <v>925</v>
      </c>
      <c r="K4349" t="str">
        <f t="shared" si="68"/>
        <v>SELECT 'uf50-0116.cnf','Rank','Uniform','1Bit','Amplified',1,388,3,925 UNION</v>
      </c>
    </row>
    <row r="4350" spans="1:11" x14ac:dyDescent="0.55000000000000004">
      <c r="A4350" t="s">
        <v>36</v>
      </c>
      <c r="B4350" t="s">
        <v>10</v>
      </c>
      <c r="C4350" t="s">
        <v>8</v>
      </c>
      <c r="D4350" t="s">
        <v>132</v>
      </c>
      <c r="E4350" t="s">
        <v>3</v>
      </c>
      <c r="F4350" t="b">
        <v>1</v>
      </c>
      <c r="G4350">
        <v>28</v>
      </c>
      <c r="H4350">
        <v>0</v>
      </c>
      <c r="I4350">
        <v>73</v>
      </c>
      <c r="K4350" t="str">
        <f t="shared" si="68"/>
        <v>SELECT 'uf50-0116.cnf','Rank','Uniform','2Bit','MaxSat',1,28,0,73 UNION</v>
      </c>
    </row>
    <row r="4351" spans="1:11" x14ac:dyDescent="0.55000000000000004">
      <c r="A4351" t="s">
        <v>36</v>
      </c>
      <c r="B4351" t="s">
        <v>10</v>
      </c>
      <c r="C4351" t="s">
        <v>8</v>
      </c>
      <c r="D4351" t="s">
        <v>132</v>
      </c>
      <c r="E4351" t="s">
        <v>4</v>
      </c>
      <c r="F4351" t="b">
        <v>1</v>
      </c>
      <c r="G4351">
        <v>340</v>
      </c>
      <c r="H4351">
        <v>2</v>
      </c>
      <c r="I4351">
        <v>760</v>
      </c>
      <c r="K4351" t="str">
        <f t="shared" si="68"/>
        <v>SELECT 'uf50-0116.cnf','Rank','Uniform','2Bit','Weighted',1,340,2,760 UNION</v>
      </c>
    </row>
    <row r="4352" spans="1:11" x14ac:dyDescent="0.55000000000000004">
      <c r="A4352" t="s">
        <v>36</v>
      </c>
      <c r="B4352" t="s">
        <v>10</v>
      </c>
      <c r="C4352" t="s">
        <v>8</v>
      </c>
      <c r="D4352" t="s">
        <v>132</v>
      </c>
      <c r="E4352" t="s">
        <v>5</v>
      </c>
      <c r="F4352" t="b">
        <v>1</v>
      </c>
      <c r="G4352">
        <v>330</v>
      </c>
      <c r="H4352">
        <v>2</v>
      </c>
      <c r="I4352">
        <v>823</v>
      </c>
      <c r="K4352" t="str">
        <f t="shared" si="68"/>
        <v>SELECT 'uf50-0116.cnf','Rank','Uniform','2Bit','Amplified',1,330,2,823 UNION</v>
      </c>
    </row>
    <row r="4353" spans="1:11" x14ac:dyDescent="0.55000000000000004">
      <c r="A4353" t="s">
        <v>36</v>
      </c>
      <c r="B4353" t="s">
        <v>10</v>
      </c>
      <c r="C4353" t="s">
        <v>133</v>
      </c>
      <c r="D4353" t="s">
        <v>2</v>
      </c>
      <c r="E4353" t="s">
        <v>3</v>
      </c>
      <c r="F4353" t="b">
        <v>1</v>
      </c>
      <c r="G4353">
        <v>290</v>
      </c>
      <c r="H4353">
        <v>2</v>
      </c>
      <c r="I4353">
        <v>722</v>
      </c>
      <c r="K4353" t="str">
        <f t="shared" si="68"/>
        <v>SELECT 'uf50-0116.cnf','Rank','1Point','BitFlip','MaxSat',1,290,2,722 UNION</v>
      </c>
    </row>
    <row r="4354" spans="1:11" x14ac:dyDescent="0.55000000000000004">
      <c r="A4354" t="s">
        <v>36</v>
      </c>
      <c r="B4354" t="s">
        <v>10</v>
      </c>
      <c r="C4354" t="s">
        <v>133</v>
      </c>
      <c r="D4354" t="s">
        <v>2</v>
      </c>
      <c r="E4354" t="s">
        <v>4</v>
      </c>
      <c r="F4354" t="b">
        <v>1</v>
      </c>
      <c r="G4354">
        <v>721</v>
      </c>
      <c r="H4354">
        <v>4</v>
      </c>
      <c r="I4354">
        <v>1626</v>
      </c>
      <c r="K4354" t="str">
        <f t="shared" si="68"/>
        <v>SELECT 'uf50-0116.cnf','Rank','1Point','BitFlip','Weighted',1,721,4,1626 UNION</v>
      </c>
    </row>
    <row r="4355" spans="1:11" x14ac:dyDescent="0.55000000000000004">
      <c r="A4355" t="s">
        <v>36</v>
      </c>
      <c r="B4355" t="s">
        <v>10</v>
      </c>
      <c r="C4355" t="s">
        <v>133</v>
      </c>
      <c r="D4355" t="s">
        <v>2</v>
      </c>
      <c r="E4355" t="s">
        <v>5</v>
      </c>
      <c r="F4355" t="b">
        <v>1</v>
      </c>
      <c r="G4355">
        <v>632</v>
      </c>
      <c r="H4355">
        <v>4</v>
      </c>
      <c r="I4355">
        <v>1552</v>
      </c>
      <c r="K4355" t="str">
        <f t="shared" si="68"/>
        <v>SELECT 'uf50-0116.cnf','Rank','1Point','BitFlip','Amplified',1,632,4,1552 UNION</v>
      </c>
    </row>
    <row r="4356" spans="1:11" x14ac:dyDescent="0.55000000000000004">
      <c r="A4356" t="s">
        <v>36</v>
      </c>
      <c r="B4356" t="s">
        <v>10</v>
      </c>
      <c r="C4356" t="s">
        <v>133</v>
      </c>
      <c r="D4356" t="s">
        <v>6</v>
      </c>
      <c r="E4356" t="s">
        <v>3</v>
      </c>
      <c r="F4356" t="b">
        <v>1</v>
      </c>
      <c r="G4356">
        <v>30</v>
      </c>
      <c r="H4356">
        <v>0</v>
      </c>
      <c r="I4356">
        <v>123</v>
      </c>
      <c r="K4356" t="str">
        <f t="shared" si="68"/>
        <v>SELECT 'uf50-0116.cnf','Rank','1Point','Guided','MaxSat',1,30,0,123 UNION</v>
      </c>
    </row>
    <row r="4357" spans="1:11" x14ac:dyDescent="0.55000000000000004">
      <c r="A4357" t="s">
        <v>36</v>
      </c>
      <c r="B4357" t="s">
        <v>10</v>
      </c>
      <c r="C4357" t="s">
        <v>133</v>
      </c>
      <c r="D4357" t="s">
        <v>6</v>
      </c>
      <c r="E4357" t="s">
        <v>4</v>
      </c>
      <c r="F4357" t="b">
        <v>1</v>
      </c>
      <c r="G4357">
        <v>29</v>
      </c>
      <c r="H4357">
        <v>0</v>
      </c>
      <c r="I4357">
        <v>123</v>
      </c>
      <c r="K4357" t="str">
        <f t="shared" si="68"/>
        <v>SELECT 'uf50-0116.cnf','Rank','1Point','Guided','Weighted',1,29,0,123 UNION</v>
      </c>
    </row>
    <row r="4358" spans="1:11" x14ac:dyDescent="0.55000000000000004">
      <c r="A4358" t="s">
        <v>36</v>
      </c>
      <c r="B4358" t="s">
        <v>10</v>
      </c>
      <c r="C4358" t="s">
        <v>133</v>
      </c>
      <c r="D4358" t="s">
        <v>6</v>
      </c>
      <c r="E4358" t="s">
        <v>5</v>
      </c>
      <c r="F4358" t="b">
        <v>1</v>
      </c>
      <c r="G4358">
        <v>24</v>
      </c>
      <c r="H4358">
        <v>0</v>
      </c>
      <c r="I4358">
        <v>96</v>
      </c>
      <c r="K4358" t="str">
        <f t="shared" si="68"/>
        <v>SELECT 'uf50-0116.cnf','Rank','1Point','Guided','Amplified',1,24,0,96 UNION</v>
      </c>
    </row>
    <row r="4359" spans="1:11" x14ac:dyDescent="0.55000000000000004">
      <c r="A4359" t="s">
        <v>36</v>
      </c>
      <c r="B4359" t="s">
        <v>10</v>
      </c>
      <c r="C4359" t="s">
        <v>133</v>
      </c>
      <c r="D4359" t="s">
        <v>131</v>
      </c>
      <c r="E4359" t="s">
        <v>3</v>
      </c>
      <c r="F4359" t="b">
        <v>1</v>
      </c>
      <c r="G4359">
        <v>304</v>
      </c>
      <c r="H4359">
        <v>2</v>
      </c>
      <c r="I4359">
        <v>689</v>
      </c>
      <c r="K4359" t="str">
        <f t="shared" si="68"/>
        <v>SELECT 'uf50-0116.cnf','Rank','1Point','1Bit','MaxSat',1,304,2,689 UNION</v>
      </c>
    </row>
    <row r="4360" spans="1:11" x14ac:dyDescent="0.55000000000000004">
      <c r="A4360" t="s">
        <v>36</v>
      </c>
      <c r="B4360" t="s">
        <v>10</v>
      </c>
      <c r="C4360" t="s">
        <v>133</v>
      </c>
      <c r="D4360" t="s">
        <v>131</v>
      </c>
      <c r="E4360" t="s">
        <v>4</v>
      </c>
      <c r="F4360" t="b">
        <v>1</v>
      </c>
      <c r="G4360">
        <v>1069</v>
      </c>
      <c r="H4360">
        <v>7</v>
      </c>
      <c r="I4360">
        <v>2271</v>
      </c>
      <c r="K4360" t="str">
        <f t="shared" si="68"/>
        <v>SELECT 'uf50-0116.cnf','Rank','1Point','1Bit','Weighted',1,1069,7,2271 UNION</v>
      </c>
    </row>
    <row r="4361" spans="1:11" x14ac:dyDescent="0.55000000000000004">
      <c r="A4361" t="s">
        <v>36</v>
      </c>
      <c r="B4361" t="s">
        <v>10</v>
      </c>
      <c r="C4361" t="s">
        <v>133</v>
      </c>
      <c r="D4361" t="s">
        <v>131</v>
      </c>
      <c r="E4361" t="s">
        <v>5</v>
      </c>
      <c r="F4361" t="b">
        <v>1</v>
      </c>
      <c r="G4361">
        <v>295</v>
      </c>
      <c r="H4361">
        <v>1</v>
      </c>
      <c r="I4361">
        <v>683</v>
      </c>
      <c r="K4361" t="str">
        <f t="shared" ref="K4361:K4424" si="69">CONCATENATE("SELECT '",A4361,"','",B4361,"','",C4361,"','",D4361,"','",E4361,"',",IF(F4361,1,0),",",G4361,",",H4361,",",I4361," UNION")</f>
        <v>SELECT 'uf50-0116.cnf','Rank','1Point','1Bit','Amplified',1,295,1,683 UNION</v>
      </c>
    </row>
    <row r="4362" spans="1:11" x14ac:dyDescent="0.55000000000000004">
      <c r="A4362" t="s">
        <v>36</v>
      </c>
      <c r="B4362" t="s">
        <v>10</v>
      </c>
      <c r="C4362" t="s">
        <v>133</v>
      </c>
      <c r="D4362" t="s">
        <v>132</v>
      </c>
      <c r="E4362" t="s">
        <v>3</v>
      </c>
      <c r="F4362" t="b">
        <v>1</v>
      </c>
      <c r="G4362">
        <v>914</v>
      </c>
      <c r="H4362">
        <v>6</v>
      </c>
      <c r="I4362">
        <v>2150</v>
      </c>
      <c r="K4362" t="str">
        <f t="shared" si="69"/>
        <v>SELECT 'uf50-0116.cnf','Rank','1Point','2Bit','MaxSat',1,914,6,2150 UNION</v>
      </c>
    </row>
    <row r="4363" spans="1:11" x14ac:dyDescent="0.55000000000000004">
      <c r="A4363" t="s">
        <v>36</v>
      </c>
      <c r="B4363" t="s">
        <v>10</v>
      </c>
      <c r="C4363" t="s">
        <v>133</v>
      </c>
      <c r="D4363" t="s">
        <v>132</v>
      </c>
      <c r="E4363" t="s">
        <v>4</v>
      </c>
      <c r="F4363" t="b">
        <v>1</v>
      </c>
      <c r="G4363">
        <v>1058</v>
      </c>
      <c r="H4363">
        <v>6</v>
      </c>
      <c r="I4363">
        <v>2294</v>
      </c>
      <c r="K4363" t="str">
        <f t="shared" si="69"/>
        <v>SELECT 'uf50-0116.cnf','Rank','1Point','2Bit','Weighted',1,1058,6,2294 UNION</v>
      </c>
    </row>
    <row r="4364" spans="1:11" x14ac:dyDescent="0.55000000000000004">
      <c r="A4364" t="s">
        <v>36</v>
      </c>
      <c r="B4364" t="s">
        <v>10</v>
      </c>
      <c r="C4364" t="s">
        <v>133</v>
      </c>
      <c r="D4364" t="s">
        <v>132</v>
      </c>
      <c r="E4364" t="s">
        <v>5</v>
      </c>
      <c r="F4364" t="b">
        <v>1</v>
      </c>
      <c r="G4364">
        <v>747</v>
      </c>
      <c r="H4364">
        <v>5</v>
      </c>
      <c r="I4364">
        <v>1745</v>
      </c>
      <c r="K4364" t="str">
        <f t="shared" si="69"/>
        <v>SELECT 'uf50-0116.cnf','Rank','1Point','2Bit','Amplified',1,747,5,1745 UNION</v>
      </c>
    </row>
    <row r="4365" spans="1:11" x14ac:dyDescent="0.55000000000000004">
      <c r="A4365" t="s">
        <v>36</v>
      </c>
      <c r="B4365" t="s">
        <v>10</v>
      </c>
      <c r="C4365" t="s">
        <v>134</v>
      </c>
      <c r="D4365" t="s">
        <v>2</v>
      </c>
      <c r="E4365" t="s">
        <v>3</v>
      </c>
      <c r="F4365" t="b">
        <v>1</v>
      </c>
      <c r="G4365">
        <v>43</v>
      </c>
      <c r="H4365">
        <v>0</v>
      </c>
      <c r="I4365">
        <v>124</v>
      </c>
      <c r="K4365" t="str">
        <f t="shared" si="69"/>
        <v>SELECT 'uf50-0116.cnf','Rank','2Point','BitFlip','MaxSat',1,43,0,124 UNION</v>
      </c>
    </row>
    <row r="4366" spans="1:11" x14ac:dyDescent="0.55000000000000004">
      <c r="A4366" t="s">
        <v>36</v>
      </c>
      <c r="B4366" t="s">
        <v>10</v>
      </c>
      <c r="C4366" t="s">
        <v>134</v>
      </c>
      <c r="D4366" t="s">
        <v>2</v>
      </c>
      <c r="E4366" t="s">
        <v>4</v>
      </c>
      <c r="F4366" t="b">
        <v>1</v>
      </c>
      <c r="G4366">
        <v>1521</v>
      </c>
      <c r="H4366">
        <v>10</v>
      </c>
      <c r="I4366">
        <v>3440</v>
      </c>
      <c r="K4366" t="str">
        <f t="shared" si="69"/>
        <v>SELECT 'uf50-0116.cnf','Rank','2Point','BitFlip','Weighted',1,1521,10,3440 UNION</v>
      </c>
    </row>
    <row r="4367" spans="1:11" x14ac:dyDescent="0.55000000000000004">
      <c r="A4367" t="s">
        <v>36</v>
      </c>
      <c r="B4367" t="s">
        <v>10</v>
      </c>
      <c r="C4367" t="s">
        <v>134</v>
      </c>
      <c r="D4367" t="s">
        <v>2</v>
      </c>
      <c r="E4367" t="s">
        <v>5</v>
      </c>
      <c r="F4367" t="b">
        <v>1</v>
      </c>
      <c r="G4367">
        <v>45</v>
      </c>
      <c r="H4367">
        <v>0</v>
      </c>
      <c r="I4367">
        <v>110</v>
      </c>
      <c r="K4367" t="str">
        <f t="shared" si="69"/>
        <v>SELECT 'uf50-0116.cnf','Rank','2Point','BitFlip','Amplified',1,45,0,110 UNION</v>
      </c>
    </row>
    <row r="4368" spans="1:11" x14ac:dyDescent="0.55000000000000004">
      <c r="A4368" t="s">
        <v>36</v>
      </c>
      <c r="B4368" t="s">
        <v>10</v>
      </c>
      <c r="C4368" t="s">
        <v>134</v>
      </c>
      <c r="D4368" t="s">
        <v>6</v>
      </c>
      <c r="E4368" t="s">
        <v>3</v>
      </c>
      <c r="F4368" t="b">
        <v>1</v>
      </c>
      <c r="G4368">
        <v>30</v>
      </c>
      <c r="H4368">
        <v>0</v>
      </c>
      <c r="I4368">
        <v>132</v>
      </c>
      <c r="K4368" t="str">
        <f t="shared" si="69"/>
        <v>SELECT 'uf50-0116.cnf','Rank','2Point','Guided','MaxSat',1,30,0,132 UNION</v>
      </c>
    </row>
    <row r="4369" spans="1:11" x14ac:dyDescent="0.55000000000000004">
      <c r="A4369" t="s">
        <v>36</v>
      </c>
      <c r="B4369" t="s">
        <v>10</v>
      </c>
      <c r="C4369" t="s">
        <v>134</v>
      </c>
      <c r="D4369" t="s">
        <v>6</v>
      </c>
      <c r="E4369" t="s">
        <v>4</v>
      </c>
      <c r="F4369" t="b">
        <v>1</v>
      </c>
      <c r="G4369">
        <v>41</v>
      </c>
      <c r="H4369">
        <v>0</v>
      </c>
      <c r="I4369">
        <v>156</v>
      </c>
      <c r="K4369" t="str">
        <f t="shared" si="69"/>
        <v>SELECT 'uf50-0116.cnf','Rank','2Point','Guided','Weighted',1,41,0,156 UNION</v>
      </c>
    </row>
    <row r="4370" spans="1:11" x14ac:dyDescent="0.55000000000000004">
      <c r="A4370" t="s">
        <v>36</v>
      </c>
      <c r="B4370" t="s">
        <v>10</v>
      </c>
      <c r="C4370" t="s">
        <v>134</v>
      </c>
      <c r="D4370" t="s">
        <v>6</v>
      </c>
      <c r="E4370" t="s">
        <v>5</v>
      </c>
      <c r="F4370" t="b">
        <v>1</v>
      </c>
      <c r="G4370">
        <v>24</v>
      </c>
      <c r="H4370">
        <v>0</v>
      </c>
      <c r="I4370">
        <v>95</v>
      </c>
      <c r="K4370" t="str">
        <f t="shared" si="69"/>
        <v>SELECT 'uf50-0116.cnf','Rank','2Point','Guided','Amplified',1,24,0,95 UNION</v>
      </c>
    </row>
    <row r="4371" spans="1:11" x14ac:dyDescent="0.55000000000000004">
      <c r="A4371" t="s">
        <v>36</v>
      </c>
      <c r="B4371" t="s">
        <v>10</v>
      </c>
      <c r="C4371" t="s">
        <v>134</v>
      </c>
      <c r="D4371" t="s">
        <v>131</v>
      </c>
      <c r="E4371" t="s">
        <v>3</v>
      </c>
      <c r="F4371" t="b">
        <v>1</v>
      </c>
      <c r="G4371">
        <v>141</v>
      </c>
      <c r="H4371">
        <v>0</v>
      </c>
      <c r="I4371">
        <v>345</v>
      </c>
      <c r="K4371" t="str">
        <f t="shared" si="69"/>
        <v>SELECT 'uf50-0116.cnf','Rank','2Point','1Bit','MaxSat',1,141,0,345 UNION</v>
      </c>
    </row>
    <row r="4372" spans="1:11" x14ac:dyDescent="0.55000000000000004">
      <c r="A4372" t="s">
        <v>36</v>
      </c>
      <c r="B4372" t="s">
        <v>10</v>
      </c>
      <c r="C4372" t="s">
        <v>134</v>
      </c>
      <c r="D4372" t="s">
        <v>131</v>
      </c>
      <c r="E4372" t="s">
        <v>4</v>
      </c>
      <c r="F4372" t="b">
        <v>1</v>
      </c>
      <c r="G4372">
        <v>140</v>
      </c>
      <c r="H4372">
        <v>1</v>
      </c>
      <c r="I4372">
        <v>299</v>
      </c>
      <c r="K4372" t="str">
        <f t="shared" si="69"/>
        <v>SELECT 'uf50-0116.cnf','Rank','2Point','1Bit','Weighted',1,140,1,299 UNION</v>
      </c>
    </row>
    <row r="4373" spans="1:11" x14ac:dyDescent="0.55000000000000004">
      <c r="A4373" t="s">
        <v>36</v>
      </c>
      <c r="B4373" t="s">
        <v>10</v>
      </c>
      <c r="C4373" t="s">
        <v>134</v>
      </c>
      <c r="D4373" t="s">
        <v>131</v>
      </c>
      <c r="E4373" t="s">
        <v>5</v>
      </c>
      <c r="F4373" t="b">
        <v>1</v>
      </c>
      <c r="G4373">
        <v>732</v>
      </c>
      <c r="H4373">
        <v>5</v>
      </c>
      <c r="I4373">
        <v>1852</v>
      </c>
      <c r="K4373" t="str">
        <f t="shared" si="69"/>
        <v>SELECT 'uf50-0116.cnf','Rank','2Point','1Bit','Amplified',1,732,5,1852 UNION</v>
      </c>
    </row>
    <row r="4374" spans="1:11" x14ac:dyDescent="0.55000000000000004">
      <c r="A4374" t="s">
        <v>36</v>
      </c>
      <c r="B4374" t="s">
        <v>10</v>
      </c>
      <c r="C4374" t="s">
        <v>134</v>
      </c>
      <c r="D4374" t="s">
        <v>132</v>
      </c>
      <c r="E4374" t="s">
        <v>3</v>
      </c>
      <c r="F4374" t="b">
        <v>1</v>
      </c>
      <c r="G4374">
        <v>1200</v>
      </c>
      <c r="H4374">
        <v>9</v>
      </c>
      <c r="I4374">
        <v>2961</v>
      </c>
      <c r="K4374" t="str">
        <f t="shared" si="69"/>
        <v>SELECT 'uf50-0116.cnf','Rank','2Point','2Bit','MaxSat',1,1200,9,2961 UNION</v>
      </c>
    </row>
    <row r="4375" spans="1:11" x14ac:dyDescent="0.55000000000000004">
      <c r="A4375" t="s">
        <v>36</v>
      </c>
      <c r="B4375" t="s">
        <v>10</v>
      </c>
      <c r="C4375" t="s">
        <v>134</v>
      </c>
      <c r="D4375" t="s">
        <v>132</v>
      </c>
      <c r="E4375" t="s">
        <v>4</v>
      </c>
      <c r="F4375" t="b">
        <v>1</v>
      </c>
      <c r="G4375">
        <v>909</v>
      </c>
      <c r="H4375">
        <v>6</v>
      </c>
      <c r="I4375">
        <v>2110</v>
      </c>
      <c r="K4375" t="str">
        <f t="shared" si="69"/>
        <v>SELECT 'uf50-0116.cnf','Rank','2Point','2Bit','Weighted',1,909,6,2110 UNION</v>
      </c>
    </row>
    <row r="4376" spans="1:11" x14ac:dyDescent="0.55000000000000004">
      <c r="A4376" t="s">
        <v>36</v>
      </c>
      <c r="B4376" t="s">
        <v>10</v>
      </c>
      <c r="C4376" t="s">
        <v>134</v>
      </c>
      <c r="D4376" t="s">
        <v>132</v>
      </c>
      <c r="E4376" t="s">
        <v>5</v>
      </c>
      <c r="F4376" t="b">
        <v>1</v>
      </c>
      <c r="G4376">
        <v>156</v>
      </c>
      <c r="H4376">
        <v>1</v>
      </c>
      <c r="I4376">
        <v>410</v>
      </c>
      <c r="K4376" t="str">
        <f t="shared" si="69"/>
        <v>SELECT 'uf50-0116.cnf','Rank','2Point','2Bit','Amplified',1,156,1,410 UNION</v>
      </c>
    </row>
    <row r="4377" spans="1:11" x14ac:dyDescent="0.55000000000000004">
      <c r="A4377" t="s">
        <v>37</v>
      </c>
      <c r="B4377" t="s">
        <v>0</v>
      </c>
      <c r="C4377" t="s">
        <v>1</v>
      </c>
      <c r="D4377" t="s">
        <v>2</v>
      </c>
      <c r="E4377" t="s">
        <v>3</v>
      </c>
      <c r="F4377" t="b">
        <v>1</v>
      </c>
      <c r="G4377">
        <v>18</v>
      </c>
      <c r="H4377">
        <v>0</v>
      </c>
      <c r="I4377">
        <v>116</v>
      </c>
      <c r="K4377" t="str">
        <f t="shared" si="69"/>
        <v>SELECT 'uf50-0117.cnf','Tournament','Clause','BitFlip','MaxSat',1,18,0,116 UNION</v>
      </c>
    </row>
    <row r="4378" spans="1:11" x14ac:dyDescent="0.55000000000000004">
      <c r="A4378" t="s">
        <v>37</v>
      </c>
      <c r="B4378" t="s">
        <v>0</v>
      </c>
      <c r="C4378" t="s">
        <v>1</v>
      </c>
      <c r="D4378" t="s">
        <v>2</v>
      </c>
      <c r="E4378" t="s">
        <v>4</v>
      </c>
      <c r="F4378" t="b">
        <v>1</v>
      </c>
      <c r="G4378">
        <v>16</v>
      </c>
      <c r="H4378">
        <v>0</v>
      </c>
      <c r="I4378">
        <v>99</v>
      </c>
      <c r="K4378" t="str">
        <f t="shared" si="69"/>
        <v>SELECT 'uf50-0117.cnf','Tournament','Clause','BitFlip','Weighted',1,16,0,99 UNION</v>
      </c>
    </row>
    <row r="4379" spans="1:11" x14ac:dyDescent="0.55000000000000004">
      <c r="A4379" t="s">
        <v>37</v>
      </c>
      <c r="B4379" t="s">
        <v>0</v>
      </c>
      <c r="C4379" t="s">
        <v>1</v>
      </c>
      <c r="D4379" t="s">
        <v>2</v>
      </c>
      <c r="E4379" t="s">
        <v>5</v>
      </c>
      <c r="F4379" t="b">
        <v>1</v>
      </c>
      <c r="G4379">
        <v>18</v>
      </c>
      <c r="H4379">
        <v>0</v>
      </c>
      <c r="I4379">
        <v>112</v>
      </c>
      <c r="K4379" t="str">
        <f t="shared" si="69"/>
        <v>SELECT 'uf50-0117.cnf','Tournament','Clause','BitFlip','Amplified',1,18,0,112 UNION</v>
      </c>
    </row>
    <row r="4380" spans="1:11" x14ac:dyDescent="0.55000000000000004">
      <c r="A4380" t="s">
        <v>37</v>
      </c>
      <c r="B4380" t="s">
        <v>0</v>
      </c>
      <c r="C4380" t="s">
        <v>1</v>
      </c>
      <c r="D4380" t="s">
        <v>6</v>
      </c>
      <c r="E4380" t="s">
        <v>3</v>
      </c>
      <c r="F4380" t="b">
        <v>1</v>
      </c>
      <c r="G4380">
        <v>6</v>
      </c>
      <c r="H4380">
        <v>0</v>
      </c>
      <c r="I4380">
        <v>46</v>
      </c>
      <c r="K4380" t="str">
        <f t="shared" si="69"/>
        <v>SELECT 'uf50-0117.cnf','Tournament','Clause','Guided','MaxSat',1,6,0,46 UNION</v>
      </c>
    </row>
    <row r="4381" spans="1:11" x14ac:dyDescent="0.55000000000000004">
      <c r="A4381" t="s">
        <v>37</v>
      </c>
      <c r="B4381" t="s">
        <v>0</v>
      </c>
      <c r="C4381" t="s">
        <v>1</v>
      </c>
      <c r="D4381" t="s">
        <v>6</v>
      </c>
      <c r="E4381" t="s">
        <v>4</v>
      </c>
      <c r="F4381" t="b">
        <v>1</v>
      </c>
      <c r="G4381">
        <v>10</v>
      </c>
      <c r="H4381">
        <v>0</v>
      </c>
      <c r="I4381">
        <v>71</v>
      </c>
      <c r="K4381" t="str">
        <f t="shared" si="69"/>
        <v>SELECT 'uf50-0117.cnf','Tournament','Clause','Guided','Weighted',1,10,0,71 UNION</v>
      </c>
    </row>
    <row r="4382" spans="1:11" x14ac:dyDescent="0.55000000000000004">
      <c r="A4382" t="s">
        <v>37</v>
      </c>
      <c r="B4382" t="s">
        <v>0</v>
      </c>
      <c r="C4382" t="s">
        <v>1</v>
      </c>
      <c r="D4382" t="s">
        <v>6</v>
      </c>
      <c r="E4382" t="s">
        <v>5</v>
      </c>
      <c r="F4382" t="b">
        <v>1</v>
      </c>
      <c r="G4382">
        <v>6</v>
      </c>
      <c r="H4382">
        <v>0</v>
      </c>
      <c r="I4382">
        <v>43</v>
      </c>
      <c r="K4382" t="str">
        <f t="shared" si="69"/>
        <v>SELECT 'uf50-0117.cnf','Tournament','Clause','Guided','Amplified',1,6,0,43 UNION</v>
      </c>
    </row>
    <row r="4383" spans="1:11" x14ac:dyDescent="0.55000000000000004">
      <c r="A4383" t="s">
        <v>37</v>
      </c>
      <c r="B4383" t="s">
        <v>0</v>
      </c>
      <c r="C4383" t="s">
        <v>1</v>
      </c>
      <c r="D4383" t="s">
        <v>131</v>
      </c>
      <c r="E4383" t="s">
        <v>3</v>
      </c>
      <c r="F4383" t="b">
        <v>1</v>
      </c>
      <c r="G4383">
        <v>11</v>
      </c>
      <c r="H4383">
        <v>0</v>
      </c>
      <c r="I4383">
        <v>64</v>
      </c>
      <c r="K4383" t="str">
        <f t="shared" si="69"/>
        <v>SELECT 'uf50-0117.cnf','Tournament','Clause','1Bit','MaxSat',1,11,0,64 UNION</v>
      </c>
    </row>
    <row r="4384" spans="1:11" x14ac:dyDescent="0.55000000000000004">
      <c r="A4384" t="s">
        <v>37</v>
      </c>
      <c r="B4384" t="s">
        <v>0</v>
      </c>
      <c r="C4384" t="s">
        <v>1</v>
      </c>
      <c r="D4384" t="s">
        <v>131</v>
      </c>
      <c r="E4384" t="s">
        <v>4</v>
      </c>
      <c r="F4384" t="b">
        <v>1</v>
      </c>
      <c r="G4384">
        <v>11</v>
      </c>
      <c r="H4384">
        <v>0</v>
      </c>
      <c r="I4384">
        <v>66</v>
      </c>
      <c r="K4384" t="str">
        <f t="shared" si="69"/>
        <v>SELECT 'uf50-0117.cnf','Tournament','Clause','1Bit','Weighted',1,11,0,66 UNION</v>
      </c>
    </row>
    <row r="4385" spans="1:11" x14ac:dyDescent="0.55000000000000004">
      <c r="A4385" t="s">
        <v>37</v>
      </c>
      <c r="B4385" t="s">
        <v>0</v>
      </c>
      <c r="C4385" t="s">
        <v>1</v>
      </c>
      <c r="D4385" t="s">
        <v>131</v>
      </c>
      <c r="E4385" t="s">
        <v>5</v>
      </c>
      <c r="F4385" t="b">
        <v>1</v>
      </c>
      <c r="G4385">
        <v>11</v>
      </c>
      <c r="H4385">
        <v>0</v>
      </c>
      <c r="I4385">
        <v>70</v>
      </c>
      <c r="K4385" t="str">
        <f t="shared" si="69"/>
        <v>SELECT 'uf50-0117.cnf','Tournament','Clause','1Bit','Amplified',1,11,0,70 UNION</v>
      </c>
    </row>
    <row r="4386" spans="1:11" x14ac:dyDescent="0.55000000000000004">
      <c r="A4386" t="s">
        <v>37</v>
      </c>
      <c r="B4386" t="s">
        <v>0</v>
      </c>
      <c r="C4386" t="s">
        <v>1</v>
      </c>
      <c r="D4386" t="s">
        <v>132</v>
      </c>
      <c r="E4386" t="s">
        <v>3</v>
      </c>
      <c r="F4386" t="b">
        <v>1</v>
      </c>
      <c r="G4386">
        <v>13</v>
      </c>
      <c r="H4386">
        <v>0</v>
      </c>
      <c r="I4386">
        <v>107</v>
      </c>
      <c r="K4386" t="str">
        <f t="shared" si="69"/>
        <v>SELECT 'uf50-0117.cnf','Tournament','Clause','2Bit','MaxSat',1,13,0,107 UNION</v>
      </c>
    </row>
    <row r="4387" spans="1:11" x14ac:dyDescent="0.55000000000000004">
      <c r="A4387" t="s">
        <v>37</v>
      </c>
      <c r="B4387" t="s">
        <v>0</v>
      </c>
      <c r="C4387" t="s">
        <v>1</v>
      </c>
      <c r="D4387" t="s">
        <v>132</v>
      </c>
      <c r="E4387" t="s">
        <v>4</v>
      </c>
      <c r="F4387" t="b">
        <v>1</v>
      </c>
      <c r="G4387">
        <v>11</v>
      </c>
      <c r="H4387">
        <v>0</v>
      </c>
      <c r="I4387">
        <v>68</v>
      </c>
      <c r="K4387" t="str">
        <f t="shared" si="69"/>
        <v>SELECT 'uf50-0117.cnf','Tournament','Clause','2Bit','Weighted',1,11,0,68 UNION</v>
      </c>
    </row>
    <row r="4388" spans="1:11" x14ac:dyDescent="0.55000000000000004">
      <c r="A4388" t="s">
        <v>37</v>
      </c>
      <c r="B4388" t="s">
        <v>0</v>
      </c>
      <c r="C4388" t="s">
        <v>1</v>
      </c>
      <c r="D4388" t="s">
        <v>132</v>
      </c>
      <c r="E4388" t="s">
        <v>5</v>
      </c>
      <c r="F4388" t="b">
        <v>1</v>
      </c>
      <c r="G4388">
        <v>13</v>
      </c>
      <c r="H4388">
        <v>0</v>
      </c>
      <c r="I4388">
        <v>85</v>
      </c>
      <c r="K4388" t="str">
        <f t="shared" si="69"/>
        <v>SELECT 'uf50-0117.cnf','Tournament','Clause','2Bit','Amplified',1,13,0,85 UNION</v>
      </c>
    </row>
    <row r="4389" spans="1:11" x14ac:dyDescent="0.55000000000000004">
      <c r="A4389" t="s">
        <v>37</v>
      </c>
      <c r="B4389" t="s">
        <v>0</v>
      </c>
      <c r="C4389" t="s">
        <v>8</v>
      </c>
      <c r="D4389" t="s">
        <v>2</v>
      </c>
      <c r="E4389" t="s">
        <v>3</v>
      </c>
      <c r="F4389" t="b">
        <v>1</v>
      </c>
      <c r="G4389">
        <v>13</v>
      </c>
      <c r="H4389">
        <v>0</v>
      </c>
      <c r="I4389">
        <v>36</v>
      </c>
      <c r="K4389" t="str">
        <f t="shared" si="69"/>
        <v>SELECT 'uf50-0117.cnf','Tournament','Uniform','BitFlip','MaxSat',1,13,0,36 UNION</v>
      </c>
    </row>
    <row r="4390" spans="1:11" x14ac:dyDescent="0.55000000000000004">
      <c r="A4390" t="s">
        <v>37</v>
      </c>
      <c r="B4390" t="s">
        <v>0</v>
      </c>
      <c r="C4390" t="s">
        <v>8</v>
      </c>
      <c r="D4390" t="s">
        <v>2</v>
      </c>
      <c r="E4390" t="s">
        <v>4</v>
      </c>
      <c r="F4390" t="b">
        <v>1</v>
      </c>
      <c r="G4390">
        <v>19</v>
      </c>
      <c r="H4390">
        <v>0</v>
      </c>
      <c r="I4390">
        <v>50</v>
      </c>
      <c r="K4390" t="str">
        <f t="shared" si="69"/>
        <v>SELECT 'uf50-0117.cnf','Tournament','Uniform','BitFlip','Weighted',1,19,0,50 UNION</v>
      </c>
    </row>
    <row r="4391" spans="1:11" x14ac:dyDescent="0.55000000000000004">
      <c r="A4391" t="s">
        <v>37</v>
      </c>
      <c r="B4391" t="s">
        <v>0</v>
      </c>
      <c r="C4391" t="s">
        <v>8</v>
      </c>
      <c r="D4391" t="s">
        <v>2</v>
      </c>
      <c r="E4391" t="s">
        <v>5</v>
      </c>
      <c r="F4391" t="b">
        <v>1</v>
      </c>
      <c r="G4391">
        <v>13</v>
      </c>
      <c r="H4391">
        <v>0</v>
      </c>
      <c r="I4391">
        <v>43</v>
      </c>
      <c r="K4391" t="str">
        <f t="shared" si="69"/>
        <v>SELECT 'uf50-0117.cnf','Tournament','Uniform','BitFlip','Amplified',1,13,0,43 UNION</v>
      </c>
    </row>
    <row r="4392" spans="1:11" x14ac:dyDescent="0.55000000000000004">
      <c r="A4392" t="s">
        <v>37</v>
      </c>
      <c r="B4392" t="s">
        <v>0</v>
      </c>
      <c r="C4392" t="s">
        <v>8</v>
      </c>
      <c r="D4392" t="s">
        <v>6</v>
      </c>
      <c r="E4392" t="s">
        <v>3</v>
      </c>
      <c r="F4392" t="b">
        <v>1</v>
      </c>
      <c r="G4392">
        <v>8</v>
      </c>
      <c r="H4392">
        <v>0</v>
      </c>
      <c r="I4392">
        <v>40</v>
      </c>
      <c r="K4392" t="str">
        <f t="shared" si="69"/>
        <v>SELECT 'uf50-0117.cnf','Tournament','Uniform','Guided','MaxSat',1,8,0,40 UNION</v>
      </c>
    </row>
    <row r="4393" spans="1:11" x14ac:dyDescent="0.55000000000000004">
      <c r="A4393" t="s">
        <v>37</v>
      </c>
      <c r="B4393" t="s">
        <v>0</v>
      </c>
      <c r="C4393" t="s">
        <v>8</v>
      </c>
      <c r="D4393" t="s">
        <v>6</v>
      </c>
      <c r="E4393" t="s">
        <v>4</v>
      </c>
      <c r="F4393" t="b">
        <v>1</v>
      </c>
      <c r="G4393">
        <v>9</v>
      </c>
      <c r="H4393">
        <v>0</v>
      </c>
      <c r="I4393">
        <v>41</v>
      </c>
      <c r="K4393" t="str">
        <f t="shared" si="69"/>
        <v>SELECT 'uf50-0117.cnf','Tournament','Uniform','Guided','Weighted',1,9,0,41 UNION</v>
      </c>
    </row>
    <row r="4394" spans="1:11" x14ac:dyDescent="0.55000000000000004">
      <c r="A4394" t="s">
        <v>37</v>
      </c>
      <c r="B4394" t="s">
        <v>0</v>
      </c>
      <c r="C4394" t="s">
        <v>8</v>
      </c>
      <c r="D4394" t="s">
        <v>6</v>
      </c>
      <c r="E4394" t="s">
        <v>5</v>
      </c>
      <c r="F4394" t="b">
        <v>1</v>
      </c>
      <c r="G4394">
        <v>8</v>
      </c>
      <c r="H4394">
        <v>0</v>
      </c>
      <c r="I4394">
        <v>39</v>
      </c>
      <c r="K4394" t="str">
        <f t="shared" si="69"/>
        <v>SELECT 'uf50-0117.cnf','Tournament','Uniform','Guided','Amplified',1,8,0,39 UNION</v>
      </c>
    </row>
    <row r="4395" spans="1:11" x14ac:dyDescent="0.55000000000000004">
      <c r="A4395" t="s">
        <v>37</v>
      </c>
      <c r="B4395" t="s">
        <v>0</v>
      </c>
      <c r="C4395" t="s">
        <v>8</v>
      </c>
      <c r="D4395" t="s">
        <v>131</v>
      </c>
      <c r="E4395" t="s">
        <v>3</v>
      </c>
      <c r="F4395" t="b">
        <v>1</v>
      </c>
      <c r="G4395">
        <v>12</v>
      </c>
      <c r="H4395">
        <v>0</v>
      </c>
      <c r="I4395">
        <v>38</v>
      </c>
      <c r="K4395" t="str">
        <f t="shared" si="69"/>
        <v>SELECT 'uf50-0117.cnf','Tournament','Uniform','1Bit','MaxSat',1,12,0,38 UNION</v>
      </c>
    </row>
    <row r="4396" spans="1:11" x14ac:dyDescent="0.55000000000000004">
      <c r="A4396" t="s">
        <v>37</v>
      </c>
      <c r="B4396" t="s">
        <v>0</v>
      </c>
      <c r="C4396" t="s">
        <v>8</v>
      </c>
      <c r="D4396" t="s">
        <v>131</v>
      </c>
      <c r="E4396" t="s">
        <v>4</v>
      </c>
      <c r="F4396" t="b">
        <v>1</v>
      </c>
      <c r="G4396">
        <v>14</v>
      </c>
      <c r="H4396">
        <v>0</v>
      </c>
      <c r="I4396">
        <v>41</v>
      </c>
      <c r="K4396" t="str">
        <f t="shared" si="69"/>
        <v>SELECT 'uf50-0117.cnf','Tournament','Uniform','1Bit','Weighted',1,14,0,41 UNION</v>
      </c>
    </row>
    <row r="4397" spans="1:11" x14ac:dyDescent="0.55000000000000004">
      <c r="A4397" t="s">
        <v>37</v>
      </c>
      <c r="B4397" t="s">
        <v>0</v>
      </c>
      <c r="C4397" t="s">
        <v>8</v>
      </c>
      <c r="D4397" t="s">
        <v>131</v>
      </c>
      <c r="E4397" t="s">
        <v>5</v>
      </c>
      <c r="F4397" t="b">
        <v>1</v>
      </c>
      <c r="G4397">
        <v>12</v>
      </c>
      <c r="H4397">
        <v>0</v>
      </c>
      <c r="I4397">
        <v>33</v>
      </c>
      <c r="K4397" t="str">
        <f t="shared" si="69"/>
        <v>SELECT 'uf50-0117.cnf','Tournament','Uniform','1Bit','Amplified',1,12,0,33 UNION</v>
      </c>
    </row>
    <row r="4398" spans="1:11" x14ac:dyDescent="0.55000000000000004">
      <c r="A4398" t="s">
        <v>37</v>
      </c>
      <c r="B4398" t="s">
        <v>0</v>
      </c>
      <c r="C4398" t="s">
        <v>8</v>
      </c>
      <c r="D4398" t="s">
        <v>132</v>
      </c>
      <c r="E4398" t="s">
        <v>3</v>
      </c>
      <c r="F4398" t="b">
        <v>1</v>
      </c>
      <c r="G4398">
        <v>14</v>
      </c>
      <c r="H4398">
        <v>0</v>
      </c>
      <c r="I4398">
        <v>41</v>
      </c>
      <c r="K4398" t="str">
        <f t="shared" si="69"/>
        <v>SELECT 'uf50-0117.cnf','Tournament','Uniform','2Bit','MaxSat',1,14,0,41 UNION</v>
      </c>
    </row>
    <row r="4399" spans="1:11" x14ac:dyDescent="0.55000000000000004">
      <c r="A4399" t="s">
        <v>37</v>
      </c>
      <c r="B4399" t="s">
        <v>0</v>
      </c>
      <c r="C4399" t="s">
        <v>8</v>
      </c>
      <c r="D4399" t="s">
        <v>132</v>
      </c>
      <c r="E4399" t="s">
        <v>4</v>
      </c>
      <c r="F4399" t="b">
        <v>1</v>
      </c>
      <c r="G4399">
        <v>15</v>
      </c>
      <c r="H4399">
        <v>0</v>
      </c>
      <c r="I4399">
        <v>37</v>
      </c>
      <c r="K4399" t="str">
        <f t="shared" si="69"/>
        <v>SELECT 'uf50-0117.cnf','Tournament','Uniform','2Bit','Weighted',1,15,0,37 UNION</v>
      </c>
    </row>
    <row r="4400" spans="1:11" x14ac:dyDescent="0.55000000000000004">
      <c r="A4400" t="s">
        <v>37</v>
      </c>
      <c r="B4400" t="s">
        <v>0</v>
      </c>
      <c r="C4400" t="s">
        <v>8</v>
      </c>
      <c r="D4400" t="s">
        <v>132</v>
      </c>
      <c r="E4400" t="s">
        <v>5</v>
      </c>
      <c r="F4400" t="b">
        <v>1</v>
      </c>
      <c r="G4400">
        <v>14</v>
      </c>
      <c r="H4400">
        <v>0</v>
      </c>
      <c r="I4400">
        <v>39</v>
      </c>
      <c r="K4400" t="str">
        <f t="shared" si="69"/>
        <v>SELECT 'uf50-0117.cnf','Tournament','Uniform','2Bit','Amplified',1,14,0,39 UNION</v>
      </c>
    </row>
    <row r="4401" spans="1:11" x14ac:dyDescent="0.55000000000000004">
      <c r="A4401" t="s">
        <v>37</v>
      </c>
      <c r="B4401" t="s">
        <v>0</v>
      </c>
      <c r="C4401" t="s">
        <v>133</v>
      </c>
      <c r="D4401" t="s">
        <v>2</v>
      </c>
      <c r="E4401" t="s">
        <v>3</v>
      </c>
      <c r="F4401" t="b">
        <v>1</v>
      </c>
      <c r="G4401">
        <v>19</v>
      </c>
      <c r="H4401">
        <v>0</v>
      </c>
      <c r="I4401">
        <v>58</v>
      </c>
      <c r="K4401" t="str">
        <f t="shared" si="69"/>
        <v>SELECT 'uf50-0117.cnf','Tournament','1Point','BitFlip','MaxSat',1,19,0,58 UNION</v>
      </c>
    </row>
    <row r="4402" spans="1:11" x14ac:dyDescent="0.55000000000000004">
      <c r="A4402" t="s">
        <v>37</v>
      </c>
      <c r="B4402" t="s">
        <v>0</v>
      </c>
      <c r="C4402" t="s">
        <v>133</v>
      </c>
      <c r="D4402" t="s">
        <v>2</v>
      </c>
      <c r="E4402" t="s">
        <v>4</v>
      </c>
      <c r="F4402" t="b">
        <v>1</v>
      </c>
      <c r="G4402">
        <v>258</v>
      </c>
      <c r="H4402">
        <v>1</v>
      </c>
      <c r="I4402">
        <v>657</v>
      </c>
      <c r="K4402" t="str">
        <f t="shared" si="69"/>
        <v>SELECT 'uf50-0117.cnf','Tournament','1Point','BitFlip','Weighted',1,258,1,657 UNION</v>
      </c>
    </row>
    <row r="4403" spans="1:11" x14ac:dyDescent="0.55000000000000004">
      <c r="A4403" t="s">
        <v>37</v>
      </c>
      <c r="B4403" t="s">
        <v>0</v>
      </c>
      <c r="C4403" t="s">
        <v>133</v>
      </c>
      <c r="D4403" t="s">
        <v>2</v>
      </c>
      <c r="E4403" t="s">
        <v>5</v>
      </c>
      <c r="F4403" t="b">
        <v>1</v>
      </c>
      <c r="G4403">
        <v>19</v>
      </c>
      <c r="H4403">
        <v>0</v>
      </c>
      <c r="I4403">
        <v>56</v>
      </c>
      <c r="K4403" t="str">
        <f t="shared" si="69"/>
        <v>SELECT 'uf50-0117.cnf','Tournament','1Point','BitFlip','Amplified',1,19,0,56 UNION</v>
      </c>
    </row>
    <row r="4404" spans="1:11" x14ac:dyDescent="0.55000000000000004">
      <c r="A4404" t="s">
        <v>37</v>
      </c>
      <c r="B4404" t="s">
        <v>0</v>
      </c>
      <c r="C4404" t="s">
        <v>133</v>
      </c>
      <c r="D4404" t="s">
        <v>6</v>
      </c>
      <c r="E4404" t="s">
        <v>3</v>
      </c>
      <c r="F4404" t="b">
        <v>1</v>
      </c>
      <c r="G4404">
        <v>12</v>
      </c>
      <c r="H4404">
        <v>0</v>
      </c>
      <c r="I4404">
        <v>52</v>
      </c>
      <c r="K4404" t="str">
        <f t="shared" si="69"/>
        <v>SELECT 'uf50-0117.cnf','Tournament','1Point','Guided','MaxSat',1,12,0,52 UNION</v>
      </c>
    </row>
    <row r="4405" spans="1:11" x14ac:dyDescent="0.55000000000000004">
      <c r="A4405" t="s">
        <v>37</v>
      </c>
      <c r="B4405" t="s">
        <v>0</v>
      </c>
      <c r="C4405" t="s">
        <v>133</v>
      </c>
      <c r="D4405" t="s">
        <v>6</v>
      </c>
      <c r="E4405" t="s">
        <v>4</v>
      </c>
      <c r="F4405" t="b">
        <v>1</v>
      </c>
      <c r="G4405">
        <v>9</v>
      </c>
      <c r="H4405">
        <v>0</v>
      </c>
      <c r="I4405">
        <v>43</v>
      </c>
      <c r="K4405" t="str">
        <f t="shared" si="69"/>
        <v>SELECT 'uf50-0117.cnf','Tournament','1Point','Guided','Weighted',1,9,0,43 UNION</v>
      </c>
    </row>
    <row r="4406" spans="1:11" x14ac:dyDescent="0.55000000000000004">
      <c r="A4406" t="s">
        <v>37</v>
      </c>
      <c r="B4406" t="s">
        <v>0</v>
      </c>
      <c r="C4406" t="s">
        <v>133</v>
      </c>
      <c r="D4406" t="s">
        <v>6</v>
      </c>
      <c r="E4406" t="s">
        <v>5</v>
      </c>
      <c r="F4406" t="b">
        <v>1</v>
      </c>
      <c r="G4406">
        <v>12</v>
      </c>
      <c r="H4406">
        <v>0</v>
      </c>
      <c r="I4406">
        <v>58</v>
      </c>
      <c r="K4406" t="str">
        <f t="shared" si="69"/>
        <v>SELECT 'uf50-0117.cnf','Tournament','1Point','Guided','Amplified',1,12,0,58 UNION</v>
      </c>
    </row>
    <row r="4407" spans="1:11" x14ac:dyDescent="0.55000000000000004">
      <c r="A4407" t="s">
        <v>37</v>
      </c>
      <c r="B4407" t="s">
        <v>0</v>
      </c>
      <c r="C4407" t="s">
        <v>133</v>
      </c>
      <c r="D4407" t="s">
        <v>131</v>
      </c>
      <c r="E4407" t="s">
        <v>3</v>
      </c>
      <c r="F4407" t="b">
        <v>1</v>
      </c>
      <c r="G4407">
        <v>37</v>
      </c>
      <c r="H4407">
        <v>0</v>
      </c>
      <c r="I4407">
        <v>92</v>
      </c>
      <c r="K4407" t="str">
        <f t="shared" si="69"/>
        <v>SELECT 'uf50-0117.cnf','Tournament','1Point','1Bit','MaxSat',1,37,0,92 UNION</v>
      </c>
    </row>
    <row r="4408" spans="1:11" x14ac:dyDescent="0.55000000000000004">
      <c r="A4408" t="s">
        <v>37</v>
      </c>
      <c r="B4408" t="s">
        <v>0</v>
      </c>
      <c r="C4408" t="s">
        <v>133</v>
      </c>
      <c r="D4408" t="s">
        <v>131</v>
      </c>
      <c r="E4408" t="s">
        <v>4</v>
      </c>
      <c r="F4408" t="b">
        <v>1</v>
      </c>
      <c r="G4408">
        <v>17</v>
      </c>
      <c r="H4408">
        <v>0</v>
      </c>
      <c r="I4408">
        <v>44</v>
      </c>
      <c r="K4408" t="str">
        <f t="shared" si="69"/>
        <v>SELECT 'uf50-0117.cnf','Tournament','1Point','1Bit','Weighted',1,17,0,44 UNION</v>
      </c>
    </row>
    <row r="4409" spans="1:11" x14ac:dyDescent="0.55000000000000004">
      <c r="A4409" t="s">
        <v>37</v>
      </c>
      <c r="B4409" t="s">
        <v>0</v>
      </c>
      <c r="C4409" t="s">
        <v>133</v>
      </c>
      <c r="D4409" t="s">
        <v>131</v>
      </c>
      <c r="E4409" t="s">
        <v>5</v>
      </c>
      <c r="F4409" t="b">
        <v>1</v>
      </c>
      <c r="G4409">
        <v>37</v>
      </c>
      <c r="H4409">
        <v>0</v>
      </c>
      <c r="I4409">
        <v>103</v>
      </c>
      <c r="K4409" t="str">
        <f t="shared" si="69"/>
        <v>SELECT 'uf50-0117.cnf','Tournament','1Point','1Bit','Amplified',1,37,0,103 UNION</v>
      </c>
    </row>
    <row r="4410" spans="1:11" x14ac:dyDescent="0.55000000000000004">
      <c r="A4410" t="s">
        <v>37</v>
      </c>
      <c r="B4410" t="s">
        <v>0</v>
      </c>
      <c r="C4410" t="s">
        <v>133</v>
      </c>
      <c r="D4410" t="s">
        <v>132</v>
      </c>
      <c r="E4410" t="s">
        <v>3</v>
      </c>
      <c r="F4410" t="b">
        <v>1</v>
      </c>
      <c r="G4410">
        <v>21</v>
      </c>
      <c r="H4410">
        <v>0</v>
      </c>
      <c r="I4410">
        <v>58</v>
      </c>
      <c r="K4410" t="str">
        <f t="shared" si="69"/>
        <v>SELECT 'uf50-0117.cnf','Tournament','1Point','2Bit','MaxSat',1,21,0,58 UNION</v>
      </c>
    </row>
    <row r="4411" spans="1:11" x14ac:dyDescent="0.55000000000000004">
      <c r="A4411" t="s">
        <v>37</v>
      </c>
      <c r="B4411" t="s">
        <v>0</v>
      </c>
      <c r="C4411" t="s">
        <v>133</v>
      </c>
      <c r="D4411" t="s">
        <v>132</v>
      </c>
      <c r="E4411" t="s">
        <v>4</v>
      </c>
      <c r="F4411" t="b">
        <v>1</v>
      </c>
      <c r="G4411">
        <v>33</v>
      </c>
      <c r="H4411">
        <v>0</v>
      </c>
      <c r="I4411">
        <v>81</v>
      </c>
      <c r="K4411" t="str">
        <f t="shared" si="69"/>
        <v>SELECT 'uf50-0117.cnf','Tournament','1Point','2Bit','Weighted',1,33,0,81 UNION</v>
      </c>
    </row>
    <row r="4412" spans="1:11" x14ac:dyDescent="0.55000000000000004">
      <c r="A4412" t="s">
        <v>37</v>
      </c>
      <c r="B4412" t="s">
        <v>0</v>
      </c>
      <c r="C4412" t="s">
        <v>133</v>
      </c>
      <c r="D4412" t="s">
        <v>132</v>
      </c>
      <c r="E4412" t="s">
        <v>5</v>
      </c>
      <c r="F4412" t="b">
        <v>1</v>
      </c>
      <c r="G4412">
        <v>21</v>
      </c>
      <c r="H4412">
        <v>0</v>
      </c>
      <c r="I4412">
        <v>49</v>
      </c>
      <c r="K4412" t="str">
        <f t="shared" si="69"/>
        <v>SELECT 'uf50-0117.cnf','Tournament','1Point','2Bit','Amplified',1,21,0,49 UNION</v>
      </c>
    </row>
    <row r="4413" spans="1:11" x14ac:dyDescent="0.55000000000000004">
      <c r="A4413" t="s">
        <v>37</v>
      </c>
      <c r="B4413" t="s">
        <v>0</v>
      </c>
      <c r="C4413" t="s">
        <v>134</v>
      </c>
      <c r="D4413" t="s">
        <v>2</v>
      </c>
      <c r="E4413" t="s">
        <v>3</v>
      </c>
      <c r="F4413" t="b">
        <v>1</v>
      </c>
      <c r="G4413">
        <v>15</v>
      </c>
      <c r="H4413">
        <v>0</v>
      </c>
      <c r="I4413">
        <v>52</v>
      </c>
      <c r="K4413" t="str">
        <f t="shared" si="69"/>
        <v>SELECT 'uf50-0117.cnf','Tournament','2Point','BitFlip','MaxSat',1,15,0,52 UNION</v>
      </c>
    </row>
    <row r="4414" spans="1:11" x14ac:dyDescent="0.55000000000000004">
      <c r="A4414" t="s">
        <v>37</v>
      </c>
      <c r="B4414" t="s">
        <v>0</v>
      </c>
      <c r="C4414" t="s">
        <v>134</v>
      </c>
      <c r="D4414" t="s">
        <v>2</v>
      </c>
      <c r="E4414" t="s">
        <v>4</v>
      </c>
      <c r="F4414" t="b">
        <v>1</v>
      </c>
      <c r="G4414">
        <v>17</v>
      </c>
      <c r="H4414">
        <v>0</v>
      </c>
      <c r="I4414">
        <v>54</v>
      </c>
      <c r="K4414" t="str">
        <f t="shared" si="69"/>
        <v>SELECT 'uf50-0117.cnf','Tournament','2Point','BitFlip','Weighted',1,17,0,54 UNION</v>
      </c>
    </row>
    <row r="4415" spans="1:11" x14ac:dyDescent="0.55000000000000004">
      <c r="A4415" t="s">
        <v>37</v>
      </c>
      <c r="B4415" t="s">
        <v>0</v>
      </c>
      <c r="C4415" t="s">
        <v>134</v>
      </c>
      <c r="D4415" t="s">
        <v>2</v>
      </c>
      <c r="E4415" t="s">
        <v>5</v>
      </c>
      <c r="F4415" t="b">
        <v>1</v>
      </c>
      <c r="G4415">
        <v>15</v>
      </c>
      <c r="H4415">
        <v>0</v>
      </c>
      <c r="I4415">
        <v>51</v>
      </c>
      <c r="K4415" t="str">
        <f t="shared" si="69"/>
        <v>SELECT 'uf50-0117.cnf','Tournament','2Point','BitFlip','Amplified',1,15,0,51 UNION</v>
      </c>
    </row>
    <row r="4416" spans="1:11" x14ac:dyDescent="0.55000000000000004">
      <c r="A4416" t="s">
        <v>37</v>
      </c>
      <c r="B4416" t="s">
        <v>0</v>
      </c>
      <c r="C4416" t="s">
        <v>134</v>
      </c>
      <c r="D4416" t="s">
        <v>6</v>
      </c>
      <c r="E4416" t="s">
        <v>3</v>
      </c>
      <c r="F4416" t="b">
        <v>1</v>
      </c>
      <c r="G4416">
        <v>9</v>
      </c>
      <c r="H4416">
        <v>0</v>
      </c>
      <c r="I4416">
        <v>38</v>
      </c>
      <c r="K4416" t="str">
        <f t="shared" si="69"/>
        <v>SELECT 'uf50-0117.cnf','Tournament','2Point','Guided','MaxSat',1,9,0,38 UNION</v>
      </c>
    </row>
    <row r="4417" spans="1:11" x14ac:dyDescent="0.55000000000000004">
      <c r="A4417" t="s">
        <v>37</v>
      </c>
      <c r="B4417" t="s">
        <v>0</v>
      </c>
      <c r="C4417" t="s">
        <v>134</v>
      </c>
      <c r="D4417" t="s">
        <v>6</v>
      </c>
      <c r="E4417" t="s">
        <v>4</v>
      </c>
      <c r="F4417" t="b">
        <v>1</v>
      </c>
      <c r="G4417">
        <v>8</v>
      </c>
      <c r="H4417">
        <v>0</v>
      </c>
      <c r="I4417">
        <v>35</v>
      </c>
      <c r="K4417" t="str">
        <f t="shared" si="69"/>
        <v>SELECT 'uf50-0117.cnf','Tournament','2Point','Guided','Weighted',1,8,0,35 UNION</v>
      </c>
    </row>
    <row r="4418" spans="1:11" x14ac:dyDescent="0.55000000000000004">
      <c r="A4418" t="s">
        <v>37</v>
      </c>
      <c r="B4418" t="s">
        <v>0</v>
      </c>
      <c r="C4418" t="s">
        <v>134</v>
      </c>
      <c r="D4418" t="s">
        <v>6</v>
      </c>
      <c r="E4418" t="s">
        <v>5</v>
      </c>
      <c r="F4418" t="b">
        <v>1</v>
      </c>
      <c r="G4418">
        <v>9</v>
      </c>
      <c r="H4418">
        <v>0</v>
      </c>
      <c r="I4418">
        <v>45</v>
      </c>
      <c r="K4418" t="str">
        <f t="shared" si="69"/>
        <v>SELECT 'uf50-0117.cnf','Tournament','2Point','Guided','Amplified',1,9,0,45 UNION</v>
      </c>
    </row>
    <row r="4419" spans="1:11" x14ac:dyDescent="0.55000000000000004">
      <c r="A4419" t="s">
        <v>37</v>
      </c>
      <c r="B4419" t="s">
        <v>0</v>
      </c>
      <c r="C4419" t="s">
        <v>134</v>
      </c>
      <c r="D4419" t="s">
        <v>131</v>
      </c>
      <c r="E4419" t="s">
        <v>3</v>
      </c>
      <c r="F4419" t="b">
        <v>1</v>
      </c>
      <c r="G4419">
        <v>14</v>
      </c>
      <c r="H4419">
        <v>0</v>
      </c>
      <c r="I4419">
        <v>38</v>
      </c>
      <c r="K4419" t="str">
        <f t="shared" si="69"/>
        <v>SELECT 'uf50-0117.cnf','Tournament','2Point','1Bit','MaxSat',1,14,0,38 UNION</v>
      </c>
    </row>
    <row r="4420" spans="1:11" x14ac:dyDescent="0.55000000000000004">
      <c r="A4420" t="s">
        <v>37</v>
      </c>
      <c r="B4420" t="s">
        <v>0</v>
      </c>
      <c r="C4420" t="s">
        <v>134</v>
      </c>
      <c r="D4420" t="s">
        <v>131</v>
      </c>
      <c r="E4420" t="s">
        <v>4</v>
      </c>
      <c r="F4420" t="b">
        <v>1</v>
      </c>
      <c r="G4420">
        <v>17</v>
      </c>
      <c r="H4420">
        <v>0</v>
      </c>
      <c r="I4420">
        <v>41</v>
      </c>
      <c r="K4420" t="str">
        <f t="shared" si="69"/>
        <v>SELECT 'uf50-0117.cnf','Tournament','2Point','1Bit','Weighted',1,17,0,41 UNION</v>
      </c>
    </row>
    <row r="4421" spans="1:11" x14ac:dyDescent="0.55000000000000004">
      <c r="A4421" t="s">
        <v>37</v>
      </c>
      <c r="B4421" t="s">
        <v>0</v>
      </c>
      <c r="C4421" t="s">
        <v>134</v>
      </c>
      <c r="D4421" t="s">
        <v>131</v>
      </c>
      <c r="E4421" t="s">
        <v>5</v>
      </c>
      <c r="F4421" t="b">
        <v>1</v>
      </c>
      <c r="G4421">
        <v>14</v>
      </c>
      <c r="H4421">
        <v>0</v>
      </c>
      <c r="I4421">
        <v>38</v>
      </c>
      <c r="K4421" t="str">
        <f t="shared" si="69"/>
        <v>SELECT 'uf50-0117.cnf','Tournament','2Point','1Bit','Amplified',1,14,0,38 UNION</v>
      </c>
    </row>
    <row r="4422" spans="1:11" x14ac:dyDescent="0.55000000000000004">
      <c r="A4422" t="s">
        <v>37</v>
      </c>
      <c r="B4422" t="s">
        <v>0</v>
      </c>
      <c r="C4422" t="s">
        <v>134</v>
      </c>
      <c r="D4422" t="s">
        <v>132</v>
      </c>
      <c r="E4422" t="s">
        <v>3</v>
      </c>
      <c r="F4422" t="b">
        <v>1</v>
      </c>
      <c r="G4422">
        <v>11</v>
      </c>
      <c r="H4422">
        <v>0</v>
      </c>
      <c r="I4422">
        <v>32</v>
      </c>
      <c r="K4422" t="str">
        <f t="shared" si="69"/>
        <v>SELECT 'uf50-0117.cnf','Tournament','2Point','2Bit','MaxSat',1,11,0,32 UNION</v>
      </c>
    </row>
    <row r="4423" spans="1:11" x14ac:dyDescent="0.55000000000000004">
      <c r="A4423" t="s">
        <v>37</v>
      </c>
      <c r="B4423" t="s">
        <v>0</v>
      </c>
      <c r="C4423" t="s">
        <v>134</v>
      </c>
      <c r="D4423" t="s">
        <v>132</v>
      </c>
      <c r="E4423" t="s">
        <v>4</v>
      </c>
      <c r="F4423" t="b">
        <v>1</v>
      </c>
      <c r="G4423">
        <v>29</v>
      </c>
      <c r="H4423">
        <v>0</v>
      </c>
      <c r="I4423">
        <v>72</v>
      </c>
      <c r="K4423" t="str">
        <f t="shared" si="69"/>
        <v>SELECT 'uf50-0117.cnf','Tournament','2Point','2Bit','Weighted',1,29,0,72 UNION</v>
      </c>
    </row>
    <row r="4424" spans="1:11" x14ac:dyDescent="0.55000000000000004">
      <c r="A4424" t="s">
        <v>37</v>
      </c>
      <c r="B4424" t="s">
        <v>0</v>
      </c>
      <c r="C4424" t="s">
        <v>134</v>
      </c>
      <c r="D4424" t="s">
        <v>132</v>
      </c>
      <c r="E4424" t="s">
        <v>5</v>
      </c>
      <c r="F4424" t="b">
        <v>1</v>
      </c>
      <c r="G4424">
        <v>11</v>
      </c>
      <c r="H4424">
        <v>0</v>
      </c>
      <c r="I4424">
        <v>32</v>
      </c>
      <c r="K4424" t="str">
        <f t="shared" si="69"/>
        <v>SELECT 'uf50-0117.cnf','Tournament','2Point','2Bit','Amplified',1,11,0,32 UNION</v>
      </c>
    </row>
    <row r="4425" spans="1:11" x14ac:dyDescent="0.55000000000000004">
      <c r="A4425" t="s">
        <v>37</v>
      </c>
      <c r="B4425" t="s">
        <v>9</v>
      </c>
      <c r="C4425" t="s">
        <v>1</v>
      </c>
      <c r="D4425" t="s">
        <v>2</v>
      </c>
      <c r="E4425" t="s">
        <v>3</v>
      </c>
      <c r="F4425" t="b">
        <v>1</v>
      </c>
      <c r="G4425">
        <v>363</v>
      </c>
      <c r="H4425">
        <v>1</v>
      </c>
      <c r="I4425">
        <v>2315</v>
      </c>
      <c r="K4425" t="str">
        <f t="shared" ref="K4425:K4488" si="70">CONCATENATE("SELECT '",A4425,"','",B4425,"','",C4425,"','",D4425,"','",E4425,"',",IF(F4425,1,0),",",G4425,",",H4425,",",I4425," UNION")</f>
        <v>SELECT 'uf50-0117.cnf','Roulette','Clause','BitFlip','MaxSat',1,363,1,2315 UNION</v>
      </c>
    </row>
    <row r="4426" spans="1:11" x14ac:dyDescent="0.55000000000000004">
      <c r="A4426" t="s">
        <v>37</v>
      </c>
      <c r="B4426" t="s">
        <v>9</v>
      </c>
      <c r="C4426" t="s">
        <v>1</v>
      </c>
      <c r="D4426" t="s">
        <v>2</v>
      </c>
      <c r="E4426" t="s">
        <v>4</v>
      </c>
      <c r="F4426" t="b">
        <v>1</v>
      </c>
      <c r="G4426">
        <v>469</v>
      </c>
      <c r="H4426">
        <v>1</v>
      </c>
      <c r="I4426">
        <v>2997</v>
      </c>
      <c r="K4426" t="str">
        <f t="shared" si="70"/>
        <v>SELECT 'uf50-0117.cnf','Roulette','Clause','BitFlip','Weighted',1,469,1,2997 UNION</v>
      </c>
    </row>
    <row r="4427" spans="1:11" x14ac:dyDescent="0.55000000000000004">
      <c r="A4427" t="s">
        <v>37</v>
      </c>
      <c r="B4427" t="s">
        <v>9</v>
      </c>
      <c r="C4427" t="s">
        <v>1</v>
      </c>
      <c r="D4427" t="s">
        <v>2</v>
      </c>
      <c r="E4427" t="s">
        <v>5</v>
      </c>
      <c r="F4427" t="b">
        <v>1</v>
      </c>
      <c r="G4427">
        <v>96</v>
      </c>
      <c r="H4427">
        <v>0</v>
      </c>
      <c r="I4427">
        <v>635</v>
      </c>
      <c r="K4427" t="str">
        <f t="shared" si="70"/>
        <v>SELECT 'uf50-0117.cnf','Roulette','Clause','BitFlip','Amplified',1,96,0,635 UNION</v>
      </c>
    </row>
    <row r="4428" spans="1:11" x14ac:dyDescent="0.55000000000000004">
      <c r="A4428" t="s">
        <v>37</v>
      </c>
      <c r="B4428" t="s">
        <v>9</v>
      </c>
      <c r="C4428" t="s">
        <v>1</v>
      </c>
      <c r="D4428" t="s">
        <v>6</v>
      </c>
      <c r="E4428" t="s">
        <v>3</v>
      </c>
      <c r="F4428" t="b">
        <v>1</v>
      </c>
      <c r="G4428">
        <v>67</v>
      </c>
      <c r="H4428">
        <v>0</v>
      </c>
      <c r="I4428">
        <v>518</v>
      </c>
      <c r="K4428" t="str">
        <f t="shared" si="70"/>
        <v>SELECT 'uf50-0117.cnf','Roulette','Clause','Guided','MaxSat',1,67,0,518 UNION</v>
      </c>
    </row>
    <row r="4429" spans="1:11" x14ac:dyDescent="0.55000000000000004">
      <c r="A4429" t="s">
        <v>37</v>
      </c>
      <c r="B4429" t="s">
        <v>9</v>
      </c>
      <c r="C4429" t="s">
        <v>1</v>
      </c>
      <c r="D4429" t="s">
        <v>6</v>
      </c>
      <c r="E4429" t="s">
        <v>4</v>
      </c>
      <c r="F4429" t="b">
        <v>1</v>
      </c>
      <c r="G4429">
        <v>99</v>
      </c>
      <c r="H4429">
        <v>0</v>
      </c>
      <c r="I4429">
        <v>687</v>
      </c>
      <c r="K4429" t="str">
        <f t="shared" si="70"/>
        <v>SELECT 'uf50-0117.cnf','Roulette','Clause','Guided','Weighted',1,99,0,687 UNION</v>
      </c>
    </row>
    <row r="4430" spans="1:11" x14ac:dyDescent="0.55000000000000004">
      <c r="A4430" t="s">
        <v>37</v>
      </c>
      <c r="B4430" t="s">
        <v>9</v>
      </c>
      <c r="C4430" t="s">
        <v>1</v>
      </c>
      <c r="D4430" t="s">
        <v>6</v>
      </c>
      <c r="E4430" t="s">
        <v>5</v>
      </c>
      <c r="F4430" t="b">
        <v>1</v>
      </c>
      <c r="G4430">
        <v>160</v>
      </c>
      <c r="H4430">
        <v>1</v>
      </c>
      <c r="I4430">
        <v>1198</v>
      </c>
      <c r="K4430" t="str">
        <f t="shared" si="70"/>
        <v>SELECT 'uf50-0117.cnf','Roulette','Clause','Guided','Amplified',1,160,1,1198 UNION</v>
      </c>
    </row>
    <row r="4431" spans="1:11" x14ac:dyDescent="0.55000000000000004">
      <c r="A4431" t="s">
        <v>37</v>
      </c>
      <c r="B4431" t="s">
        <v>9</v>
      </c>
      <c r="C4431" t="s">
        <v>1</v>
      </c>
      <c r="D4431" t="s">
        <v>131</v>
      </c>
      <c r="E4431" t="s">
        <v>3</v>
      </c>
      <c r="F4431" t="b">
        <v>1</v>
      </c>
      <c r="G4431">
        <v>469</v>
      </c>
      <c r="H4431">
        <v>2</v>
      </c>
      <c r="I4431">
        <v>3067</v>
      </c>
      <c r="K4431" t="str">
        <f t="shared" si="70"/>
        <v>SELECT 'uf50-0117.cnf','Roulette','Clause','1Bit','MaxSat',1,469,2,3067 UNION</v>
      </c>
    </row>
    <row r="4432" spans="1:11" x14ac:dyDescent="0.55000000000000004">
      <c r="A4432" t="s">
        <v>37</v>
      </c>
      <c r="B4432" t="s">
        <v>9</v>
      </c>
      <c r="C4432" t="s">
        <v>1</v>
      </c>
      <c r="D4432" t="s">
        <v>131</v>
      </c>
      <c r="E4432" t="s">
        <v>4</v>
      </c>
      <c r="F4432" t="b">
        <v>1</v>
      </c>
      <c r="G4432">
        <v>85</v>
      </c>
      <c r="H4432">
        <v>0</v>
      </c>
      <c r="I4432">
        <v>535</v>
      </c>
      <c r="K4432" t="str">
        <f t="shared" si="70"/>
        <v>SELECT 'uf50-0117.cnf','Roulette','Clause','1Bit','Weighted',1,85,0,535 UNION</v>
      </c>
    </row>
    <row r="4433" spans="1:11" x14ac:dyDescent="0.55000000000000004">
      <c r="A4433" t="s">
        <v>37</v>
      </c>
      <c r="B4433" t="s">
        <v>9</v>
      </c>
      <c r="C4433" t="s">
        <v>1</v>
      </c>
      <c r="D4433" t="s">
        <v>131</v>
      </c>
      <c r="E4433" t="s">
        <v>5</v>
      </c>
      <c r="F4433" t="b">
        <v>1</v>
      </c>
      <c r="G4433">
        <v>41</v>
      </c>
      <c r="H4433">
        <v>0</v>
      </c>
      <c r="I4433">
        <v>274</v>
      </c>
      <c r="K4433" t="str">
        <f t="shared" si="70"/>
        <v>SELECT 'uf50-0117.cnf','Roulette','Clause','1Bit','Amplified',1,41,0,274 UNION</v>
      </c>
    </row>
    <row r="4434" spans="1:11" x14ac:dyDescent="0.55000000000000004">
      <c r="A4434" t="s">
        <v>37</v>
      </c>
      <c r="B4434" t="s">
        <v>9</v>
      </c>
      <c r="C4434" t="s">
        <v>1</v>
      </c>
      <c r="D4434" t="s">
        <v>132</v>
      </c>
      <c r="E4434" t="s">
        <v>3</v>
      </c>
      <c r="F4434" t="b">
        <v>1</v>
      </c>
      <c r="G4434">
        <v>1624</v>
      </c>
      <c r="H4434">
        <v>8</v>
      </c>
      <c r="I4434">
        <v>10424</v>
      </c>
      <c r="K4434" t="str">
        <f t="shared" si="70"/>
        <v>SELECT 'uf50-0117.cnf','Roulette','Clause','2Bit','MaxSat',1,1624,8,10424 UNION</v>
      </c>
    </row>
    <row r="4435" spans="1:11" x14ac:dyDescent="0.55000000000000004">
      <c r="A4435" t="s">
        <v>37</v>
      </c>
      <c r="B4435" t="s">
        <v>9</v>
      </c>
      <c r="C4435" t="s">
        <v>1</v>
      </c>
      <c r="D4435" t="s">
        <v>132</v>
      </c>
      <c r="E4435" t="s">
        <v>4</v>
      </c>
      <c r="F4435" t="b">
        <v>1</v>
      </c>
      <c r="G4435">
        <v>53</v>
      </c>
      <c r="H4435">
        <v>0</v>
      </c>
      <c r="I4435">
        <v>290</v>
      </c>
      <c r="K4435" t="str">
        <f t="shared" si="70"/>
        <v>SELECT 'uf50-0117.cnf','Roulette','Clause','2Bit','Weighted',1,53,0,290 UNION</v>
      </c>
    </row>
    <row r="4436" spans="1:11" x14ac:dyDescent="0.55000000000000004">
      <c r="A4436" t="s">
        <v>37</v>
      </c>
      <c r="B4436" t="s">
        <v>9</v>
      </c>
      <c r="C4436" t="s">
        <v>1</v>
      </c>
      <c r="D4436" t="s">
        <v>132</v>
      </c>
      <c r="E4436" t="s">
        <v>5</v>
      </c>
      <c r="F4436" t="b">
        <v>1</v>
      </c>
      <c r="G4436">
        <v>179</v>
      </c>
      <c r="H4436">
        <v>0</v>
      </c>
      <c r="I4436">
        <v>1092</v>
      </c>
      <c r="K4436" t="str">
        <f t="shared" si="70"/>
        <v>SELECT 'uf50-0117.cnf','Roulette','Clause','2Bit','Amplified',1,179,0,1092 UNION</v>
      </c>
    </row>
    <row r="4437" spans="1:11" x14ac:dyDescent="0.55000000000000004">
      <c r="A4437" t="s">
        <v>37</v>
      </c>
      <c r="B4437" t="s">
        <v>9</v>
      </c>
      <c r="C4437" t="s">
        <v>8</v>
      </c>
      <c r="D4437" t="s">
        <v>2</v>
      </c>
      <c r="E4437" t="s">
        <v>3</v>
      </c>
      <c r="F4437" t="b">
        <v>1</v>
      </c>
      <c r="G4437">
        <v>67</v>
      </c>
      <c r="H4437">
        <v>0</v>
      </c>
      <c r="I4437">
        <v>187</v>
      </c>
      <c r="K4437" t="str">
        <f t="shared" si="70"/>
        <v>SELECT 'uf50-0117.cnf','Roulette','Uniform','BitFlip','MaxSat',1,67,0,187 UNION</v>
      </c>
    </row>
    <row r="4438" spans="1:11" x14ac:dyDescent="0.55000000000000004">
      <c r="A4438" t="s">
        <v>37</v>
      </c>
      <c r="B4438" t="s">
        <v>9</v>
      </c>
      <c r="C4438" t="s">
        <v>8</v>
      </c>
      <c r="D4438" t="s">
        <v>2</v>
      </c>
      <c r="E4438" t="s">
        <v>4</v>
      </c>
      <c r="F4438" t="b">
        <v>1</v>
      </c>
      <c r="G4438">
        <v>659</v>
      </c>
      <c r="H4438">
        <v>4</v>
      </c>
      <c r="I4438">
        <v>1749</v>
      </c>
      <c r="K4438" t="str">
        <f t="shared" si="70"/>
        <v>SELECT 'uf50-0117.cnf','Roulette','Uniform','BitFlip','Weighted',1,659,4,1749 UNION</v>
      </c>
    </row>
    <row r="4439" spans="1:11" x14ac:dyDescent="0.55000000000000004">
      <c r="A4439" t="s">
        <v>37</v>
      </c>
      <c r="B4439" t="s">
        <v>9</v>
      </c>
      <c r="C4439" t="s">
        <v>8</v>
      </c>
      <c r="D4439" t="s">
        <v>2</v>
      </c>
      <c r="E4439" t="s">
        <v>5</v>
      </c>
      <c r="F4439" t="b">
        <v>1</v>
      </c>
      <c r="G4439">
        <v>218</v>
      </c>
      <c r="H4439">
        <v>1</v>
      </c>
      <c r="I4439">
        <v>602</v>
      </c>
      <c r="K4439" t="str">
        <f t="shared" si="70"/>
        <v>SELECT 'uf50-0117.cnf','Roulette','Uniform','BitFlip','Amplified',1,218,1,602 UNION</v>
      </c>
    </row>
    <row r="4440" spans="1:11" x14ac:dyDescent="0.55000000000000004">
      <c r="A4440" t="s">
        <v>37</v>
      </c>
      <c r="B4440" t="s">
        <v>9</v>
      </c>
      <c r="C4440" t="s">
        <v>8</v>
      </c>
      <c r="D4440" t="s">
        <v>6</v>
      </c>
      <c r="E4440" t="s">
        <v>3</v>
      </c>
      <c r="F4440" t="b">
        <v>1</v>
      </c>
      <c r="G4440">
        <v>28</v>
      </c>
      <c r="H4440">
        <v>0</v>
      </c>
      <c r="I4440">
        <v>132</v>
      </c>
      <c r="K4440" t="str">
        <f t="shared" si="70"/>
        <v>SELECT 'uf50-0117.cnf','Roulette','Uniform','Guided','MaxSat',1,28,0,132 UNION</v>
      </c>
    </row>
    <row r="4441" spans="1:11" x14ac:dyDescent="0.55000000000000004">
      <c r="A4441" t="s">
        <v>37</v>
      </c>
      <c r="B4441" t="s">
        <v>9</v>
      </c>
      <c r="C4441" t="s">
        <v>8</v>
      </c>
      <c r="D4441" t="s">
        <v>6</v>
      </c>
      <c r="E4441" t="s">
        <v>4</v>
      </c>
      <c r="F4441" t="b">
        <v>1</v>
      </c>
      <c r="G4441">
        <v>38</v>
      </c>
      <c r="H4441">
        <v>0</v>
      </c>
      <c r="I4441">
        <v>166</v>
      </c>
      <c r="K4441" t="str">
        <f t="shared" si="70"/>
        <v>SELECT 'uf50-0117.cnf','Roulette','Uniform','Guided','Weighted',1,38,0,166 UNION</v>
      </c>
    </row>
    <row r="4442" spans="1:11" x14ac:dyDescent="0.55000000000000004">
      <c r="A4442" t="s">
        <v>37</v>
      </c>
      <c r="B4442" t="s">
        <v>9</v>
      </c>
      <c r="C4442" t="s">
        <v>8</v>
      </c>
      <c r="D4442" t="s">
        <v>6</v>
      </c>
      <c r="E4442" t="s">
        <v>5</v>
      </c>
      <c r="F4442" t="b">
        <v>1</v>
      </c>
      <c r="G4442">
        <v>83</v>
      </c>
      <c r="H4442">
        <v>0</v>
      </c>
      <c r="I4442">
        <v>372</v>
      </c>
      <c r="K4442" t="str">
        <f t="shared" si="70"/>
        <v>SELECT 'uf50-0117.cnf','Roulette','Uniform','Guided','Amplified',1,83,0,372 UNION</v>
      </c>
    </row>
    <row r="4443" spans="1:11" x14ac:dyDescent="0.55000000000000004">
      <c r="A4443" t="s">
        <v>37</v>
      </c>
      <c r="B4443" t="s">
        <v>9</v>
      </c>
      <c r="C4443" t="s">
        <v>8</v>
      </c>
      <c r="D4443" t="s">
        <v>131</v>
      </c>
      <c r="E4443" t="s">
        <v>3</v>
      </c>
      <c r="F4443" t="b">
        <v>1</v>
      </c>
      <c r="G4443">
        <v>46</v>
      </c>
      <c r="H4443">
        <v>0</v>
      </c>
      <c r="I4443">
        <v>145</v>
      </c>
      <c r="K4443" t="str">
        <f t="shared" si="70"/>
        <v>SELECT 'uf50-0117.cnf','Roulette','Uniform','1Bit','MaxSat',1,46,0,145 UNION</v>
      </c>
    </row>
    <row r="4444" spans="1:11" x14ac:dyDescent="0.55000000000000004">
      <c r="A4444" t="s">
        <v>37</v>
      </c>
      <c r="B4444" t="s">
        <v>9</v>
      </c>
      <c r="C4444" t="s">
        <v>8</v>
      </c>
      <c r="D4444" t="s">
        <v>131</v>
      </c>
      <c r="E4444" t="s">
        <v>4</v>
      </c>
      <c r="F4444" t="b">
        <v>1</v>
      </c>
      <c r="G4444">
        <v>50</v>
      </c>
      <c r="H4444">
        <v>0</v>
      </c>
      <c r="I4444">
        <v>126</v>
      </c>
      <c r="K4444" t="str">
        <f t="shared" si="70"/>
        <v>SELECT 'uf50-0117.cnf','Roulette','Uniform','1Bit','Weighted',1,50,0,126 UNION</v>
      </c>
    </row>
    <row r="4445" spans="1:11" x14ac:dyDescent="0.55000000000000004">
      <c r="A4445" t="s">
        <v>37</v>
      </c>
      <c r="B4445" t="s">
        <v>9</v>
      </c>
      <c r="C4445" t="s">
        <v>8</v>
      </c>
      <c r="D4445" t="s">
        <v>131</v>
      </c>
      <c r="E4445" t="s">
        <v>5</v>
      </c>
      <c r="F4445" t="b">
        <v>1</v>
      </c>
      <c r="G4445">
        <v>215</v>
      </c>
      <c r="H4445">
        <v>1</v>
      </c>
      <c r="I4445">
        <v>585</v>
      </c>
      <c r="K4445" t="str">
        <f t="shared" si="70"/>
        <v>SELECT 'uf50-0117.cnf','Roulette','Uniform','1Bit','Amplified',1,215,1,585 UNION</v>
      </c>
    </row>
    <row r="4446" spans="1:11" x14ac:dyDescent="0.55000000000000004">
      <c r="A4446" t="s">
        <v>37</v>
      </c>
      <c r="B4446" t="s">
        <v>9</v>
      </c>
      <c r="C4446" t="s">
        <v>8</v>
      </c>
      <c r="D4446" t="s">
        <v>132</v>
      </c>
      <c r="E4446" t="s">
        <v>3</v>
      </c>
      <c r="F4446" t="b">
        <v>1</v>
      </c>
      <c r="G4446">
        <v>363</v>
      </c>
      <c r="H4446">
        <v>1</v>
      </c>
      <c r="I4446">
        <v>947</v>
      </c>
      <c r="K4446" t="str">
        <f t="shared" si="70"/>
        <v>SELECT 'uf50-0117.cnf','Roulette','Uniform','2Bit','MaxSat',1,363,1,947 UNION</v>
      </c>
    </row>
    <row r="4447" spans="1:11" x14ac:dyDescent="0.55000000000000004">
      <c r="A4447" t="s">
        <v>37</v>
      </c>
      <c r="B4447" t="s">
        <v>9</v>
      </c>
      <c r="C4447" t="s">
        <v>8</v>
      </c>
      <c r="D4447" t="s">
        <v>132</v>
      </c>
      <c r="E4447" t="s">
        <v>4</v>
      </c>
      <c r="F4447" t="b">
        <v>1</v>
      </c>
      <c r="G4447">
        <v>264</v>
      </c>
      <c r="H4447">
        <v>1</v>
      </c>
      <c r="I4447">
        <v>652</v>
      </c>
      <c r="K4447" t="str">
        <f t="shared" si="70"/>
        <v>SELECT 'uf50-0117.cnf','Roulette','Uniform','2Bit','Weighted',1,264,1,652 UNION</v>
      </c>
    </row>
    <row r="4448" spans="1:11" x14ac:dyDescent="0.55000000000000004">
      <c r="A4448" t="s">
        <v>37</v>
      </c>
      <c r="B4448" t="s">
        <v>9</v>
      </c>
      <c r="C4448" t="s">
        <v>8</v>
      </c>
      <c r="D4448" t="s">
        <v>132</v>
      </c>
      <c r="E4448" t="s">
        <v>5</v>
      </c>
      <c r="F4448" t="b">
        <v>1</v>
      </c>
      <c r="G4448">
        <v>1136</v>
      </c>
      <c r="H4448">
        <v>6</v>
      </c>
      <c r="I4448">
        <v>3019</v>
      </c>
      <c r="K4448" t="str">
        <f t="shared" si="70"/>
        <v>SELECT 'uf50-0117.cnf','Roulette','Uniform','2Bit','Amplified',1,1136,6,3019 UNION</v>
      </c>
    </row>
    <row r="4449" spans="1:11" x14ac:dyDescent="0.55000000000000004">
      <c r="A4449" t="s">
        <v>37</v>
      </c>
      <c r="B4449" t="s">
        <v>9</v>
      </c>
      <c r="C4449" t="s">
        <v>133</v>
      </c>
      <c r="D4449" t="s">
        <v>2</v>
      </c>
      <c r="E4449" t="s">
        <v>3</v>
      </c>
      <c r="F4449" t="b">
        <v>1</v>
      </c>
      <c r="G4449">
        <v>126</v>
      </c>
      <c r="H4449">
        <v>0</v>
      </c>
      <c r="I4449">
        <v>334</v>
      </c>
      <c r="K4449" t="str">
        <f t="shared" si="70"/>
        <v>SELECT 'uf50-0117.cnf','Roulette','1Point','BitFlip','MaxSat',1,126,0,334 UNION</v>
      </c>
    </row>
    <row r="4450" spans="1:11" x14ac:dyDescent="0.55000000000000004">
      <c r="A4450" t="s">
        <v>37</v>
      </c>
      <c r="B4450" t="s">
        <v>9</v>
      </c>
      <c r="C4450" t="s">
        <v>133</v>
      </c>
      <c r="D4450" t="s">
        <v>2</v>
      </c>
      <c r="E4450" t="s">
        <v>4</v>
      </c>
      <c r="F4450" t="b">
        <v>1</v>
      </c>
      <c r="G4450">
        <v>194</v>
      </c>
      <c r="H4450">
        <v>1</v>
      </c>
      <c r="I4450">
        <v>500</v>
      </c>
      <c r="K4450" t="str">
        <f t="shared" si="70"/>
        <v>SELECT 'uf50-0117.cnf','Roulette','1Point','BitFlip','Weighted',1,194,1,500 UNION</v>
      </c>
    </row>
    <row r="4451" spans="1:11" x14ac:dyDescent="0.55000000000000004">
      <c r="A4451" t="s">
        <v>37</v>
      </c>
      <c r="B4451" t="s">
        <v>9</v>
      </c>
      <c r="C4451" t="s">
        <v>133</v>
      </c>
      <c r="D4451" t="s">
        <v>2</v>
      </c>
      <c r="E4451" t="s">
        <v>5</v>
      </c>
      <c r="F4451" t="b">
        <v>1</v>
      </c>
      <c r="G4451">
        <v>1007</v>
      </c>
      <c r="H4451">
        <v>5</v>
      </c>
      <c r="I4451">
        <v>2753</v>
      </c>
      <c r="K4451" t="str">
        <f t="shared" si="70"/>
        <v>SELECT 'uf50-0117.cnf','Roulette','1Point','BitFlip','Amplified',1,1007,5,2753 UNION</v>
      </c>
    </row>
    <row r="4452" spans="1:11" x14ac:dyDescent="0.55000000000000004">
      <c r="A4452" t="s">
        <v>37</v>
      </c>
      <c r="B4452" t="s">
        <v>9</v>
      </c>
      <c r="C4452" t="s">
        <v>133</v>
      </c>
      <c r="D4452" t="s">
        <v>6</v>
      </c>
      <c r="E4452" t="s">
        <v>3</v>
      </c>
      <c r="F4452" t="b">
        <v>1</v>
      </c>
      <c r="G4452">
        <v>18</v>
      </c>
      <c r="H4452">
        <v>0</v>
      </c>
      <c r="I4452">
        <v>80</v>
      </c>
      <c r="K4452" t="str">
        <f t="shared" si="70"/>
        <v>SELECT 'uf50-0117.cnf','Roulette','1Point','Guided','MaxSat',1,18,0,80 UNION</v>
      </c>
    </row>
    <row r="4453" spans="1:11" x14ac:dyDescent="0.55000000000000004">
      <c r="A4453" t="s">
        <v>37</v>
      </c>
      <c r="B4453" t="s">
        <v>9</v>
      </c>
      <c r="C4453" t="s">
        <v>133</v>
      </c>
      <c r="D4453" t="s">
        <v>6</v>
      </c>
      <c r="E4453" t="s">
        <v>4</v>
      </c>
      <c r="F4453" t="b">
        <v>1</v>
      </c>
      <c r="G4453">
        <v>24</v>
      </c>
      <c r="H4453">
        <v>0</v>
      </c>
      <c r="I4453">
        <v>109</v>
      </c>
      <c r="K4453" t="str">
        <f t="shared" si="70"/>
        <v>SELECT 'uf50-0117.cnf','Roulette','1Point','Guided','Weighted',1,24,0,109 UNION</v>
      </c>
    </row>
    <row r="4454" spans="1:11" x14ac:dyDescent="0.55000000000000004">
      <c r="A4454" t="s">
        <v>37</v>
      </c>
      <c r="B4454" t="s">
        <v>9</v>
      </c>
      <c r="C4454" t="s">
        <v>133</v>
      </c>
      <c r="D4454" t="s">
        <v>6</v>
      </c>
      <c r="E4454" t="s">
        <v>5</v>
      </c>
      <c r="F4454" t="b">
        <v>1</v>
      </c>
      <c r="G4454">
        <v>27</v>
      </c>
      <c r="H4454">
        <v>0</v>
      </c>
      <c r="I4454">
        <v>120</v>
      </c>
      <c r="K4454" t="str">
        <f t="shared" si="70"/>
        <v>SELECT 'uf50-0117.cnf','Roulette','1Point','Guided','Amplified',1,27,0,120 UNION</v>
      </c>
    </row>
    <row r="4455" spans="1:11" x14ac:dyDescent="0.55000000000000004">
      <c r="A4455" t="s">
        <v>37</v>
      </c>
      <c r="B4455" t="s">
        <v>9</v>
      </c>
      <c r="C4455" t="s">
        <v>133</v>
      </c>
      <c r="D4455" t="s">
        <v>131</v>
      </c>
      <c r="E4455" t="s">
        <v>3</v>
      </c>
      <c r="F4455" t="b">
        <v>1</v>
      </c>
      <c r="G4455">
        <v>205</v>
      </c>
      <c r="H4455">
        <v>1</v>
      </c>
      <c r="I4455">
        <v>538</v>
      </c>
      <c r="K4455" t="str">
        <f t="shared" si="70"/>
        <v>SELECT 'uf50-0117.cnf','Roulette','1Point','1Bit','MaxSat',1,205,1,538 UNION</v>
      </c>
    </row>
    <row r="4456" spans="1:11" x14ac:dyDescent="0.55000000000000004">
      <c r="A4456" t="s">
        <v>37</v>
      </c>
      <c r="B4456" t="s">
        <v>9</v>
      </c>
      <c r="C4456" t="s">
        <v>133</v>
      </c>
      <c r="D4456" t="s">
        <v>131</v>
      </c>
      <c r="E4456" t="s">
        <v>4</v>
      </c>
      <c r="F4456" t="b">
        <v>1</v>
      </c>
      <c r="G4456">
        <v>128</v>
      </c>
      <c r="H4456">
        <v>0</v>
      </c>
      <c r="I4456">
        <v>298</v>
      </c>
      <c r="K4456" t="str">
        <f t="shared" si="70"/>
        <v>SELECT 'uf50-0117.cnf','Roulette','1Point','1Bit','Weighted',1,128,0,298 UNION</v>
      </c>
    </row>
    <row r="4457" spans="1:11" x14ac:dyDescent="0.55000000000000004">
      <c r="A4457" t="s">
        <v>37</v>
      </c>
      <c r="B4457" t="s">
        <v>9</v>
      </c>
      <c r="C4457" t="s">
        <v>133</v>
      </c>
      <c r="D4457" t="s">
        <v>131</v>
      </c>
      <c r="E4457" t="s">
        <v>5</v>
      </c>
      <c r="F4457" t="b">
        <v>1</v>
      </c>
      <c r="G4457">
        <v>88</v>
      </c>
      <c r="H4457">
        <v>0</v>
      </c>
      <c r="I4457">
        <v>243</v>
      </c>
      <c r="K4457" t="str">
        <f t="shared" si="70"/>
        <v>SELECT 'uf50-0117.cnf','Roulette','1Point','1Bit','Amplified',1,88,0,243 UNION</v>
      </c>
    </row>
    <row r="4458" spans="1:11" x14ac:dyDescent="0.55000000000000004">
      <c r="A4458" t="s">
        <v>37</v>
      </c>
      <c r="B4458" t="s">
        <v>9</v>
      </c>
      <c r="C4458" t="s">
        <v>133</v>
      </c>
      <c r="D4458" t="s">
        <v>132</v>
      </c>
      <c r="E4458" t="s">
        <v>3</v>
      </c>
      <c r="F4458" t="b">
        <v>1</v>
      </c>
      <c r="G4458">
        <v>371</v>
      </c>
      <c r="H4458">
        <v>2</v>
      </c>
      <c r="I4458">
        <v>977</v>
      </c>
      <c r="K4458" t="str">
        <f t="shared" si="70"/>
        <v>SELECT 'uf50-0117.cnf','Roulette','1Point','2Bit','MaxSat',1,371,2,977 UNION</v>
      </c>
    </row>
    <row r="4459" spans="1:11" x14ac:dyDescent="0.55000000000000004">
      <c r="A4459" t="s">
        <v>37</v>
      </c>
      <c r="B4459" t="s">
        <v>9</v>
      </c>
      <c r="C4459" t="s">
        <v>133</v>
      </c>
      <c r="D4459" t="s">
        <v>132</v>
      </c>
      <c r="E4459" t="s">
        <v>4</v>
      </c>
      <c r="F4459" t="b">
        <v>1</v>
      </c>
      <c r="G4459">
        <v>710</v>
      </c>
      <c r="H4459">
        <v>3</v>
      </c>
      <c r="I4459">
        <v>1731</v>
      </c>
      <c r="K4459" t="str">
        <f t="shared" si="70"/>
        <v>SELECT 'uf50-0117.cnf','Roulette','1Point','2Bit','Weighted',1,710,3,1731 UNION</v>
      </c>
    </row>
    <row r="4460" spans="1:11" x14ac:dyDescent="0.55000000000000004">
      <c r="A4460" t="s">
        <v>37</v>
      </c>
      <c r="B4460" t="s">
        <v>9</v>
      </c>
      <c r="C4460" t="s">
        <v>133</v>
      </c>
      <c r="D4460" t="s">
        <v>132</v>
      </c>
      <c r="E4460" t="s">
        <v>5</v>
      </c>
      <c r="F4460" t="b">
        <v>1</v>
      </c>
      <c r="G4460">
        <v>352</v>
      </c>
      <c r="H4460">
        <v>2</v>
      </c>
      <c r="I4460">
        <v>910</v>
      </c>
      <c r="K4460" t="str">
        <f t="shared" si="70"/>
        <v>SELECT 'uf50-0117.cnf','Roulette','1Point','2Bit','Amplified',1,352,2,910 UNION</v>
      </c>
    </row>
    <row r="4461" spans="1:11" x14ac:dyDescent="0.55000000000000004">
      <c r="A4461" t="s">
        <v>37</v>
      </c>
      <c r="B4461" t="s">
        <v>9</v>
      </c>
      <c r="C4461" t="s">
        <v>134</v>
      </c>
      <c r="D4461" t="s">
        <v>2</v>
      </c>
      <c r="E4461" t="s">
        <v>3</v>
      </c>
      <c r="F4461" t="b">
        <v>1</v>
      </c>
      <c r="G4461">
        <v>73</v>
      </c>
      <c r="H4461">
        <v>0</v>
      </c>
      <c r="I4461">
        <v>208</v>
      </c>
      <c r="K4461" t="str">
        <f t="shared" si="70"/>
        <v>SELECT 'uf50-0117.cnf','Roulette','2Point','BitFlip','MaxSat',1,73,0,208 UNION</v>
      </c>
    </row>
    <row r="4462" spans="1:11" x14ac:dyDescent="0.55000000000000004">
      <c r="A4462" t="s">
        <v>37</v>
      </c>
      <c r="B4462" t="s">
        <v>9</v>
      </c>
      <c r="C4462" t="s">
        <v>134</v>
      </c>
      <c r="D4462" t="s">
        <v>2</v>
      </c>
      <c r="E4462" t="s">
        <v>4</v>
      </c>
      <c r="F4462" t="b">
        <v>1</v>
      </c>
      <c r="G4462">
        <v>121</v>
      </c>
      <c r="H4462">
        <v>0</v>
      </c>
      <c r="I4462">
        <v>364</v>
      </c>
      <c r="K4462" t="str">
        <f t="shared" si="70"/>
        <v>SELECT 'uf50-0117.cnf','Roulette','2Point','BitFlip','Weighted',1,121,0,364 UNION</v>
      </c>
    </row>
    <row r="4463" spans="1:11" x14ac:dyDescent="0.55000000000000004">
      <c r="A4463" t="s">
        <v>37</v>
      </c>
      <c r="B4463" t="s">
        <v>9</v>
      </c>
      <c r="C4463" t="s">
        <v>134</v>
      </c>
      <c r="D4463" t="s">
        <v>2</v>
      </c>
      <c r="E4463" t="s">
        <v>5</v>
      </c>
      <c r="F4463" t="b">
        <v>1</v>
      </c>
      <c r="G4463">
        <v>188</v>
      </c>
      <c r="H4463">
        <v>1</v>
      </c>
      <c r="I4463">
        <v>710</v>
      </c>
      <c r="K4463" t="str">
        <f t="shared" si="70"/>
        <v>SELECT 'uf50-0117.cnf','Roulette','2Point','BitFlip','Amplified',1,188,1,710 UNION</v>
      </c>
    </row>
    <row r="4464" spans="1:11" x14ac:dyDescent="0.55000000000000004">
      <c r="A4464" t="s">
        <v>37</v>
      </c>
      <c r="B4464" t="s">
        <v>9</v>
      </c>
      <c r="C4464" t="s">
        <v>134</v>
      </c>
      <c r="D4464" t="s">
        <v>6</v>
      </c>
      <c r="E4464" t="s">
        <v>3</v>
      </c>
      <c r="F4464" t="b">
        <v>1</v>
      </c>
      <c r="G4464">
        <v>31</v>
      </c>
      <c r="H4464">
        <v>0</v>
      </c>
      <c r="I4464">
        <v>141</v>
      </c>
      <c r="K4464" t="str">
        <f t="shared" si="70"/>
        <v>SELECT 'uf50-0117.cnf','Roulette','2Point','Guided','MaxSat',1,31,0,141 UNION</v>
      </c>
    </row>
    <row r="4465" spans="1:11" x14ac:dyDescent="0.55000000000000004">
      <c r="A4465" t="s">
        <v>37</v>
      </c>
      <c r="B4465" t="s">
        <v>9</v>
      </c>
      <c r="C4465" t="s">
        <v>134</v>
      </c>
      <c r="D4465" t="s">
        <v>6</v>
      </c>
      <c r="E4465" t="s">
        <v>4</v>
      </c>
      <c r="F4465" t="b">
        <v>1</v>
      </c>
      <c r="G4465">
        <v>40</v>
      </c>
      <c r="H4465">
        <v>0</v>
      </c>
      <c r="I4465">
        <v>167</v>
      </c>
      <c r="K4465" t="str">
        <f t="shared" si="70"/>
        <v>SELECT 'uf50-0117.cnf','Roulette','2Point','Guided','Weighted',1,40,0,167 UNION</v>
      </c>
    </row>
    <row r="4466" spans="1:11" x14ac:dyDescent="0.55000000000000004">
      <c r="A4466" t="s">
        <v>37</v>
      </c>
      <c r="B4466" t="s">
        <v>9</v>
      </c>
      <c r="C4466" t="s">
        <v>134</v>
      </c>
      <c r="D4466" t="s">
        <v>6</v>
      </c>
      <c r="E4466" t="s">
        <v>5</v>
      </c>
      <c r="F4466" t="b">
        <v>1</v>
      </c>
      <c r="G4466">
        <v>19</v>
      </c>
      <c r="H4466">
        <v>0</v>
      </c>
      <c r="I4466">
        <v>88</v>
      </c>
      <c r="K4466" t="str">
        <f t="shared" si="70"/>
        <v>SELECT 'uf50-0117.cnf','Roulette','2Point','Guided','Amplified',1,19,0,88 UNION</v>
      </c>
    </row>
    <row r="4467" spans="1:11" x14ac:dyDescent="0.55000000000000004">
      <c r="A4467" t="s">
        <v>37</v>
      </c>
      <c r="B4467" t="s">
        <v>9</v>
      </c>
      <c r="C4467" t="s">
        <v>134</v>
      </c>
      <c r="D4467" t="s">
        <v>131</v>
      </c>
      <c r="E4467" t="s">
        <v>3</v>
      </c>
      <c r="F4467" t="b">
        <v>1</v>
      </c>
      <c r="G4467">
        <v>58</v>
      </c>
      <c r="H4467">
        <v>0</v>
      </c>
      <c r="I4467">
        <v>148</v>
      </c>
      <c r="K4467" t="str">
        <f t="shared" si="70"/>
        <v>SELECT 'uf50-0117.cnf','Roulette','2Point','1Bit','MaxSat',1,58,0,148 UNION</v>
      </c>
    </row>
    <row r="4468" spans="1:11" x14ac:dyDescent="0.55000000000000004">
      <c r="A4468" t="s">
        <v>37</v>
      </c>
      <c r="B4468" t="s">
        <v>9</v>
      </c>
      <c r="C4468" t="s">
        <v>134</v>
      </c>
      <c r="D4468" t="s">
        <v>131</v>
      </c>
      <c r="E4468" t="s">
        <v>4</v>
      </c>
      <c r="F4468" t="b">
        <v>1</v>
      </c>
      <c r="G4468">
        <v>85</v>
      </c>
      <c r="H4468">
        <v>0</v>
      </c>
      <c r="I4468">
        <v>197</v>
      </c>
      <c r="K4468" t="str">
        <f t="shared" si="70"/>
        <v>SELECT 'uf50-0117.cnf','Roulette','2Point','1Bit','Weighted',1,85,0,197 UNION</v>
      </c>
    </row>
    <row r="4469" spans="1:11" x14ac:dyDescent="0.55000000000000004">
      <c r="A4469" t="s">
        <v>37</v>
      </c>
      <c r="B4469" t="s">
        <v>9</v>
      </c>
      <c r="C4469" t="s">
        <v>134</v>
      </c>
      <c r="D4469" t="s">
        <v>131</v>
      </c>
      <c r="E4469" t="s">
        <v>5</v>
      </c>
      <c r="F4469" t="b">
        <v>1</v>
      </c>
      <c r="G4469">
        <v>190</v>
      </c>
      <c r="H4469">
        <v>1</v>
      </c>
      <c r="I4469">
        <v>589</v>
      </c>
      <c r="K4469" t="str">
        <f t="shared" si="70"/>
        <v>SELECT 'uf50-0117.cnf','Roulette','2Point','1Bit','Amplified',1,190,1,589 UNION</v>
      </c>
    </row>
    <row r="4470" spans="1:11" x14ac:dyDescent="0.55000000000000004">
      <c r="A4470" t="s">
        <v>37</v>
      </c>
      <c r="B4470" t="s">
        <v>9</v>
      </c>
      <c r="C4470" t="s">
        <v>134</v>
      </c>
      <c r="D4470" t="s">
        <v>132</v>
      </c>
      <c r="E4470" t="s">
        <v>3</v>
      </c>
      <c r="F4470" t="b">
        <v>1</v>
      </c>
      <c r="G4470">
        <v>195</v>
      </c>
      <c r="H4470">
        <v>1</v>
      </c>
      <c r="I4470">
        <v>593</v>
      </c>
      <c r="K4470" t="str">
        <f t="shared" si="70"/>
        <v>SELECT 'uf50-0117.cnf','Roulette','2Point','2Bit','MaxSat',1,195,1,593 UNION</v>
      </c>
    </row>
    <row r="4471" spans="1:11" x14ac:dyDescent="0.55000000000000004">
      <c r="A4471" t="s">
        <v>37</v>
      </c>
      <c r="B4471" t="s">
        <v>9</v>
      </c>
      <c r="C4471" t="s">
        <v>134</v>
      </c>
      <c r="D4471" t="s">
        <v>132</v>
      </c>
      <c r="E4471" t="s">
        <v>4</v>
      </c>
      <c r="F4471" t="b">
        <v>1</v>
      </c>
      <c r="G4471">
        <v>121</v>
      </c>
      <c r="H4471">
        <v>0</v>
      </c>
      <c r="I4471">
        <v>348</v>
      </c>
      <c r="K4471" t="str">
        <f t="shared" si="70"/>
        <v>SELECT 'uf50-0117.cnf','Roulette','2Point','2Bit','Weighted',1,121,0,348 UNION</v>
      </c>
    </row>
    <row r="4472" spans="1:11" x14ac:dyDescent="0.55000000000000004">
      <c r="A4472" t="s">
        <v>37</v>
      </c>
      <c r="B4472" t="s">
        <v>9</v>
      </c>
      <c r="C4472" t="s">
        <v>134</v>
      </c>
      <c r="D4472" t="s">
        <v>132</v>
      </c>
      <c r="E4472" t="s">
        <v>5</v>
      </c>
      <c r="F4472" t="b">
        <v>1</v>
      </c>
      <c r="G4472">
        <v>559</v>
      </c>
      <c r="H4472">
        <v>3</v>
      </c>
      <c r="I4472">
        <v>1581</v>
      </c>
      <c r="K4472" t="str">
        <f t="shared" si="70"/>
        <v>SELECT 'uf50-0117.cnf','Roulette','2Point','2Bit','Amplified',1,559,3,1581 UNION</v>
      </c>
    </row>
    <row r="4473" spans="1:11" x14ac:dyDescent="0.55000000000000004">
      <c r="A4473" t="s">
        <v>37</v>
      </c>
      <c r="B4473" t="s">
        <v>10</v>
      </c>
      <c r="C4473" t="s">
        <v>1</v>
      </c>
      <c r="D4473" t="s">
        <v>2</v>
      </c>
      <c r="E4473" t="s">
        <v>3</v>
      </c>
      <c r="F4473" t="b">
        <v>1</v>
      </c>
      <c r="G4473">
        <v>34</v>
      </c>
      <c r="H4473">
        <v>0</v>
      </c>
      <c r="I4473">
        <v>288</v>
      </c>
      <c r="K4473" t="str">
        <f t="shared" si="70"/>
        <v>SELECT 'uf50-0117.cnf','Rank','Clause','BitFlip','MaxSat',1,34,0,288 UNION</v>
      </c>
    </row>
    <row r="4474" spans="1:11" x14ac:dyDescent="0.55000000000000004">
      <c r="A4474" t="s">
        <v>37</v>
      </c>
      <c r="B4474" t="s">
        <v>10</v>
      </c>
      <c r="C4474" t="s">
        <v>1</v>
      </c>
      <c r="D4474" t="s">
        <v>2</v>
      </c>
      <c r="E4474" t="s">
        <v>4</v>
      </c>
      <c r="F4474" t="b">
        <v>1</v>
      </c>
      <c r="G4474">
        <v>50</v>
      </c>
      <c r="H4474">
        <v>0</v>
      </c>
      <c r="I4474">
        <v>307</v>
      </c>
      <c r="K4474" t="str">
        <f t="shared" si="70"/>
        <v>SELECT 'uf50-0117.cnf','Rank','Clause','BitFlip','Weighted',1,50,0,307 UNION</v>
      </c>
    </row>
    <row r="4475" spans="1:11" x14ac:dyDescent="0.55000000000000004">
      <c r="A4475" t="s">
        <v>37</v>
      </c>
      <c r="B4475" t="s">
        <v>10</v>
      </c>
      <c r="C4475" t="s">
        <v>1</v>
      </c>
      <c r="D4475" t="s">
        <v>2</v>
      </c>
      <c r="E4475" t="s">
        <v>5</v>
      </c>
      <c r="F4475" t="b">
        <v>1</v>
      </c>
      <c r="G4475">
        <v>16</v>
      </c>
      <c r="H4475">
        <v>0</v>
      </c>
      <c r="I4475">
        <v>113</v>
      </c>
      <c r="K4475" t="str">
        <f t="shared" si="70"/>
        <v>SELECT 'uf50-0117.cnf','Rank','Clause','BitFlip','Amplified',1,16,0,113 UNION</v>
      </c>
    </row>
    <row r="4476" spans="1:11" x14ac:dyDescent="0.55000000000000004">
      <c r="A4476" t="s">
        <v>37</v>
      </c>
      <c r="B4476" t="s">
        <v>10</v>
      </c>
      <c r="C4476" t="s">
        <v>1</v>
      </c>
      <c r="D4476" t="s">
        <v>6</v>
      </c>
      <c r="E4476" t="s">
        <v>3</v>
      </c>
      <c r="F4476" t="b">
        <v>1</v>
      </c>
      <c r="G4476">
        <v>23</v>
      </c>
      <c r="H4476">
        <v>0</v>
      </c>
      <c r="I4476">
        <v>176</v>
      </c>
      <c r="K4476" t="str">
        <f t="shared" si="70"/>
        <v>SELECT 'uf50-0117.cnf','Rank','Clause','Guided','MaxSat',1,23,0,176 UNION</v>
      </c>
    </row>
    <row r="4477" spans="1:11" x14ac:dyDescent="0.55000000000000004">
      <c r="A4477" t="s">
        <v>37</v>
      </c>
      <c r="B4477" t="s">
        <v>10</v>
      </c>
      <c r="C4477" t="s">
        <v>1</v>
      </c>
      <c r="D4477" t="s">
        <v>6</v>
      </c>
      <c r="E4477" t="s">
        <v>4</v>
      </c>
      <c r="F4477" t="b">
        <v>1</v>
      </c>
      <c r="G4477">
        <v>12</v>
      </c>
      <c r="H4477">
        <v>0</v>
      </c>
      <c r="I4477">
        <v>88</v>
      </c>
      <c r="K4477" t="str">
        <f t="shared" si="70"/>
        <v>SELECT 'uf50-0117.cnf','Rank','Clause','Guided','Weighted',1,12,0,88 UNION</v>
      </c>
    </row>
    <row r="4478" spans="1:11" x14ac:dyDescent="0.55000000000000004">
      <c r="A4478" t="s">
        <v>37</v>
      </c>
      <c r="B4478" t="s">
        <v>10</v>
      </c>
      <c r="C4478" t="s">
        <v>1</v>
      </c>
      <c r="D4478" t="s">
        <v>6</v>
      </c>
      <c r="E4478" t="s">
        <v>5</v>
      </c>
      <c r="F4478" t="b">
        <v>1</v>
      </c>
      <c r="G4478">
        <v>14</v>
      </c>
      <c r="H4478">
        <v>0</v>
      </c>
      <c r="I4478">
        <v>118</v>
      </c>
      <c r="K4478" t="str">
        <f t="shared" si="70"/>
        <v>SELECT 'uf50-0117.cnf','Rank','Clause','Guided','Amplified',1,14,0,118 UNION</v>
      </c>
    </row>
    <row r="4479" spans="1:11" x14ac:dyDescent="0.55000000000000004">
      <c r="A4479" t="s">
        <v>37</v>
      </c>
      <c r="B4479" t="s">
        <v>10</v>
      </c>
      <c r="C4479" t="s">
        <v>1</v>
      </c>
      <c r="D4479" t="s">
        <v>131</v>
      </c>
      <c r="E4479" t="s">
        <v>3</v>
      </c>
      <c r="F4479" t="b">
        <v>1</v>
      </c>
      <c r="G4479">
        <v>16</v>
      </c>
      <c r="H4479">
        <v>0</v>
      </c>
      <c r="I4479">
        <v>105</v>
      </c>
      <c r="K4479" t="str">
        <f t="shared" si="70"/>
        <v>SELECT 'uf50-0117.cnf','Rank','Clause','1Bit','MaxSat',1,16,0,105 UNION</v>
      </c>
    </row>
    <row r="4480" spans="1:11" x14ac:dyDescent="0.55000000000000004">
      <c r="A4480" t="s">
        <v>37</v>
      </c>
      <c r="B4480" t="s">
        <v>10</v>
      </c>
      <c r="C4480" t="s">
        <v>1</v>
      </c>
      <c r="D4480" t="s">
        <v>131</v>
      </c>
      <c r="E4480" t="s">
        <v>4</v>
      </c>
      <c r="F4480" t="b">
        <v>1</v>
      </c>
      <c r="G4480">
        <v>20</v>
      </c>
      <c r="H4480">
        <v>0</v>
      </c>
      <c r="I4480">
        <v>123</v>
      </c>
      <c r="K4480" t="str">
        <f t="shared" si="70"/>
        <v>SELECT 'uf50-0117.cnf','Rank','Clause','1Bit','Weighted',1,20,0,123 UNION</v>
      </c>
    </row>
    <row r="4481" spans="1:11" x14ac:dyDescent="0.55000000000000004">
      <c r="A4481" t="s">
        <v>37</v>
      </c>
      <c r="B4481" t="s">
        <v>10</v>
      </c>
      <c r="C4481" t="s">
        <v>1</v>
      </c>
      <c r="D4481" t="s">
        <v>131</v>
      </c>
      <c r="E4481" t="s">
        <v>5</v>
      </c>
      <c r="F4481" t="b">
        <v>1</v>
      </c>
      <c r="G4481">
        <v>46</v>
      </c>
      <c r="H4481">
        <v>0</v>
      </c>
      <c r="I4481">
        <v>280</v>
      </c>
      <c r="K4481" t="str">
        <f t="shared" si="70"/>
        <v>SELECT 'uf50-0117.cnf','Rank','Clause','1Bit','Amplified',1,46,0,280 UNION</v>
      </c>
    </row>
    <row r="4482" spans="1:11" x14ac:dyDescent="0.55000000000000004">
      <c r="A4482" t="s">
        <v>37</v>
      </c>
      <c r="B4482" t="s">
        <v>10</v>
      </c>
      <c r="C4482" t="s">
        <v>1</v>
      </c>
      <c r="D4482" t="s">
        <v>132</v>
      </c>
      <c r="E4482" t="s">
        <v>3</v>
      </c>
      <c r="F4482" t="b">
        <v>1</v>
      </c>
      <c r="G4482">
        <v>32</v>
      </c>
      <c r="H4482">
        <v>0</v>
      </c>
      <c r="I4482">
        <v>199</v>
      </c>
      <c r="K4482" t="str">
        <f t="shared" si="70"/>
        <v>SELECT 'uf50-0117.cnf','Rank','Clause','2Bit','MaxSat',1,32,0,199 UNION</v>
      </c>
    </row>
    <row r="4483" spans="1:11" x14ac:dyDescent="0.55000000000000004">
      <c r="A4483" t="s">
        <v>37</v>
      </c>
      <c r="B4483" t="s">
        <v>10</v>
      </c>
      <c r="C4483" t="s">
        <v>1</v>
      </c>
      <c r="D4483" t="s">
        <v>132</v>
      </c>
      <c r="E4483" t="s">
        <v>4</v>
      </c>
      <c r="F4483" t="b">
        <v>1</v>
      </c>
      <c r="G4483">
        <v>26</v>
      </c>
      <c r="H4483">
        <v>0</v>
      </c>
      <c r="I4483">
        <v>161</v>
      </c>
      <c r="K4483" t="str">
        <f t="shared" si="70"/>
        <v>SELECT 'uf50-0117.cnf','Rank','Clause','2Bit','Weighted',1,26,0,161 UNION</v>
      </c>
    </row>
    <row r="4484" spans="1:11" x14ac:dyDescent="0.55000000000000004">
      <c r="A4484" t="s">
        <v>37</v>
      </c>
      <c r="B4484" t="s">
        <v>10</v>
      </c>
      <c r="C4484" t="s">
        <v>1</v>
      </c>
      <c r="D4484" t="s">
        <v>132</v>
      </c>
      <c r="E4484" t="s">
        <v>5</v>
      </c>
      <c r="F4484" t="b">
        <v>1</v>
      </c>
      <c r="G4484">
        <v>42</v>
      </c>
      <c r="H4484">
        <v>0</v>
      </c>
      <c r="I4484">
        <v>320</v>
      </c>
      <c r="K4484" t="str">
        <f t="shared" si="70"/>
        <v>SELECT 'uf50-0117.cnf','Rank','Clause','2Bit','Amplified',1,42,0,320 UNION</v>
      </c>
    </row>
    <row r="4485" spans="1:11" x14ac:dyDescent="0.55000000000000004">
      <c r="A4485" t="s">
        <v>37</v>
      </c>
      <c r="B4485" t="s">
        <v>10</v>
      </c>
      <c r="C4485" t="s">
        <v>8</v>
      </c>
      <c r="D4485" t="s">
        <v>2</v>
      </c>
      <c r="E4485" t="s">
        <v>3</v>
      </c>
      <c r="F4485" t="b">
        <v>1</v>
      </c>
      <c r="G4485">
        <v>22</v>
      </c>
      <c r="H4485">
        <v>0</v>
      </c>
      <c r="I4485">
        <v>68</v>
      </c>
      <c r="K4485" t="str">
        <f t="shared" si="70"/>
        <v>SELECT 'uf50-0117.cnf','Rank','Uniform','BitFlip','MaxSat',1,22,0,68 UNION</v>
      </c>
    </row>
    <row r="4486" spans="1:11" x14ac:dyDescent="0.55000000000000004">
      <c r="A4486" t="s">
        <v>37</v>
      </c>
      <c r="B4486" t="s">
        <v>10</v>
      </c>
      <c r="C4486" t="s">
        <v>8</v>
      </c>
      <c r="D4486" t="s">
        <v>2</v>
      </c>
      <c r="E4486" t="s">
        <v>4</v>
      </c>
      <c r="F4486" t="b">
        <v>1</v>
      </c>
      <c r="G4486">
        <v>558</v>
      </c>
      <c r="H4486">
        <v>4</v>
      </c>
      <c r="I4486">
        <v>1389</v>
      </c>
      <c r="K4486" t="str">
        <f t="shared" si="70"/>
        <v>SELECT 'uf50-0117.cnf','Rank','Uniform','BitFlip','Weighted',1,558,4,1389 UNION</v>
      </c>
    </row>
    <row r="4487" spans="1:11" x14ac:dyDescent="0.55000000000000004">
      <c r="A4487" t="s">
        <v>37</v>
      </c>
      <c r="B4487" t="s">
        <v>10</v>
      </c>
      <c r="C4487" t="s">
        <v>8</v>
      </c>
      <c r="D4487" t="s">
        <v>2</v>
      </c>
      <c r="E4487" t="s">
        <v>5</v>
      </c>
      <c r="F4487" t="b">
        <v>1</v>
      </c>
      <c r="G4487">
        <v>18</v>
      </c>
      <c r="H4487">
        <v>0</v>
      </c>
      <c r="I4487">
        <v>47</v>
      </c>
      <c r="K4487" t="str">
        <f t="shared" si="70"/>
        <v>SELECT 'uf50-0117.cnf','Rank','Uniform','BitFlip','Amplified',1,18,0,47 UNION</v>
      </c>
    </row>
    <row r="4488" spans="1:11" x14ac:dyDescent="0.55000000000000004">
      <c r="A4488" t="s">
        <v>37</v>
      </c>
      <c r="B4488" t="s">
        <v>10</v>
      </c>
      <c r="C4488" t="s">
        <v>8</v>
      </c>
      <c r="D4488" t="s">
        <v>6</v>
      </c>
      <c r="E4488" t="s">
        <v>3</v>
      </c>
      <c r="F4488" t="b">
        <v>1</v>
      </c>
      <c r="G4488">
        <v>12</v>
      </c>
      <c r="H4488">
        <v>0</v>
      </c>
      <c r="I4488">
        <v>63</v>
      </c>
      <c r="K4488" t="str">
        <f t="shared" si="70"/>
        <v>SELECT 'uf50-0117.cnf','Rank','Uniform','Guided','MaxSat',1,12,0,63 UNION</v>
      </c>
    </row>
    <row r="4489" spans="1:11" x14ac:dyDescent="0.55000000000000004">
      <c r="A4489" t="s">
        <v>37</v>
      </c>
      <c r="B4489" t="s">
        <v>10</v>
      </c>
      <c r="C4489" t="s">
        <v>8</v>
      </c>
      <c r="D4489" t="s">
        <v>6</v>
      </c>
      <c r="E4489" t="s">
        <v>4</v>
      </c>
      <c r="F4489" t="b">
        <v>1</v>
      </c>
      <c r="G4489">
        <v>10</v>
      </c>
      <c r="H4489">
        <v>0</v>
      </c>
      <c r="I4489">
        <v>42</v>
      </c>
      <c r="K4489" t="str">
        <f t="shared" ref="K4489:K4552" si="71">CONCATENATE("SELECT '",A4489,"','",B4489,"','",C4489,"','",D4489,"','",E4489,"',",IF(F4489,1,0),",",G4489,",",H4489,",",I4489," UNION")</f>
        <v>SELECT 'uf50-0117.cnf','Rank','Uniform','Guided','Weighted',1,10,0,42 UNION</v>
      </c>
    </row>
    <row r="4490" spans="1:11" x14ac:dyDescent="0.55000000000000004">
      <c r="A4490" t="s">
        <v>37</v>
      </c>
      <c r="B4490" t="s">
        <v>10</v>
      </c>
      <c r="C4490" t="s">
        <v>8</v>
      </c>
      <c r="D4490" t="s">
        <v>6</v>
      </c>
      <c r="E4490" t="s">
        <v>5</v>
      </c>
      <c r="F4490" t="b">
        <v>1</v>
      </c>
      <c r="G4490">
        <v>14</v>
      </c>
      <c r="H4490">
        <v>0</v>
      </c>
      <c r="I4490">
        <v>63</v>
      </c>
      <c r="K4490" t="str">
        <f t="shared" si="71"/>
        <v>SELECT 'uf50-0117.cnf','Rank','Uniform','Guided','Amplified',1,14,0,63 UNION</v>
      </c>
    </row>
    <row r="4491" spans="1:11" x14ac:dyDescent="0.55000000000000004">
      <c r="A4491" t="s">
        <v>37</v>
      </c>
      <c r="B4491" t="s">
        <v>10</v>
      </c>
      <c r="C4491" t="s">
        <v>8</v>
      </c>
      <c r="D4491" t="s">
        <v>131</v>
      </c>
      <c r="E4491" t="s">
        <v>3</v>
      </c>
      <c r="F4491" t="b">
        <v>1</v>
      </c>
      <c r="G4491">
        <v>17</v>
      </c>
      <c r="H4491">
        <v>0</v>
      </c>
      <c r="I4491">
        <v>49</v>
      </c>
      <c r="K4491" t="str">
        <f t="shared" si="71"/>
        <v>SELECT 'uf50-0117.cnf','Rank','Uniform','1Bit','MaxSat',1,17,0,49 UNION</v>
      </c>
    </row>
    <row r="4492" spans="1:11" x14ac:dyDescent="0.55000000000000004">
      <c r="A4492" t="s">
        <v>37</v>
      </c>
      <c r="B4492" t="s">
        <v>10</v>
      </c>
      <c r="C4492" t="s">
        <v>8</v>
      </c>
      <c r="D4492" t="s">
        <v>131</v>
      </c>
      <c r="E4492" t="s">
        <v>4</v>
      </c>
      <c r="F4492" t="b">
        <v>1</v>
      </c>
      <c r="G4492">
        <v>21</v>
      </c>
      <c r="H4492">
        <v>0</v>
      </c>
      <c r="I4492">
        <v>63</v>
      </c>
      <c r="K4492" t="str">
        <f t="shared" si="71"/>
        <v>SELECT 'uf50-0117.cnf','Rank','Uniform','1Bit','Weighted',1,21,0,63 UNION</v>
      </c>
    </row>
    <row r="4493" spans="1:11" x14ac:dyDescent="0.55000000000000004">
      <c r="A4493" t="s">
        <v>37</v>
      </c>
      <c r="B4493" t="s">
        <v>10</v>
      </c>
      <c r="C4493" t="s">
        <v>8</v>
      </c>
      <c r="D4493" t="s">
        <v>131</v>
      </c>
      <c r="E4493" t="s">
        <v>5</v>
      </c>
      <c r="F4493" t="b">
        <v>1</v>
      </c>
      <c r="G4493">
        <v>25</v>
      </c>
      <c r="H4493">
        <v>0</v>
      </c>
      <c r="I4493">
        <v>66</v>
      </c>
      <c r="K4493" t="str">
        <f t="shared" si="71"/>
        <v>SELECT 'uf50-0117.cnf','Rank','Uniform','1Bit','Amplified',1,25,0,66 UNION</v>
      </c>
    </row>
    <row r="4494" spans="1:11" x14ac:dyDescent="0.55000000000000004">
      <c r="A4494" t="s">
        <v>37</v>
      </c>
      <c r="B4494" t="s">
        <v>10</v>
      </c>
      <c r="C4494" t="s">
        <v>8</v>
      </c>
      <c r="D4494" t="s">
        <v>132</v>
      </c>
      <c r="E4494" t="s">
        <v>3</v>
      </c>
      <c r="F4494" t="b">
        <v>1</v>
      </c>
      <c r="G4494">
        <v>21</v>
      </c>
      <c r="H4494">
        <v>0</v>
      </c>
      <c r="I4494">
        <v>60</v>
      </c>
      <c r="K4494" t="str">
        <f t="shared" si="71"/>
        <v>SELECT 'uf50-0117.cnf','Rank','Uniform','2Bit','MaxSat',1,21,0,60 UNION</v>
      </c>
    </row>
    <row r="4495" spans="1:11" x14ac:dyDescent="0.55000000000000004">
      <c r="A4495" t="s">
        <v>37</v>
      </c>
      <c r="B4495" t="s">
        <v>10</v>
      </c>
      <c r="C4495" t="s">
        <v>8</v>
      </c>
      <c r="D4495" t="s">
        <v>132</v>
      </c>
      <c r="E4495" t="s">
        <v>4</v>
      </c>
      <c r="F4495" t="b">
        <v>1</v>
      </c>
      <c r="G4495">
        <v>32</v>
      </c>
      <c r="H4495">
        <v>0</v>
      </c>
      <c r="I4495">
        <v>95</v>
      </c>
      <c r="K4495" t="str">
        <f t="shared" si="71"/>
        <v>SELECT 'uf50-0117.cnf','Rank','Uniform','2Bit','Weighted',1,32,0,95 UNION</v>
      </c>
    </row>
    <row r="4496" spans="1:11" x14ac:dyDescent="0.55000000000000004">
      <c r="A4496" t="s">
        <v>37</v>
      </c>
      <c r="B4496" t="s">
        <v>10</v>
      </c>
      <c r="C4496" t="s">
        <v>8</v>
      </c>
      <c r="D4496" t="s">
        <v>132</v>
      </c>
      <c r="E4496" t="s">
        <v>5</v>
      </c>
      <c r="F4496" t="b">
        <v>1</v>
      </c>
      <c r="G4496">
        <v>22</v>
      </c>
      <c r="H4496">
        <v>0</v>
      </c>
      <c r="I4496">
        <v>185</v>
      </c>
      <c r="K4496" t="str">
        <f t="shared" si="71"/>
        <v>SELECT 'uf50-0117.cnf','Rank','Uniform','2Bit','Amplified',1,22,0,185 UNION</v>
      </c>
    </row>
    <row r="4497" spans="1:11" x14ac:dyDescent="0.55000000000000004">
      <c r="A4497" t="s">
        <v>37</v>
      </c>
      <c r="B4497" t="s">
        <v>10</v>
      </c>
      <c r="C4497" t="s">
        <v>133</v>
      </c>
      <c r="D4497" t="s">
        <v>2</v>
      </c>
      <c r="E4497" t="s">
        <v>3</v>
      </c>
      <c r="F4497" t="b">
        <v>1</v>
      </c>
      <c r="G4497">
        <v>188</v>
      </c>
      <c r="H4497">
        <v>1</v>
      </c>
      <c r="I4497">
        <v>575</v>
      </c>
      <c r="K4497" t="str">
        <f t="shared" si="71"/>
        <v>SELECT 'uf50-0117.cnf','Rank','1Point','BitFlip','MaxSat',1,188,1,575 UNION</v>
      </c>
    </row>
    <row r="4498" spans="1:11" x14ac:dyDescent="0.55000000000000004">
      <c r="A4498" t="s">
        <v>37</v>
      </c>
      <c r="B4498" t="s">
        <v>10</v>
      </c>
      <c r="C4498" t="s">
        <v>133</v>
      </c>
      <c r="D4498" t="s">
        <v>2</v>
      </c>
      <c r="E4498" t="s">
        <v>4</v>
      </c>
      <c r="F4498" t="b">
        <v>1</v>
      </c>
      <c r="G4498">
        <v>25</v>
      </c>
      <c r="H4498">
        <v>0</v>
      </c>
      <c r="I4498">
        <v>120</v>
      </c>
      <c r="K4498" t="str">
        <f t="shared" si="71"/>
        <v>SELECT 'uf50-0117.cnf','Rank','1Point','BitFlip','Weighted',1,25,0,120 UNION</v>
      </c>
    </row>
    <row r="4499" spans="1:11" x14ac:dyDescent="0.55000000000000004">
      <c r="A4499" t="s">
        <v>37</v>
      </c>
      <c r="B4499" t="s">
        <v>10</v>
      </c>
      <c r="C4499" t="s">
        <v>133</v>
      </c>
      <c r="D4499" t="s">
        <v>2</v>
      </c>
      <c r="E4499" t="s">
        <v>5</v>
      </c>
      <c r="F4499" t="b">
        <v>1</v>
      </c>
      <c r="G4499">
        <v>29</v>
      </c>
      <c r="H4499">
        <v>0</v>
      </c>
      <c r="I4499">
        <v>146</v>
      </c>
      <c r="K4499" t="str">
        <f t="shared" si="71"/>
        <v>SELECT 'uf50-0117.cnf','Rank','1Point','BitFlip','Amplified',1,29,0,146 UNION</v>
      </c>
    </row>
    <row r="4500" spans="1:11" x14ac:dyDescent="0.55000000000000004">
      <c r="A4500" t="s">
        <v>37</v>
      </c>
      <c r="B4500" t="s">
        <v>10</v>
      </c>
      <c r="C4500" t="s">
        <v>133</v>
      </c>
      <c r="D4500" t="s">
        <v>6</v>
      </c>
      <c r="E4500" t="s">
        <v>3</v>
      </c>
      <c r="F4500" t="b">
        <v>1</v>
      </c>
      <c r="G4500">
        <v>13</v>
      </c>
      <c r="H4500">
        <v>0</v>
      </c>
      <c r="I4500">
        <v>90</v>
      </c>
      <c r="K4500" t="str">
        <f t="shared" si="71"/>
        <v>SELECT 'uf50-0117.cnf','Rank','1Point','Guided','MaxSat',1,13,0,90 UNION</v>
      </c>
    </row>
    <row r="4501" spans="1:11" x14ac:dyDescent="0.55000000000000004">
      <c r="A4501" t="s">
        <v>37</v>
      </c>
      <c r="B4501" t="s">
        <v>10</v>
      </c>
      <c r="C4501" t="s">
        <v>133</v>
      </c>
      <c r="D4501" t="s">
        <v>6</v>
      </c>
      <c r="E4501" t="s">
        <v>4</v>
      </c>
      <c r="F4501" t="b">
        <v>1</v>
      </c>
      <c r="G4501">
        <v>8</v>
      </c>
      <c r="H4501">
        <v>0</v>
      </c>
      <c r="I4501">
        <v>51</v>
      </c>
      <c r="K4501" t="str">
        <f t="shared" si="71"/>
        <v>SELECT 'uf50-0117.cnf','Rank','1Point','Guided','Weighted',1,8,0,51 UNION</v>
      </c>
    </row>
    <row r="4502" spans="1:11" x14ac:dyDescent="0.55000000000000004">
      <c r="A4502" t="s">
        <v>37</v>
      </c>
      <c r="B4502" t="s">
        <v>10</v>
      </c>
      <c r="C4502" t="s">
        <v>133</v>
      </c>
      <c r="D4502" t="s">
        <v>6</v>
      </c>
      <c r="E4502" t="s">
        <v>5</v>
      </c>
      <c r="F4502" t="b">
        <v>1</v>
      </c>
      <c r="G4502">
        <v>11</v>
      </c>
      <c r="H4502">
        <v>0</v>
      </c>
      <c r="I4502">
        <v>66</v>
      </c>
      <c r="K4502" t="str">
        <f t="shared" si="71"/>
        <v>SELECT 'uf50-0117.cnf','Rank','1Point','Guided','Amplified',1,11,0,66 UNION</v>
      </c>
    </row>
    <row r="4503" spans="1:11" x14ac:dyDescent="0.55000000000000004">
      <c r="A4503" t="s">
        <v>37</v>
      </c>
      <c r="B4503" t="s">
        <v>10</v>
      </c>
      <c r="C4503" t="s">
        <v>133</v>
      </c>
      <c r="D4503" t="s">
        <v>131</v>
      </c>
      <c r="E4503" t="s">
        <v>3</v>
      </c>
      <c r="F4503" t="b">
        <v>1</v>
      </c>
      <c r="G4503">
        <v>27</v>
      </c>
      <c r="H4503">
        <v>0</v>
      </c>
      <c r="I4503">
        <v>121</v>
      </c>
      <c r="K4503" t="str">
        <f t="shared" si="71"/>
        <v>SELECT 'uf50-0117.cnf','Rank','1Point','1Bit','MaxSat',1,27,0,121 UNION</v>
      </c>
    </row>
    <row r="4504" spans="1:11" x14ac:dyDescent="0.55000000000000004">
      <c r="A4504" t="s">
        <v>37</v>
      </c>
      <c r="B4504" t="s">
        <v>10</v>
      </c>
      <c r="C4504" t="s">
        <v>133</v>
      </c>
      <c r="D4504" t="s">
        <v>131</v>
      </c>
      <c r="E4504" t="s">
        <v>4</v>
      </c>
      <c r="F4504" t="b">
        <v>1</v>
      </c>
      <c r="G4504">
        <v>24</v>
      </c>
      <c r="H4504">
        <v>0</v>
      </c>
      <c r="I4504">
        <v>75</v>
      </c>
      <c r="K4504" t="str">
        <f t="shared" si="71"/>
        <v>SELECT 'uf50-0117.cnf','Rank','1Point','1Bit','Weighted',1,24,0,75 UNION</v>
      </c>
    </row>
    <row r="4505" spans="1:11" x14ac:dyDescent="0.55000000000000004">
      <c r="A4505" t="s">
        <v>37</v>
      </c>
      <c r="B4505" t="s">
        <v>10</v>
      </c>
      <c r="C4505" t="s">
        <v>133</v>
      </c>
      <c r="D4505" t="s">
        <v>131</v>
      </c>
      <c r="E4505" t="s">
        <v>5</v>
      </c>
      <c r="F4505" t="b">
        <v>1</v>
      </c>
      <c r="G4505">
        <v>27</v>
      </c>
      <c r="H4505">
        <v>0</v>
      </c>
      <c r="I4505">
        <v>106</v>
      </c>
      <c r="K4505" t="str">
        <f t="shared" si="71"/>
        <v>SELECT 'uf50-0117.cnf','Rank','1Point','1Bit','Amplified',1,27,0,106 UNION</v>
      </c>
    </row>
    <row r="4506" spans="1:11" x14ac:dyDescent="0.55000000000000004">
      <c r="A4506" t="s">
        <v>37</v>
      </c>
      <c r="B4506" t="s">
        <v>10</v>
      </c>
      <c r="C4506" t="s">
        <v>133</v>
      </c>
      <c r="D4506" t="s">
        <v>132</v>
      </c>
      <c r="E4506" t="s">
        <v>3</v>
      </c>
      <c r="F4506" t="b">
        <v>1</v>
      </c>
      <c r="G4506">
        <v>460</v>
      </c>
      <c r="H4506">
        <v>3</v>
      </c>
      <c r="I4506">
        <v>1287</v>
      </c>
      <c r="K4506" t="str">
        <f t="shared" si="71"/>
        <v>SELECT 'uf50-0117.cnf','Rank','1Point','2Bit','MaxSat',1,460,3,1287 UNION</v>
      </c>
    </row>
    <row r="4507" spans="1:11" x14ac:dyDescent="0.55000000000000004">
      <c r="A4507" t="s">
        <v>37</v>
      </c>
      <c r="B4507" t="s">
        <v>10</v>
      </c>
      <c r="C4507" t="s">
        <v>133</v>
      </c>
      <c r="D4507" t="s">
        <v>132</v>
      </c>
      <c r="E4507" t="s">
        <v>4</v>
      </c>
      <c r="F4507" t="b">
        <v>1</v>
      </c>
      <c r="G4507">
        <v>327</v>
      </c>
      <c r="H4507">
        <v>1</v>
      </c>
      <c r="I4507">
        <v>864</v>
      </c>
      <c r="K4507" t="str">
        <f t="shared" si="71"/>
        <v>SELECT 'uf50-0117.cnf','Rank','1Point','2Bit','Weighted',1,327,1,864 UNION</v>
      </c>
    </row>
    <row r="4508" spans="1:11" x14ac:dyDescent="0.55000000000000004">
      <c r="A4508" t="s">
        <v>37</v>
      </c>
      <c r="B4508" t="s">
        <v>10</v>
      </c>
      <c r="C4508" t="s">
        <v>133</v>
      </c>
      <c r="D4508" t="s">
        <v>132</v>
      </c>
      <c r="E4508" t="s">
        <v>5</v>
      </c>
      <c r="F4508" t="b">
        <v>1</v>
      </c>
      <c r="G4508">
        <v>16</v>
      </c>
      <c r="H4508">
        <v>0</v>
      </c>
      <c r="I4508">
        <v>42</v>
      </c>
      <c r="K4508" t="str">
        <f t="shared" si="71"/>
        <v>SELECT 'uf50-0117.cnf','Rank','1Point','2Bit','Amplified',1,16,0,42 UNION</v>
      </c>
    </row>
    <row r="4509" spans="1:11" x14ac:dyDescent="0.55000000000000004">
      <c r="A4509" t="s">
        <v>37</v>
      </c>
      <c r="B4509" t="s">
        <v>10</v>
      </c>
      <c r="C4509" t="s">
        <v>134</v>
      </c>
      <c r="D4509" t="s">
        <v>2</v>
      </c>
      <c r="E4509" t="s">
        <v>3</v>
      </c>
      <c r="F4509" t="b">
        <v>1</v>
      </c>
      <c r="G4509">
        <v>25</v>
      </c>
      <c r="H4509">
        <v>0</v>
      </c>
      <c r="I4509">
        <v>73</v>
      </c>
      <c r="K4509" t="str">
        <f t="shared" si="71"/>
        <v>SELECT 'uf50-0117.cnf','Rank','2Point','BitFlip','MaxSat',1,25,0,73 UNION</v>
      </c>
    </row>
    <row r="4510" spans="1:11" x14ac:dyDescent="0.55000000000000004">
      <c r="A4510" t="s">
        <v>37</v>
      </c>
      <c r="B4510" t="s">
        <v>10</v>
      </c>
      <c r="C4510" t="s">
        <v>134</v>
      </c>
      <c r="D4510" t="s">
        <v>2</v>
      </c>
      <c r="E4510" t="s">
        <v>4</v>
      </c>
      <c r="F4510" t="b">
        <v>1</v>
      </c>
      <c r="G4510">
        <v>42</v>
      </c>
      <c r="H4510">
        <v>0</v>
      </c>
      <c r="I4510">
        <v>95</v>
      </c>
      <c r="K4510" t="str">
        <f t="shared" si="71"/>
        <v>SELECT 'uf50-0117.cnf','Rank','2Point','BitFlip','Weighted',1,42,0,95 UNION</v>
      </c>
    </row>
    <row r="4511" spans="1:11" x14ac:dyDescent="0.55000000000000004">
      <c r="A4511" t="s">
        <v>37</v>
      </c>
      <c r="B4511" t="s">
        <v>10</v>
      </c>
      <c r="C4511" t="s">
        <v>134</v>
      </c>
      <c r="D4511" t="s">
        <v>2</v>
      </c>
      <c r="E4511" t="s">
        <v>5</v>
      </c>
      <c r="F4511" t="b">
        <v>1</v>
      </c>
      <c r="G4511">
        <v>33</v>
      </c>
      <c r="H4511">
        <v>0</v>
      </c>
      <c r="I4511">
        <v>86</v>
      </c>
      <c r="K4511" t="str">
        <f t="shared" si="71"/>
        <v>SELECT 'uf50-0117.cnf','Rank','2Point','BitFlip','Amplified',1,33,0,86 UNION</v>
      </c>
    </row>
    <row r="4512" spans="1:11" x14ac:dyDescent="0.55000000000000004">
      <c r="A4512" t="s">
        <v>37</v>
      </c>
      <c r="B4512" t="s">
        <v>10</v>
      </c>
      <c r="C4512" t="s">
        <v>134</v>
      </c>
      <c r="D4512" t="s">
        <v>6</v>
      </c>
      <c r="E4512" t="s">
        <v>3</v>
      </c>
      <c r="F4512" t="b">
        <v>1</v>
      </c>
      <c r="G4512">
        <v>16</v>
      </c>
      <c r="H4512">
        <v>0</v>
      </c>
      <c r="I4512">
        <v>67</v>
      </c>
      <c r="K4512" t="str">
        <f t="shared" si="71"/>
        <v>SELECT 'uf50-0117.cnf','Rank','2Point','Guided','MaxSat',1,16,0,67 UNION</v>
      </c>
    </row>
    <row r="4513" spans="1:11" x14ac:dyDescent="0.55000000000000004">
      <c r="A4513" t="s">
        <v>37</v>
      </c>
      <c r="B4513" t="s">
        <v>10</v>
      </c>
      <c r="C4513" t="s">
        <v>134</v>
      </c>
      <c r="D4513" t="s">
        <v>6</v>
      </c>
      <c r="E4513" t="s">
        <v>4</v>
      </c>
      <c r="F4513" t="b">
        <v>1</v>
      </c>
      <c r="G4513">
        <v>10</v>
      </c>
      <c r="H4513">
        <v>0</v>
      </c>
      <c r="I4513">
        <v>43</v>
      </c>
      <c r="K4513" t="str">
        <f t="shared" si="71"/>
        <v>SELECT 'uf50-0117.cnf','Rank','2Point','Guided','Weighted',1,10,0,43 UNION</v>
      </c>
    </row>
    <row r="4514" spans="1:11" x14ac:dyDescent="0.55000000000000004">
      <c r="A4514" t="s">
        <v>37</v>
      </c>
      <c r="B4514" t="s">
        <v>10</v>
      </c>
      <c r="C4514" t="s">
        <v>134</v>
      </c>
      <c r="D4514" t="s">
        <v>6</v>
      </c>
      <c r="E4514" t="s">
        <v>5</v>
      </c>
      <c r="F4514" t="b">
        <v>1</v>
      </c>
      <c r="G4514">
        <v>13</v>
      </c>
      <c r="H4514">
        <v>0</v>
      </c>
      <c r="I4514">
        <v>60</v>
      </c>
      <c r="K4514" t="str">
        <f t="shared" si="71"/>
        <v>SELECT 'uf50-0117.cnf','Rank','2Point','Guided','Amplified',1,13,0,60 UNION</v>
      </c>
    </row>
    <row r="4515" spans="1:11" x14ac:dyDescent="0.55000000000000004">
      <c r="A4515" t="s">
        <v>37</v>
      </c>
      <c r="B4515" t="s">
        <v>10</v>
      </c>
      <c r="C4515" t="s">
        <v>134</v>
      </c>
      <c r="D4515" t="s">
        <v>131</v>
      </c>
      <c r="E4515" t="s">
        <v>3</v>
      </c>
      <c r="F4515" t="b">
        <v>1</v>
      </c>
      <c r="G4515">
        <v>47</v>
      </c>
      <c r="H4515">
        <v>0</v>
      </c>
      <c r="I4515">
        <v>123</v>
      </c>
      <c r="K4515" t="str">
        <f t="shared" si="71"/>
        <v>SELECT 'uf50-0117.cnf','Rank','2Point','1Bit','MaxSat',1,47,0,123 UNION</v>
      </c>
    </row>
    <row r="4516" spans="1:11" x14ac:dyDescent="0.55000000000000004">
      <c r="A4516" t="s">
        <v>37</v>
      </c>
      <c r="B4516" t="s">
        <v>10</v>
      </c>
      <c r="C4516" t="s">
        <v>134</v>
      </c>
      <c r="D4516" t="s">
        <v>131</v>
      </c>
      <c r="E4516" t="s">
        <v>4</v>
      </c>
      <c r="F4516" t="b">
        <v>1</v>
      </c>
      <c r="G4516">
        <v>105</v>
      </c>
      <c r="H4516">
        <v>0</v>
      </c>
      <c r="I4516">
        <v>275</v>
      </c>
      <c r="K4516" t="str">
        <f t="shared" si="71"/>
        <v>SELECT 'uf50-0117.cnf','Rank','2Point','1Bit','Weighted',1,105,0,275 UNION</v>
      </c>
    </row>
    <row r="4517" spans="1:11" x14ac:dyDescent="0.55000000000000004">
      <c r="A4517" t="s">
        <v>37</v>
      </c>
      <c r="B4517" t="s">
        <v>10</v>
      </c>
      <c r="C4517" t="s">
        <v>134</v>
      </c>
      <c r="D4517" t="s">
        <v>131</v>
      </c>
      <c r="E4517" t="s">
        <v>5</v>
      </c>
      <c r="F4517" t="b">
        <v>1</v>
      </c>
      <c r="G4517">
        <v>19</v>
      </c>
      <c r="H4517">
        <v>0</v>
      </c>
      <c r="I4517">
        <v>57</v>
      </c>
      <c r="K4517" t="str">
        <f t="shared" si="71"/>
        <v>SELECT 'uf50-0117.cnf','Rank','2Point','1Bit','Amplified',1,19,0,57 UNION</v>
      </c>
    </row>
    <row r="4518" spans="1:11" x14ac:dyDescent="0.55000000000000004">
      <c r="A4518" t="s">
        <v>37</v>
      </c>
      <c r="B4518" t="s">
        <v>10</v>
      </c>
      <c r="C4518" t="s">
        <v>134</v>
      </c>
      <c r="D4518" t="s">
        <v>132</v>
      </c>
      <c r="E4518" t="s">
        <v>3</v>
      </c>
      <c r="F4518" t="b">
        <v>1</v>
      </c>
      <c r="G4518">
        <v>32</v>
      </c>
      <c r="H4518">
        <v>0</v>
      </c>
      <c r="I4518">
        <v>89</v>
      </c>
      <c r="K4518" t="str">
        <f t="shared" si="71"/>
        <v>SELECT 'uf50-0117.cnf','Rank','2Point','2Bit','MaxSat',1,32,0,89 UNION</v>
      </c>
    </row>
    <row r="4519" spans="1:11" x14ac:dyDescent="0.55000000000000004">
      <c r="A4519" t="s">
        <v>37</v>
      </c>
      <c r="B4519" t="s">
        <v>10</v>
      </c>
      <c r="C4519" t="s">
        <v>134</v>
      </c>
      <c r="D4519" t="s">
        <v>132</v>
      </c>
      <c r="E4519" t="s">
        <v>4</v>
      </c>
      <c r="F4519" t="b">
        <v>1</v>
      </c>
      <c r="G4519">
        <v>25</v>
      </c>
      <c r="H4519">
        <v>0</v>
      </c>
      <c r="I4519">
        <v>75</v>
      </c>
      <c r="K4519" t="str">
        <f t="shared" si="71"/>
        <v>SELECT 'uf50-0117.cnf','Rank','2Point','2Bit','Weighted',1,25,0,75 UNION</v>
      </c>
    </row>
    <row r="4520" spans="1:11" x14ac:dyDescent="0.55000000000000004">
      <c r="A4520" t="s">
        <v>37</v>
      </c>
      <c r="B4520" t="s">
        <v>10</v>
      </c>
      <c r="C4520" t="s">
        <v>134</v>
      </c>
      <c r="D4520" t="s">
        <v>132</v>
      </c>
      <c r="E4520" t="s">
        <v>5</v>
      </c>
      <c r="F4520" t="b">
        <v>1</v>
      </c>
      <c r="G4520">
        <v>31</v>
      </c>
      <c r="H4520">
        <v>0</v>
      </c>
      <c r="I4520">
        <v>100</v>
      </c>
      <c r="K4520" t="str">
        <f t="shared" si="71"/>
        <v>SELECT 'uf50-0117.cnf','Rank','2Point','2Bit','Amplified',1,31,0,100 UNION</v>
      </c>
    </row>
    <row r="4521" spans="1:11" x14ac:dyDescent="0.55000000000000004">
      <c r="A4521" t="s">
        <v>38</v>
      </c>
      <c r="B4521" t="s">
        <v>0</v>
      </c>
      <c r="C4521" t="s">
        <v>1</v>
      </c>
      <c r="D4521" t="s">
        <v>2</v>
      </c>
      <c r="E4521" t="s">
        <v>3</v>
      </c>
      <c r="F4521" t="b">
        <v>1</v>
      </c>
      <c r="G4521">
        <v>333</v>
      </c>
      <c r="H4521">
        <v>2</v>
      </c>
      <c r="I4521">
        <v>2081</v>
      </c>
      <c r="K4521" t="str">
        <f t="shared" si="71"/>
        <v>SELECT 'uf50-0118.cnf','Tournament','Clause','BitFlip','MaxSat',1,333,2,2081 UNION</v>
      </c>
    </row>
    <row r="4522" spans="1:11" x14ac:dyDescent="0.55000000000000004">
      <c r="A4522" t="s">
        <v>38</v>
      </c>
      <c r="B4522" t="s">
        <v>0</v>
      </c>
      <c r="C4522" t="s">
        <v>1</v>
      </c>
      <c r="D4522" t="s">
        <v>2</v>
      </c>
      <c r="E4522" t="s">
        <v>4</v>
      </c>
      <c r="F4522" t="b">
        <v>1</v>
      </c>
      <c r="G4522">
        <v>888</v>
      </c>
      <c r="H4522">
        <v>6</v>
      </c>
      <c r="I4522">
        <v>5606</v>
      </c>
      <c r="K4522" t="str">
        <f t="shared" si="71"/>
        <v>SELECT 'uf50-0118.cnf','Tournament','Clause','BitFlip','Weighted',1,888,6,5606 UNION</v>
      </c>
    </row>
    <row r="4523" spans="1:11" x14ac:dyDescent="0.55000000000000004">
      <c r="A4523" t="s">
        <v>38</v>
      </c>
      <c r="B4523" t="s">
        <v>0</v>
      </c>
      <c r="C4523" t="s">
        <v>1</v>
      </c>
      <c r="D4523" t="s">
        <v>2</v>
      </c>
      <c r="E4523" t="s">
        <v>5</v>
      </c>
      <c r="F4523" t="b">
        <v>1</v>
      </c>
      <c r="G4523">
        <v>333</v>
      </c>
      <c r="H4523">
        <v>2</v>
      </c>
      <c r="I4523">
        <v>2353</v>
      </c>
      <c r="K4523" t="str">
        <f t="shared" si="71"/>
        <v>SELECT 'uf50-0118.cnf','Tournament','Clause','BitFlip','Amplified',1,333,2,2353 UNION</v>
      </c>
    </row>
    <row r="4524" spans="1:11" x14ac:dyDescent="0.55000000000000004">
      <c r="A4524" t="s">
        <v>38</v>
      </c>
      <c r="B4524" t="s">
        <v>0</v>
      </c>
      <c r="C4524" t="s">
        <v>1</v>
      </c>
      <c r="D4524" t="s">
        <v>6</v>
      </c>
      <c r="E4524" t="s">
        <v>3</v>
      </c>
      <c r="F4524" t="b">
        <v>1</v>
      </c>
      <c r="G4524">
        <v>24</v>
      </c>
      <c r="H4524">
        <v>0</v>
      </c>
      <c r="I4524">
        <v>183</v>
      </c>
      <c r="K4524" t="str">
        <f t="shared" si="71"/>
        <v>SELECT 'uf50-0118.cnf','Tournament','Clause','Guided','MaxSat',1,24,0,183 UNION</v>
      </c>
    </row>
    <row r="4525" spans="1:11" x14ac:dyDescent="0.55000000000000004">
      <c r="A4525" t="s">
        <v>38</v>
      </c>
      <c r="B4525" t="s">
        <v>0</v>
      </c>
      <c r="C4525" t="s">
        <v>1</v>
      </c>
      <c r="D4525" t="s">
        <v>6</v>
      </c>
      <c r="E4525" t="s">
        <v>4</v>
      </c>
      <c r="F4525" t="b">
        <v>1</v>
      </c>
      <c r="G4525">
        <v>292</v>
      </c>
      <c r="H4525">
        <v>2</v>
      </c>
      <c r="I4525">
        <v>2102</v>
      </c>
      <c r="K4525" t="str">
        <f t="shared" si="71"/>
        <v>SELECT 'uf50-0118.cnf','Tournament','Clause','Guided','Weighted',1,292,2,2102 UNION</v>
      </c>
    </row>
    <row r="4526" spans="1:11" x14ac:dyDescent="0.55000000000000004">
      <c r="A4526" t="s">
        <v>38</v>
      </c>
      <c r="B4526" t="s">
        <v>0</v>
      </c>
      <c r="C4526" t="s">
        <v>1</v>
      </c>
      <c r="D4526" t="s">
        <v>6</v>
      </c>
      <c r="E4526" t="s">
        <v>5</v>
      </c>
      <c r="F4526" t="b">
        <v>1</v>
      </c>
      <c r="G4526">
        <v>24</v>
      </c>
      <c r="H4526">
        <v>0</v>
      </c>
      <c r="I4526">
        <v>191</v>
      </c>
      <c r="K4526" t="str">
        <f t="shared" si="71"/>
        <v>SELECT 'uf50-0118.cnf','Tournament','Clause','Guided','Amplified',1,24,0,191 UNION</v>
      </c>
    </row>
    <row r="4527" spans="1:11" x14ac:dyDescent="0.55000000000000004">
      <c r="A4527" t="s">
        <v>38</v>
      </c>
      <c r="B4527" t="s">
        <v>0</v>
      </c>
      <c r="C4527" t="s">
        <v>1</v>
      </c>
      <c r="D4527" t="s">
        <v>131</v>
      </c>
      <c r="E4527" t="s">
        <v>3</v>
      </c>
      <c r="F4527" t="b">
        <v>1</v>
      </c>
      <c r="G4527">
        <v>664</v>
      </c>
      <c r="H4527">
        <v>5</v>
      </c>
      <c r="I4527">
        <v>4350</v>
      </c>
      <c r="K4527" t="str">
        <f t="shared" si="71"/>
        <v>SELECT 'uf50-0118.cnf','Tournament','Clause','1Bit','MaxSat',1,664,5,4350 UNION</v>
      </c>
    </row>
    <row r="4528" spans="1:11" x14ac:dyDescent="0.55000000000000004">
      <c r="A4528" t="s">
        <v>38</v>
      </c>
      <c r="B4528" t="s">
        <v>0</v>
      </c>
      <c r="C4528" t="s">
        <v>1</v>
      </c>
      <c r="D4528" t="s">
        <v>131</v>
      </c>
      <c r="E4528" t="s">
        <v>4</v>
      </c>
      <c r="F4528" t="b">
        <v>1</v>
      </c>
      <c r="G4528">
        <v>613</v>
      </c>
      <c r="H4528">
        <v>5</v>
      </c>
      <c r="I4528">
        <v>3693</v>
      </c>
      <c r="K4528" t="str">
        <f t="shared" si="71"/>
        <v>SELECT 'uf50-0118.cnf','Tournament','Clause','1Bit','Weighted',1,613,5,3693 UNION</v>
      </c>
    </row>
    <row r="4529" spans="1:11" x14ac:dyDescent="0.55000000000000004">
      <c r="A4529" t="s">
        <v>38</v>
      </c>
      <c r="B4529" t="s">
        <v>0</v>
      </c>
      <c r="C4529" t="s">
        <v>1</v>
      </c>
      <c r="D4529" t="s">
        <v>131</v>
      </c>
      <c r="E4529" t="s">
        <v>5</v>
      </c>
      <c r="F4529" t="b">
        <v>1</v>
      </c>
      <c r="G4529">
        <v>664</v>
      </c>
      <c r="H4529">
        <v>5</v>
      </c>
      <c r="I4529">
        <v>3927</v>
      </c>
      <c r="K4529" t="str">
        <f t="shared" si="71"/>
        <v>SELECT 'uf50-0118.cnf','Tournament','Clause','1Bit','Amplified',1,664,5,3927 UNION</v>
      </c>
    </row>
    <row r="4530" spans="1:11" x14ac:dyDescent="0.55000000000000004">
      <c r="A4530" t="s">
        <v>38</v>
      </c>
      <c r="B4530" t="s">
        <v>0</v>
      </c>
      <c r="C4530" t="s">
        <v>1</v>
      </c>
      <c r="D4530" t="s">
        <v>132</v>
      </c>
      <c r="E4530" t="s">
        <v>3</v>
      </c>
      <c r="F4530" t="b">
        <v>1</v>
      </c>
      <c r="G4530">
        <v>307</v>
      </c>
      <c r="H4530">
        <v>2</v>
      </c>
      <c r="I4530">
        <v>1822</v>
      </c>
      <c r="K4530" t="str">
        <f t="shared" si="71"/>
        <v>SELECT 'uf50-0118.cnf','Tournament','Clause','2Bit','MaxSat',1,307,2,1822 UNION</v>
      </c>
    </row>
    <row r="4531" spans="1:11" x14ac:dyDescent="0.55000000000000004">
      <c r="A4531" t="s">
        <v>38</v>
      </c>
      <c r="B4531" t="s">
        <v>0</v>
      </c>
      <c r="C4531" t="s">
        <v>1</v>
      </c>
      <c r="D4531" t="s">
        <v>132</v>
      </c>
      <c r="E4531" t="s">
        <v>4</v>
      </c>
      <c r="F4531" t="b">
        <v>1</v>
      </c>
      <c r="G4531">
        <v>571</v>
      </c>
      <c r="H4531">
        <v>4</v>
      </c>
      <c r="I4531">
        <v>3755</v>
      </c>
      <c r="K4531" t="str">
        <f t="shared" si="71"/>
        <v>SELECT 'uf50-0118.cnf','Tournament','Clause','2Bit','Weighted',1,571,4,3755 UNION</v>
      </c>
    </row>
    <row r="4532" spans="1:11" x14ac:dyDescent="0.55000000000000004">
      <c r="A4532" t="s">
        <v>38</v>
      </c>
      <c r="B4532" t="s">
        <v>0</v>
      </c>
      <c r="C4532" t="s">
        <v>1</v>
      </c>
      <c r="D4532" t="s">
        <v>132</v>
      </c>
      <c r="E4532" t="s">
        <v>5</v>
      </c>
      <c r="F4532" t="b">
        <v>1</v>
      </c>
      <c r="G4532">
        <v>307</v>
      </c>
      <c r="H4532">
        <v>2</v>
      </c>
      <c r="I4532">
        <v>1742</v>
      </c>
      <c r="K4532" t="str">
        <f t="shared" si="71"/>
        <v>SELECT 'uf50-0118.cnf','Tournament','Clause','2Bit','Amplified',1,307,2,1742 UNION</v>
      </c>
    </row>
    <row r="4533" spans="1:11" x14ac:dyDescent="0.55000000000000004">
      <c r="A4533" t="s">
        <v>38</v>
      </c>
      <c r="B4533" t="s">
        <v>0</v>
      </c>
      <c r="C4533" t="s">
        <v>8</v>
      </c>
      <c r="D4533" t="s">
        <v>2</v>
      </c>
      <c r="E4533" t="s">
        <v>3</v>
      </c>
      <c r="F4533" t="b">
        <v>1</v>
      </c>
      <c r="G4533">
        <v>899</v>
      </c>
      <c r="H4533">
        <v>7</v>
      </c>
      <c r="I4533">
        <v>2327</v>
      </c>
      <c r="K4533" t="str">
        <f t="shared" si="71"/>
        <v>SELECT 'uf50-0118.cnf','Tournament','Uniform','BitFlip','MaxSat',1,899,7,2327 UNION</v>
      </c>
    </row>
    <row r="4534" spans="1:11" x14ac:dyDescent="0.55000000000000004">
      <c r="A4534" t="s">
        <v>38</v>
      </c>
      <c r="B4534" t="s">
        <v>0</v>
      </c>
      <c r="C4534" t="s">
        <v>8</v>
      </c>
      <c r="D4534" t="s">
        <v>2</v>
      </c>
      <c r="E4534" t="s">
        <v>4</v>
      </c>
      <c r="F4534" t="b">
        <v>1</v>
      </c>
      <c r="G4534">
        <v>1393</v>
      </c>
      <c r="H4534">
        <v>11</v>
      </c>
      <c r="I4534">
        <v>3318</v>
      </c>
      <c r="K4534" t="str">
        <f t="shared" si="71"/>
        <v>SELECT 'uf50-0118.cnf','Tournament','Uniform','BitFlip','Weighted',1,1393,11,3318 UNION</v>
      </c>
    </row>
    <row r="4535" spans="1:11" x14ac:dyDescent="0.55000000000000004">
      <c r="A4535" t="s">
        <v>38</v>
      </c>
      <c r="B4535" t="s">
        <v>0</v>
      </c>
      <c r="C4535" t="s">
        <v>8</v>
      </c>
      <c r="D4535" t="s">
        <v>2</v>
      </c>
      <c r="E4535" t="s">
        <v>5</v>
      </c>
      <c r="F4535" t="b">
        <v>1</v>
      </c>
      <c r="G4535">
        <v>899</v>
      </c>
      <c r="H4535">
        <v>7</v>
      </c>
      <c r="I4535">
        <v>2292</v>
      </c>
      <c r="K4535" t="str">
        <f t="shared" si="71"/>
        <v>SELECT 'uf50-0118.cnf','Tournament','Uniform','BitFlip','Amplified',1,899,7,2292 UNION</v>
      </c>
    </row>
    <row r="4536" spans="1:11" x14ac:dyDescent="0.55000000000000004">
      <c r="A4536" t="s">
        <v>38</v>
      </c>
      <c r="B4536" t="s">
        <v>0</v>
      </c>
      <c r="C4536" t="s">
        <v>8</v>
      </c>
      <c r="D4536" t="s">
        <v>6</v>
      </c>
      <c r="E4536" t="s">
        <v>3</v>
      </c>
      <c r="F4536" t="b">
        <v>1</v>
      </c>
      <c r="G4536">
        <v>255</v>
      </c>
      <c r="H4536">
        <v>2</v>
      </c>
      <c r="I4536">
        <v>1015</v>
      </c>
      <c r="K4536" t="str">
        <f t="shared" si="71"/>
        <v>SELECT 'uf50-0118.cnf','Tournament','Uniform','Guided','MaxSat',1,255,2,1015 UNION</v>
      </c>
    </row>
    <row r="4537" spans="1:11" x14ac:dyDescent="0.55000000000000004">
      <c r="A4537" t="s">
        <v>38</v>
      </c>
      <c r="B4537" t="s">
        <v>0</v>
      </c>
      <c r="C4537" t="s">
        <v>8</v>
      </c>
      <c r="D4537" t="s">
        <v>6</v>
      </c>
      <c r="E4537" t="s">
        <v>4</v>
      </c>
      <c r="F4537" t="b">
        <v>1</v>
      </c>
      <c r="G4537">
        <v>748</v>
      </c>
      <c r="H4537">
        <v>6</v>
      </c>
      <c r="I4537">
        <v>2862</v>
      </c>
      <c r="K4537" t="str">
        <f t="shared" si="71"/>
        <v>SELECT 'uf50-0118.cnf','Tournament','Uniform','Guided','Weighted',1,748,6,2862 UNION</v>
      </c>
    </row>
    <row r="4538" spans="1:11" x14ac:dyDescent="0.55000000000000004">
      <c r="A4538" t="s">
        <v>38</v>
      </c>
      <c r="B4538" t="s">
        <v>0</v>
      </c>
      <c r="C4538" t="s">
        <v>8</v>
      </c>
      <c r="D4538" t="s">
        <v>6</v>
      </c>
      <c r="E4538" t="s">
        <v>5</v>
      </c>
      <c r="F4538" t="b">
        <v>1</v>
      </c>
      <c r="G4538">
        <v>255</v>
      </c>
      <c r="H4538">
        <v>2</v>
      </c>
      <c r="I4538">
        <v>1038</v>
      </c>
      <c r="K4538" t="str">
        <f t="shared" si="71"/>
        <v>SELECT 'uf50-0118.cnf','Tournament','Uniform','Guided','Amplified',1,255,2,1038 UNION</v>
      </c>
    </row>
    <row r="4539" spans="1:11" x14ac:dyDescent="0.55000000000000004">
      <c r="A4539" t="s">
        <v>38</v>
      </c>
      <c r="B4539" t="s">
        <v>0</v>
      </c>
      <c r="C4539" t="s">
        <v>8</v>
      </c>
      <c r="D4539" t="s">
        <v>131</v>
      </c>
      <c r="E4539" t="s">
        <v>3</v>
      </c>
      <c r="F4539" t="b">
        <v>1</v>
      </c>
      <c r="G4539">
        <v>2140</v>
      </c>
      <c r="H4539">
        <v>17</v>
      </c>
      <c r="I4539">
        <v>5311</v>
      </c>
      <c r="K4539" t="str">
        <f t="shared" si="71"/>
        <v>SELECT 'uf50-0118.cnf','Tournament','Uniform','1Bit','MaxSat',1,2140,17,5311 UNION</v>
      </c>
    </row>
    <row r="4540" spans="1:11" x14ac:dyDescent="0.55000000000000004">
      <c r="A4540" t="s">
        <v>38</v>
      </c>
      <c r="B4540" t="s">
        <v>0</v>
      </c>
      <c r="C4540" t="s">
        <v>8</v>
      </c>
      <c r="D4540" t="s">
        <v>131</v>
      </c>
      <c r="E4540" t="s">
        <v>4</v>
      </c>
      <c r="F4540" t="b">
        <v>1</v>
      </c>
      <c r="G4540">
        <v>656</v>
      </c>
      <c r="H4540">
        <v>5</v>
      </c>
      <c r="I4540">
        <v>1512</v>
      </c>
      <c r="K4540" t="str">
        <f t="shared" si="71"/>
        <v>SELECT 'uf50-0118.cnf','Tournament','Uniform','1Bit','Weighted',1,656,5,1512 UNION</v>
      </c>
    </row>
    <row r="4541" spans="1:11" x14ac:dyDescent="0.55000000000000004">
      <c r="A4541" t="s">
        <v>38</v>
      </c>
      <c r="B4541" t="s">
        <v>0</v>
      </c>
      <c r="C4541" t="s">
        <v>8</v>
      </c>
      <c r="D4541" t="s">
        <v>131</v>
      </c>
      <c r="E4541" t="s">
        <v>5</v>
      </c>
      <c r="F4541" t="b">
        <v>1</v>
      </c>
      <c r="G4541">
        <v>2140</v>
      </c>
      <c r="H4541">
        <v>17</v>
      </c>
      <c r="I4541">
        <v>5289</v>
      </c>
      <c r="K4541" t="str">
        <f t="shared" si="71"/>
        <v>SELECT 'uf50-0118.cnf','Tournament','Uniform','1Bit','Amplified',1,2140,17,5289 UNION</v>
      </c>
    </row>
    <row r="4542" spans="1:11" x14ac:dyDescent="0.55000000000000004">
      <c r="A4542" t="s">
        <v>38</v>
      </c>
      <c r="B4542" t="s">
        <v>0</v>
      </c>
      <c r="C4542" t="s">
        <v>8</v>
      </c>
      <c r="D4542" t="s">
        <v>132</v>
      </c>
      <c r="E4542" t="s">
        <v>3</v>
      </c>
      <c r="F4542" t="b">
        <v>1</v>
      </c>
      <c r="G4542">
        <v>394</v>
      </c>
      <c r="H4542">
        <v>2</v>
      </c>
      <c r="I4542">
        <v>964</v>
      </c>
      <c r="K4542" t="str">
        <f t="shared" si="71"/>
        <v>SELECT 'uf50-0118.cnf','Tournament','Uniform','2Bit','MaxSat',1,394,2,964 UNION</v>
      </c>
    </row>
    <row r="4543" spans="1:11" x14ac:dyDescent="0.55000000000000004">
      <c r="A4543" t="s">
        <v>38</v>
      </c>
      <c r="B4543" t="s">
        <v>0</v>
      </c>
      <c r="C4543" t="s">
        <v>8</v>
      </c>
      <c r="D4543" t="s">
        <v>132</v>
      </c>
      <c r="E4543" t="s">
        <v>4</v>
      </c>
      <c r="F4543" t="b">
        <v>1</v>
      </c>
      <c r="G4543">
        <v>825</v>
      </c>
      <c r="H4543">
        <v>6</v>
      </c>
      <c r="I4543">
        <v>1983</v>
      </c>
      <c r="K4543" t="str">
        <f t="shared" si="71"/>
        <v>SELECT 'uf50-0118.cnf','Tournament','Uniform','2Bit','Weighted',1,825,6,1983 UNION</v>
      </c>
    </row>
    <row r="4544" spans="1:11" x14ac:dyDescent="0.55000000000000004">
      <c r="A4544" t="s">
        <v>38</v>
      </c>
      <c r="B4544" t="s">
        <v>0</v>
      </c>
      <c r="C4544" t="s">
        <v>8</v>
      </c>
      <c r="D4544" t="s">
        <v>132</v>
      </c>
      <c r="E4544" t="s">
        <v>5</v>
      </c>
      <c r="F4544" t="b">
        <v>1</v>
      </c>
      <c r="G4544">
        <v>394</v>
      </c>
      <c r="H4544">
        <v>2</v>
      </c>
      <c r="I4544">
        <v>1031</v>
      </c>
      <c r="K4544" t="str">
        <f t="shared" si="71"/>
        <v>SELECT 'uf50-0118.cnf','Tournament','Uniform','2Bit','Amplified',1,394,2,1031 UNION</v>
      </c>
    </row>
    <row r="4545" spans="1:11" x14ac:dyDescent="0.55000000000000004">
      <c r="A4545" t="s">
        <v>38</v>
      </c>
      <c r="B4545" t="s">
        <v>0</v>
      </c>
      <c r="C4545" t="s">
        <v>133</v>
      </c>
      <c r="D4545" t="s">
        <v>2</v>
      </c>
      <c r="E4545" t="s">
        <v>3</v>
      </c>
      <c r="F4545" t="b">
        <v>1</v>
      </c>
      <c r="G4545">
        <v>155</v>
      </c>
      <c r="H4545">
        <v>1</v>
      </c>
      <c r="I4545">
        <v>394</v>
      </c>
      <c r="K4545" t="str">
        <f t="shared" si="71"/>
        <v>SELECT 'uf50-0118.cnf','Tournament','1Point','BitFlip','MaxSat',1,155,1,394 UNION</v>
      </c>
    </row>
    <row r="4546" spans="1:11" x14ac:dyDescent="0.55000000000000004">
      <c r="A4546" t="s">
        <v>38</v>
      </c>
      <c r="B4546" t="s">
        <v>0</v>
      </c>
      <c r="C4546" t="s">
        <v>133</v>
      </c>
      <c r="D4546" t="s">
        <v>2</v>
      </c>
      <c r="E4546" t="s">
        <v>4</v>
      </c>
      <c r="F4546" t="b">
        <v>1</v>
      </c>
      <c r="G4546">
        <v>350</v>
      </c>
      <c r="H4546">
        <v>2</v>
      </c>
      <c r="I4546">
        <v>939</v>
      </c>
      <c r="K4546" t="str">
        <f t="shared" si="71"/>
        <v>SELECT 'uf50-0118.cnf','Tournament','1Point','BitFlip','Weighted',1,350,2,939 UNION</v>
      </c>
    </row>
    <row r="4547" spans="1:11" x14ac:dyDescent="0.55000000000000004">
      <c r="A4547" t="s">
        <v>38</v>
      </c>
      <c r="B4547" t="s">
        <v>0</v>
      </c>
      <c r="C4547" t="s">
        <v>133</v>
      </c>
      <c r="D4547" t="s">
        <v>2</v>
      </c>
      <c r="E4547" t="s">
        <v>5</v>
      </c>
      <c r="F4547" t="b">
        <v>1</v>
      </c>
      <c r="G4547">
        <v>155</v>
      </c>
      <c r="H4547">
        <v>1</v>
      </c>
      <c r="I4547">
        <v>419</v>
      </c>
      <c r="K4547" t="str">
        <f t="shared" si="71"/>
        <v>SELECT 'uf50-0118.cnf','Tournament','1Point','BitFlip','Amplified',1,155,1,419 UNION</v>
      </c>
    </row>
    <row r="4548" spans="1:11" x14ac:dyDescent="0.55000000000000004">
      <c r="A4548" t="s">
        <v>38</v>
      </c>
      <c r="B4548" t="s">
        <v>0</v>
      </c>
      <c r="C4548" t="s">
        <v>133</v>
      </c>
      <c r="D4548" t="s">
        <v>6</v>
      </c>
      <c r="E4548" t="s">
        <v>3</v>
      </c>
      <c r="F4548" t="b">
        <v>1</v>
      </c>
      <c r="G4548">
        <v>1743</v>
      </c>
      <c r="H4548">
        <v>14</v>
      </c>
      <c r="I4548">
        <v>7281</v>
      </c>
      <c r="K4548" t="str">
        <f t="shared" si="71"/>
        <v>SELECT 'uf50-0118.cnf','Tournament','1Point','Guided','MaxSat',1,1743,14,7281 UNION</v>
      </c>
    </row>
    <row r="4549" spans="1:11" x14ac:dyDescent="0.55000000000000004">
      <c r="A4549" t="s">
        <v>38</v>
      </c>
      <c r="B4549" t="s">
        <v>0</v>
      </c>
      <c r="C4549" t="s">
        <v>133</v>
      </c>
      <c r="D4549" t="s">
        <v>6</v>
      </c>
      <c r="E4549" t="s">
        <v>4</v>
      </c>
      <c r="F4549" t="b">
        <v>1</v>
      </c>
      <c r="G4549">
        <v>429</v>
      </c>
      <c r="H4549">
        <v>3</v>
      </c>
      <c r="I4549">
        <v>1715</v>
      </c>
      <c r="K4549" t="str">
        <f t="shared" si="71"/>
        <v>SELECT 'uf50-0118.cnf','Tournament','1Point','Guided','Weighted',1,429,3,1715 UNION</v>
      </c>
    </row>
    <row r="4550" spans="1:11" x14ac:dyDescent="0.55000000000000004">
      <c r="A4550" t="s">
        <v>38</v>
      </c>
      <c r="B4550" t="s">
        <v>0</v>
      </c>
      <c r="C4550" t="s">
        <v>133</v>
      </c>
      <c r="D4550" t="s">
        <v>6</v>
      </c>
      <c r="E4550" t="s">
        <v>5</v>
      </c>
      <c r="F4550" t="b">
        <v>1</v>
      </c>
      <c r="G4550">
        <v>1743</v>
      </c>
      <c r="H4550">
        <v>14</v>
      </c>
      <c r="I4550">
        <v>7630</v>
      </c>
      <c r="K4550" t="str">
        <f t="shared" si="71"/>
        <v>SELECT 'uf50-0118.cnf','Tournament','1Point','Guided','Amplified',1,1743,14,7630 UNION</v>
      </c>
    </row>
    <row r="4551" spans="1:11" x14ac:dyDescent="0.55000000000000004">
      <c r="A4551" t="s">
        <v>38</v>
      </c>
      <c r="B4551" t="s">
        <v>0</v>
      </c>
      <c r="C4551" t="s">
        <v>133</v>
      </c>
      <c r="D4551" t="s">
        <v>131</v>
      </c>
      <c r="E4551" t="s">
        <v>3</v>
      </c>
      <c r="F4551" t="b">
        <v>1</v>
      </c>
      <c r="G4551">
        <v>2544</v>
      </c>
      <c r="H4551">
        <v>16</v>
      </c>
      <c r="I4551">
        <v>6330</v>
      </c>
      <c r="K4551" t="str">
        <f t="shared" si="71"/>
        <v>SELECT 'uf50-0118.cnf','Tournament','1Point','1Bit','MaxSat',1,2544,16,6330 UNION</v>
      </c>
    </row>
    <row r="4552" spans="1:11" x14ac:dyDescent="0.55000000000000004">
      <c r="A4552" t="s">
        <v>38</v>
      </c>
      <c r="B4552" t="s">
        <v>0</v>
      </c>
      <c r="C4552" t="s">
        <v>133</v>
      </c>
      <c r="D4552" t="s">
        <v>131</v>
      </c>
      <c r="E4552" t="s">
        <v>4</v>
      </c>
      <c r="F4552" t="b">
        <v>1</v>
      </c>
      <c r="G4552">
        <v>383</v>
      </c>
      <c r="H4552">
        <v>3</v>
      </c>
      <c r="I4552">
        <v>875</v>
      </c>
      <c r="K4552" t="str">
        <f t="shared" si="71"/>
        <v>SELECT 'uf50-0118.cnf','Tournament','1Point','1Bit','Weighted',1,383,3,875 UNION</v>
      </c>
    </row>
    <row r="4553" spans="1:11" x14ac:dyDescent="0.55000000000000004">
      <c r="A4553" t="s">
        <v>38</v>
      </c>
      <c r="B4553" t="s">
        <v>0</v>
      </c>
      <c r="C4553" t="s">
        <v>133</v>
      </c>
      <c r="D4553" t="s">
        <v>131</v>
      </c>
      <c r="E4553" t="s">
        <v>5</v>
      </c>
      <c r="F4553" t="b">
        <v>1</v>
      </c>
      <c r="G4553">
        <v>2544</v>
      </c>
      <c r="H4553">
        <v>16</v>
      </c>
      <c r="I4553">
        <v>6370</v>
      </c>
      <c r="K4553" t="str">
        <f t="shared" ref="K4553:K4616" si="72">CONCATENATE("SELECT '",A4553,"','",B4553,"','",C4553,"','",D4553,"','",E4553,"',",IF(F4553,1,0),",",G4553,",",H4553,",",I4553," UNION")</f>
        <v>SELECT 'uf50-0118.cnf','Tournament','1Point','1Bit','Amplified',1,2544,16,6370 UNION</v>
      </c>
    </row>
    <row r="4554" spans="1:11" x14ac:dyDescent="0.55000000000000004">
      <c r="A4554" t="s">
        <v>38</v>
      </c>
      <c r="B4554" t="s">
        <v>0</v>
      </c>
      <c r="C4554" t="s">
        <v>133</v>
      </c>
      <c r="D4554" t="s">
        <v>132</v>
      </c>
      <c r="E4554" t="s">
        <v>3</v>
      </c>
      <c r="F4554" t="b">
        <v>1</v>
      </c>
      <c r="G4554">
        <v>1802</v>
      </c>
      <c r="H4554">
        <v>12</v>
      </c>
      <c r="I4554">
        <v>4554</v>
      </c>
      <c r="K4554" t="str">
        <f t="shared" si="72"/>
        <v>SELECT 'uf50-0118.cnf','Tournament','1Point','2Bit','MaxSat',1,1802,12,4554 UNION</v>
      </c>
    </row>
    <row r="4555" spans="1:11" x14ac:dyDescent="0.55000000000000004">
      <c r="A4555" t="s">
        <v>38</v>
      </c>
      <c r="B4555" t="s">
        <v>0</v>
      </c>
      <c r="C4555" t="s">
        <v>133</v>
      </c>
      <c r="D4555" t="s">
        <v>132</v>
      </c>
      <c r="E4555" t="s">
        <v>4</v>
      </c>
      <c r="F4555" t="b">
        <v>1</v>
      </c>
      <c r="G4555">
        <v>298</v>
      </c>
      <c r="H4555">
        <v>2</v>
      </c>
      <c r="I4555">
        <v>731</v>
      </c>
      <c r="K4555" t="str">
        <f t="shared" si="72"/>
        <v>SELECT 'uf50-0118.cnf','Tournament','1Point','2Bit','Weighted',1,298,2,731 UNION</v>
      </c>
    </row>
    <row r="4556" spans="1:11" x14ac:dyDescent="0.55000000000000004">
      <c r="A4556" t="s">
        <v>38</v>
      </c>
      <c r="B4556" t="s">
        <v>0</v>
      </c>
      <c r="C4556" t="s">
        <v>133</v>
      </c>
      <c r="D4556" t="s">
        <v>132</v>
      </c>
      <c r="E4556" t="s">
        <v>5</v>
      </c>
      <c r="F4556" t="b">
        <v>1</v>
      </c>
      <c r="G4556">
        <v>1802</v>
      </c>
      <c r="H4556">
        <v>12</v>
      </c>
      <c r="I4556">
        <v>4445</v>
      </c>
      <c r="K4556" t="str">
        <f t="shared" si="72"/>
        <v>SELECT 'uf50-0118.cnf','Tournament','1Point','2Bit','Amplified',1,1802,12,4445 UNION</v>
      </c>
    </row>
    <row r="4557" spans="1:11" x14ac:dyDescent="0.55000000000000004">
      <c r="A4557" t="s">
        <v>38</v>
      </c>
      <c r="B4557" t="s">
        <v>0</v>
      </c>
      <c r="C4557" t="s">
        <v>134</v>
      </c>
      <c r="D4557" t="s">
        <v>2</v>
      </c>
      <c r="E4557" t="s">
        <v>3</v>
      </c>
      <c r="F4557" t="b">
        <v>1</v>
      </c>
      <c r="G4557">
        <v>518</v>
      </c>
      <c r="H4557">
        <v>3</v>
      </c>
      <c r="I4557">
        <v>1286</v>
      </c>
      <c r="K4557" t="str">
        <f t="shared" si="72"/>
        <v>SELECT 'uf50-0118.cnf','Tournament','2Point','BitFlip','MaxSat',1,518,3,1286 UNION</v>
      </c>
    </row>
    <row r="4558" spans="1:11" x14ac:dyDescent="0.55000000000000004">
      <c r="A4558" t="s">
        <v>38</v>
      </c>
      <c r="B4558" t="s">
        <v>0</v>
      </c>
      <c r="C4558" t="s">
        <v>134</v>
      </c>
      <c r="D4558" t="s">
        <v>2</v>
      </c>
      <c r="E4558" t="s">
        <v>4</v>
      </c>
      <c r="F4558" t="b">
        <v>1</v>
      </c>
      <c r="G4558">
        <v>240</v>
      </c>
      <c r="H4558">
        <v>1</v>
      </c>
      <c r="I4558">
        <v>539</v>
      </c>
      <c r="K4558" t="str">
        <f t="shared" si="72"/>
        <v>SELECT 'uf50-0118.cnf','Tournament','2Point','BitFlip','Weighted',1,240,1,539 UNION</v>
      </c>
    </row>
    <row r="4559" spans="1:11" x14ac:dyDescent="0.55000000000000004">
      <c r="A4559" t="s">
        <v>38</v>
      </c>
      <c r="B4559" t="s">
        <v>0</v>
      </c>
      <c r="C4559" t="s">
        <v>134</v>
      </c>
      <c r="D4559" t="s">
        <v>2</v>
      </c>
      <c r="E4559" t="s">
        <v>5</v>
      </c>
      <c r="F4559" t="b">
        <v>1</v>
      </c>
      <c r="G4559">
        <v>518</v>
      </c>
      <c r="H4559">
        <v>3</v>
      </c>
      <c r="I4559">
        <v>1335</v>
      </c>
      <c r="K4559" t="str">
        <f t="shared" si="72"/>
        <v>SELECT 'uf50-0118.cnf','Tournament','2Point','BitFlip','Amplified',1,518,3,1335 UNION</v>
      </c>
    </row>
    <row r="4560" spans="1:11" x14ac:dyDescent="0.55000000000000004">
      <c r="A4560" t="s">
        <v>38</v>
      </c>
      <c r="B4560" t="s">
        <v>0</v>
      </c>
      <c r="C4560" t="s">
        <v>134</v>
      </c>
      <c r="D4560" t="s">
        <v>6</v>
      </c>
      <c r="E4560" t="s">
        <v>3</v>
      </c>
      <c r="F4560" t="b">
        <v>1</v>
      </c>
      <c r="G4560">
        <v>373</v>
      </c>
      <c r="H4560">
        <v>3</v>
      </c>
      <c r="I4560">
        <v>1594</v>
      </c>
      <c r="K4560" t="str">
        <f t="shared" si="72"/>
        <v>SELECT 'uf50-0118.cnf','Tournament','2Point','Guided','MaxSat',1,373,3,1594 UNION</v>
      </c>
    </row>
    <row r="4561" spans="1:11" x14ac:dyDescent="0.55000000000000004">
      <c r="A4561" t="s">
        <v>38</v>
      </c>
      <c r="B4561" t="s">
        <v>0</v>
      </c>
      <c r="C4561" t="s">
        <v>134</v>
      </c>
      <c r="D4561" t="s">
        <v>6</v>
      </c>
      <c r="E4561" t="s">
        <v>4</v>
      </c>
      <c r="F4561" t="b">
        <v>1</v>
      </c>
      <c r="G4561">
        <v>142</v>
      </c>
      <c r="H4561">
        <v>1</v>
      </c>
      <c r="I4561">
        <v>541</v>
      </c>
      <c r="K4561" t="str">
        <f t="shared" si="72"/>
        <v>SELECT 'uf50-0118.cnf','Tournament','2Point','Guided','Weighted',1,142,1,541 UNION</v>
      </c>
    </row>
    <row r="4562" spans="1:11" x14ac:dyDescent="0.55000000000000004">
      <c r="A4562" t="s">
        <v>38</v>
      </c>
      <c r="B4562" t="s">
        <v>0</v>
      </c>
      <c r="C4562" t="s">
        <v>134</v>
      </c>
      <c r="D4562" t="s">
        <v>6</v>
      </c>
      <c r="E4562" t="s">
        <v>5</v>
      </c>
      <c r="F4562" t="b">
        <v>1</v>
      </c>
      <c r="G4562">
        <v>373</v>
      </c>
      <c r="H4562">
        <v>3</v>
      </c>
      <c r="I4562">
        <v>1552</v>
      </c>
      <c r="K4562" t="str">
        <f t="shared" si="72"/>
        <v>SELECT 'uf50-0118.cnf','Tournament','2Point','Guided','Amplified',1,373,3,1552 UNION</v>
      </c>
    </row>
    <row r="4563" spans="1:11" x14ac:dyDescent="0.55000000000000004">
      <c r="A4563" t="s">
        <v>38</v>
      </c>
      <c r="B4563" t="s">
        <v>0</v>
      </c>
      <c r="C4563" t="s">
        <v>134</v>
      </c>
      <c r="D4563" t="s">
        <v>131</v>
      </c>
      <c r="E4563" t="s">
        <v>3</v>
      </c>
      <c r="F4563" t="b">
        <v>1</v>
      </c>
      <c r="G4563">
        <v>3651</v>
      </c>
      <c r="H4563">
        <v>26</v>
      </c>
      <c r="I4563">
        <v>9111</v>
      </c>
      <c r="K4563" t="str">
        <f t="shared" si="72"/>
        <v>SELECT 'uf50-0118.cnf','Tournament','2Point','1Bit','MaxSat',1,3651,26,9111 UNION</v>
      </c>
    </row>
    <row r="4564" spans="1:11" x14ac:dyDescent="0.55000000000000004">
      <c r="A4564" t="s">
        <v>38</v>
      </c>
      <c r="B4564" t="s">
        <v>0</v>
      </c>
      <c r="C4564" t="s">
        <v>134</v>
      </c>
      <c r="D4564" t="s">
        <v>131</v>
      </c>
      <c r="E4564" t="s">
        <v>4</v>
      </c>
      <c r="F4564" t="b">
        <v>1</v>
      </c>
      <c r="G4564">
        <v>4528</v>
      </c>
      <c r="H4564">
        <v>32</v>
      </c>
      <c r="I4564">
        <v>10612</v>
      </c>
      <c r="K4564" t="str">
        <f t="shared" si="72"/>
        <v>SELECT 'uf50-0118.cnf','Tournament','2Point','1Bit','Weighted',1,4528,32,10612 UNION</v>
      </c>
    </row>
    <row r="4565" spans="1:11" x14ac:dyDescent="0.55000000000000004">
      <c r="A4565" t="s">
        <v>38</v>
      </c>
      <c r="B4565" t="s">
        <v>0</v>
      </c>
      <c r="C4565" t="s">
        <v>134</v>
      </c>
      <c r="D4565" t="s">
        <v>131</v>
      </c>
      <c r="E4565" t="s">
        <v>5</v>
      </c>
      <c r="F4565" t="b">
        <v>1</v>
      </c>
      <c r="G4565">
        <v>3651</v>
      </c>
      <c r="H4565">
        <v>26</v>
      </c>
      <c r="I4565">
        <v>9207</v>
      </c>
      <c r="K4565" t="str">
        <f t="shared" si="72"/>
        <v>SELECT 'uf50-0118.cnf','Tournament','2Point','1Bit','Amplified',1,3651,26,9207 UNION</v>
      </c>
    </row>
    <row r="4566" spans="1:11" x14ac:dyDescent="0.55000000000000004">
      <c r="A4566" t="s">
        <v>38</v>
      </c>
      <c r="B4566" t="s">
        <v>0</v>
      </c>
      <c r="C4566" t="s">
        <v>134</v>
      </c>
      <c r="D4566" t="s">
        <v>132</v>
      </c>
      <c r="E4566" t="s">
        <v>3</v>
      </c>
      <c r="F4566" t="b">
        <v>1</v>
      </c>
      <c r="G4566">
        <v>1093</v>
      </c>
      <c r="H4566">
        <v>7</v>
      </c>
      <c r="I4566">
        <v>2723</v>
      </c>
      <c r="K4566" t="str">
        <f t="shared" si="72"/>
        <v>SELECT 'uf50-0118.cnf','Tournament','2Point','2Bit','MaxSat',1,1093,7,2723 UNION</v>
      </c>
    </row>
    <row r="4567" spans="1:11" x14ac:dyDescent="0.55000000000000004">
      <c r="A4567" t="s">
        <v>38</v>
      </c>
      <c r="B4567" t="s">
        <v>0</v>
      </c>
      <c r="C4567" t="s">
        <v>134</v>
      </c>
      <c r="D4567" t="s">
        <v>132</v>
      </c>
      <c r="E4567" t="s">
        <v>4</v>
      </c>
      <c r="F4567" t="b">
        <v>1</v>
      </c>
      <c r="G4567">
        <v>596</v>
      </c>
      <c r="H4567">
        <v>4</v>
      </c>
      <c r="I4567">
        <v>1319</v>
      </c>
      <c r="K4567" t="str">
        <f t="shared" si="72"/>
        <v>SELECT 'uf50-0118.cnf','Tournament','2Point','2Bit','Weighted',1,596,4,1319 UNION</v>
      </c>
    </row>
    <row r="4568" spans="1:11" x14ac:dyDescent="0.55000000000000004">
      <c r="A4568" t="s">
        <v>38</v>
      </c>
      <c r="B4568" t="s">
        <v>0</v>
      </c>
      <c r="C4568" t="s">
        <v>134</v>
      </c>
      <c r="D4568" t="s">
        <v>132</v>
      </c>
      <c r="E4568" t="s">
        <v>5</v>
      </c>
      <c r="F4568" t="b">
        <v>1</v>
      </c>
      <c r="G4568">
        <v>1093</v>
      </c>
      <c r="H4568">
        <v>7</v>
      </c>
      <c r="I4568">
        <v>2799</v>
      </c>
      <c r="K4568" t="str">
        <f t="shared" si="72"/>
        <v>SELECT 'uf50-0118.cnf','Tournament','2Point','2Bit','Amplified',1,1093,7,2799 UNION</v>
      </c>
    </row>
    <row r="4569" spans="1:11" x14ac:dyDescent="0.55000000000000004">
      <c r="A4569" t="s">
        <v>38</v>
      </c>
      <c r="B4569" t="s">
        <v>9</v>
      </c>
      <c r="C4569" t="s">
        <v>1</v>
      </c>
      <c r="D4569" t="s">
        <v>2</v>
      </c>
      <c r="E4569" t="s">
        <v>3</v>
      </c>
      <c r="F4569" t="b">
        <v>0</v>
      </c>
      <c r="G4569">
        <v>10000</v>
      </c>
      <c r="H4569">
        <v>48</v>
      </c>
      <c r="I4569">
        <v>60889</v>
      </c>
      <c r="K4569" t="str">
        <f t="shared" si="72"/>
        <v>SELECT 'uf50-0118.cnf','Roulette','Clause','BitFlip','MaxSat',0,10000,48,60889 UNION</v>
      </c>
    </row>
    <row r="4570" spans="1:11" x14ac:dyDescent="0.55000000000000004">
      <c r="A4570" t="s">
        <v>38</v>
      </c>
      <c r="B4570" t="s">
        <v>9</v>
      </c>
      <c r="C4570" t="s">
        <v>1</v>
      </c>
      <c r="D4570" t="s">
        <v>2</v>
      </c>
      <c r="E4570" t="s">
        <v>4</v>
      </c>
      <c r="F4570" t="b">
        <v>1</v>
      </c>
      <c r="G4570">
        <v>1460</v>
      </c>
      <c r="H4570">
        <v>5</v>
      </c>
      <c r="I4570">
        <v>8735</v>
      </c>
      <c r="K4570" t="str">
        <f t="shared" si="72"/>
        <v>SELECT 'uf50-0118.cnf','Roulette','Clause','BitFlip','Weighted',1,1460,5,8735 UNION</v>
      </c>
    </row>
    <row r="4571" spans="1:11" x14ac:dyDescent="0.55000000000000004">
      <c r="A4571" t="s">
        <v>38</v>
      </c>
      <c r="B4571" t="s">
        <v>9</v>
      </c>
      <c r="C4571" t="s">
        <v>1</v>
      </c>
      <c r="D4571" t="s">
        <v>2</v>
      </c>
      <c r="E4571" t="s">
        <v>5</v>
      </c>
      <c r="F4571" t="b">
        <v>0</v>
      </c>
      <c r="G4571">
        <v>10000</v>
      </c>
      <c r="H4571">
        <v>50</v>
      </c>
      <c r="I4571">
        <v>60922</v>
      </c>
      <c r="K4571" t="str">
        <f t="shared" si="72"/>
        <v>SELECT 'uf50-0118.cnf','Roulette','Clause','BitFlip','Amplified',0,10000,50,60922 UNION</v>
      </c>
    </row>
    <row r="4572" spans="1:11" x14ac:dyDescent="0.55000000000000004">
      <c r="A4572" t="s">
        <v>38</v>
      </c>
      <c r="B4572" t="s">
        <v>9</v>
      </c>
      <c r="C4572" t="s">
        <v>1</v>
      </c>
      <c r="D4572" t="s">
        <v>6</v>
      </c>
      <c r="E4572" t="s">
        <v>3</v>
      </c>
      <c r="F4572" t="b">
        <v>1</v>
      </c>
      <c r="G4572">
        <v>125</v>
      </c>
      <c r="H4572">
        <v>0</v>
      </c>
      <c r="I4572">
        <v>845</v>
      </c>
      <c r="K4572" t="str">
        <f t="shared" si="72"/>
        <v>SELECT 'uf50-0118.cnf','Roulette','Clause','Guided','MaxSat',1,125,0,845 UNION</v>
      </c>
    </row>
    <row r="4573" spans="1:11" x14ac:dyDescent="0.55000000000000004">
      <c r="A4573" t="s">
        <v>38</v>
      </c>
      <c r="B4573" t="s">
        <v>9</v>
      </c>
      <c r="C4573" t="s">
        <v>1</v>
      </c>
      <c r="D4573" t="s">
        <v>6</v>
      </c>
      <c r="E4573" t="s">
        <v>4</v>
      </c>
      <c r="F4573" t="b">
        <v>1</v>
      </c>
      <c r="G4573">
        <v>249</v>
      </c>
      <c r="H4573">
        <v>1</v>
      </c>
      <c r="I4573">
        <v>1958</v>
      </c>
      <c r="K4573" t="str">
        <f t="shared" si="72"/>
        <v>SELECT 'uf50-0118.cnf','Roulette','Clause','Guided','Weighted',1,249,1,1958 UNION</v>
      </c>
    </row>
    <row r="4574" spans="1:11" x14ac:dyDescent="0.55000000000000004">
      <c r="A4574" t="s">
        <v>38</v>
      </c>
      <c r="B4574" t="s">
        <v>9</v>
      </c>
      <c r="C4574" t="s">
        <v>1</v>
      </c>
      <c r="D4574" t="s">
        <v>6</v>
      </c>
      <c r="E4574" t="s">
        <v>5</v>
      </c>
      <c r="F4574" t="b">
        <v>1</v>
      </c>
      <c r="G4574">
        <v>876</v>
      </c>
      <c r="H4574">
        <v>5</v>
      </c>
      <c r="I4574">
        <v>6498</v>
      </c>
      <c r="K4574" t="str">
        <f t="shared" si="72"/>
        <v>SELECT 'uf50-0118.cnf','Roulette','Clause','Guided','Amplified',1,876,5,6498 UNION</v>
      </c>
    </row>
    <row r="4575" spans="1:11" x14ac:dyDescent="0.55000000000000004">
      <c r="A4575" t="s">
        <v>38</v>
      </c>
      <c r="B4575" t="s">
        <v>9</v>
      </c>
      <c r="C4575" t="s">
        <v>1</v>
      </c>
      <c r="D4575" t="s">
        <v>131</v>
      </c>
      <c r="E4575" t="s">
        <v>3</v>
      </c>
      <c r="F4575" t="b">
        <v>1</v>
      </c>
      <c r="G4575">
        <v>2745</v>
      </c>
      <c r="H4575">
        <v>13</v>
      </c>
      <c r="I4575">
        <v>17742</v>
      </c>
      <c r="K4575" t="str">
        <f t="shared" si="72"/>
        <v>SELECT 'uf50-0118.cnf','Roulette','Clause','1Bit','MaxSat',1,2745,13,17742 UNION</v>
      </c>
    </row>
    <row r="4576" spans="1:11" x14ac:dyDescent="0.55000000000000004">
      <c r="A4576" t="s">
        <v>38</v>
      </c>
      <c r="B4576" t="s">
        <v>9</v>
      </c>
      <c r="C4576" t="s">
        <v>1</v>
      </c>
      <c r="D4576" t="s">
        <v>131</v>
      </c>
      <c r="E4576" t="s">
        <v>4</v>
      </c>
      <c r="F4576" t="b">
        <v>1</v>
      </c>
      <c r="G4576">
        <v>7190</v>
      </c>
      <c r="H4576">
        <v>31</v>
      </c>
      <c r="I4576">
        <v>42523</v>
      </c>
      <c r="K4576" t="str">
        <f t="shared" si="72"/>
        <v>SELECT 'uf50-0118.cnf','Roulette','Clause','1Bit','Weighted',1,7190,31,42523 UNION</v>
      </c>
    </row>
    <row r="4577" spans="1:11" x14ac:dyDescent="0.55000000000000004">
      <c r="A4577" t="s">
        <v>38</v>
      </c>
      <c r="B4577" t="s">
        <v>9</v>
      </c>
      <c r="C4577" t="s">
        <v>1</v>
      </c>
      <c r="D4577" t="s">
        <v>131</v>
      </c>
      <c r="E4577" t="s">
        <v>5</v>
      </c>
      <c r="F4577" t="b">
        <v>0</v>
      </c>
      <c r="G4577">
        <v>10000</v>
      </c>
      <c r="H4577">
        <v>50</v>
      </c>
      <c r="I4577">
        <v>62053</v>
      </c>
      <c r="K4577" t="str">
        <f t="shared" si="72"/>
        <v>SELECT 'uf50-0118.cnf','Roulette','Clause','1Bit','Amplified',0,10000,50,62053 UNION</v>
      </c>
    </row>
    <row r="4578" spans="1:11" x14ac:dyDescent="0.55000000000000004">
      <c r="A4578" t="s">
        <v>38</v>
      </c>
      <c r="B4578" t="s">
        <v>9</v>
      </c>
      <c r="C4578" t="s">
        <v>1</v>
      </c>
      <c r="D4578" t="s">
        <v>132</v>
      </c>
      <c r="E4578" t="s">
        <v>3</v>
      </c>
      <c r="F4578" t="b">
        <v>0</v>
      </c>
      <c r="G4578">
        <v>10000</v>
      </c>
      <c r="H4578">
        <v>45</v>
      </c>
      <c r="I4578">
        <v>61805</v>
      </c>
      <c r="K4578" t="str">
        <f t="shared" si="72"/>
        <v>SELECT 'uf50-0118.cnf','Roulette','Clause','2Bit','MaxSat',0,10000,45,61805 UNION</v>
      </c>
    </row>
    <row r="4579" spans="1:11" x14ac:dyDescent="0.55000000000000004">
      <c r="A4579" t="s">
        <v>38</v>
      </c>
      <c r="B4579" t="s">
        <v>9</v>
      </c>
      <c r="C4579" t="s">
        <v>1</v>
      </c>
      <c r="D4579" t="s">
        <v>132</v>
      </c>
      <c r="E4579" t="s">
        <v>4</v>
      </c>
      <c r="F4579" t="b">
        <v>1</v>
      </c>
      <c r="G4579">
        <v>3792</v>
      </c>
      <c r="H4579">
        <v>15</v>
      </c>
      <c r="I4579">
        <v>22069</v>
      </c>
      <c r="K4579" t="str">
        <f t="shared" si="72"/>
        <v>SELECT 'uf50-0118.cnf','Roulette','Clause','2Bit','Weighted',1,3792,15,22069 UNION</v>
      </c>
    </row>
    <row r="4580" spans="1:11" x14ac:dyDescent="0.55000000000000004">
      <c r="A4580" t="s">
        <v>38</v>
      </c>
      <c r="B4580" t="s">
        <v>9</v>
      </c>
      <c r="C4580" t="s">
        <v>1</v>
      </c>
      <c r="D4580" t="s">
        <v>132</v>
      </c>
      <c r="E4580" t="s">
        <v>5</v>
      </c>
      <c r="F4580" t="b">
        <v>0</v>
      </c>
      <c r="G4580">
        <v>10000</v>
      </c>
      <c r="H4580">
        <v>46</v>
      </c>
      <c r="I4580">
        <v>61471</v>
      </c>
      <c r="K4580" t="str">
        <f t="shared" si="72"/>
        <v>SELECT 'uf50-0118.cnf','Roulette','Clause','2Bit','Amplified',0,10000,46,61471 UNION</v>
      </c>
    </row>
    <row r="4581" spans="1:11" x14ac:dyDescent="0.55000000000000004">
      <c r="A4581" t="s">
        <v>38</v>
      </c>
      <c r="B4581" t="s">
        <v>9</v>
      </c>
      <c r="C4581" t="s">
        <v>8</v>
      </c>
      <c r="D4581" t="s">
        <v>2</v>
      </c>
      <c r="E4581" t="s">
        <v>3</v>
      </c>
      <c r="F4581" t="b">
        <v>0</v>
      </c>
      <c r="G4581">
        <v>10000</v>
      </c>
      <c r="H4581">
        <v>56</v>
      </c>
      <c r="I4581">
        <v>28483</v>
      </c>
      <c r="K4581" t="str">
        <f t="shared" si="72"/>
        <v>SELECT 'uf50-0118.cnf','Roulette','Uniform','BitFlip','MaxSat',0,10000,56,28483 UNION</v>
      </c>
    </row>
    <row r="4582" spans="1:11" x14ac:dyDescent="0.55000000000000004">
      <c r="A4582" t="s">
        <v>38</v>
      </c>
      <c r="B4582" t="s">
        <v>9</v>
      </c>
      <c r="C4582" t="s">
        <v>8</v>
      </c>
      <c r="D4582" t="s">
        <v>2</v>
      </c>
      <c r="E4582" t="s">
        <v>4</v>
      </c>
      <c r="F4582" t="b">
        <v>1</v>
      </c>
      <c r="G4582">
        <v>180</v>
      </c>
      <c r="H4582">
        <v>0</v>
      </c>
      <c r="I4582">
        <v>474</v>
      </c>
      <c r="K4582" t="str">
        <f t="shared" si="72"/>
        <v>SELECT 'uf50-0118.cnf','Roulette','Uniform','BitFlip','Weighted',1,180,0,474 UNION</v>
      </c>
    </row>
    <row r="4583" spans="1:11" x14ac:dyDescent="0.55000000000000004">
      <c r="A4583" t="s">
        <v>38</v>
      </c>
      <c r="B4583" t="s">
        <v>9</v>
      </c>
      <c r="C4583" t="s">
        <v>8</v>
      </c>
      <c r="D4583" t="s">
        <v>2</v>
      </c>
      <c r="E4583" t="s">
        <v>5</v>
      </c>
      <c r="F4583" t="b">
        <v>1</v>
      </c>
      <c r="G4583">
        <v>2018</v>
      </c>
      <c r="H4583">
        <v>11</v>
      </c>
      <c r="I4583">
        <v>5446</v>
      </c>
      <c r="K4583" t="str">
        <f t="shared" si="72"/>
        <v>SELECT 'uf50-0118.cnf','Roulette','Uniform','BitFlip','Amplified',1,2018,11,5446 UNION</v>
      </c>
    </row>
    <row r="4584" spans="1:11" x14ac:dyDescent="0.55000000000000004">
      <c r="A4584" t="s">
        <v>38</v>
      </c>
      <c r="B4584" t="s">
        <v>9</v>
      </c>
      <c r="C4584" t="s">
        <v>8</v>
      </c>
      <c r="D4584" t="s">
        <v>6</v>
      </c>
      <c r="E4584" t="s">
        <v>3</v>
      </c>
      <c r="F4584" t="b">
        <v>1</v>
      </c>
      <c r="G4584">
        <v>1020</v>
      </c>
      <c r="H4584">
        <v>6</v>
      </c>
      <c r="I4584">
        <v>4442</v>
      </c>
      <c r="K4584" t="str">
        <f t="shared" si="72"/>
        <v>SELECT 'uf50-0118.cnf','Roulette','Uniform','Guided','MaxSat',1,1020,6,4442 UNION</v>
      </c>
    </row>
    <row r="4585" spans="1:11" x14ac:dyDescent="0.55000000000000004">
      <c r="A4585" t="s">
        <v>38</v>
      </c>
      <c r="B4585" t="s">
        <v>9</v>
      </c>
      <c r="C4585" t="s">
        <v>8</v>
      </c>
      <c r="D4585" t="s">
        <v>6</v>
      </c>
      <c r="E4585" t="s">
        <v>4</v>
      </c>
      <c r="F4585" t="b">
        <v>1</v>
      </c>
      <c r="G4585">
        <v>73</v>
      </c>
      <c r="H4585">
        <v>0</v>
      </c>
      <c r="I4585">
        <v>293</v>
      </c>
      <c r="K4585" t="str">
        <f t="shared" si="72"/>
        <v>SELECT 'uf50-0118.cnf','Roulette','Uniform','Guided','Weighted',1,73,0,293 UNION</v>
      </c>
    </row>
    <row r="4586" spans="1:11" x14ac:dyDescent="0.55000000000000004">
      <c r="A4586" t="s">
        <v>38</v>
      </c>
      <c r="B4586" t="s">
        <v>9</v>
      </c>
      <c r="C4586" t="s">
        <v>8</v>
      </c>
      <c r="D4586" t="s">
        <v>6</v>
      </c>
      <c r="E4586" t="s">
        <v>5</v>
      </c>
      <c r="F4586" t="b">
        <v>1</v>
      </c>
      <c r="G4586">
        <v>369</v>
      </c>
      <c r="H4586">
        <v>2</v>
      </c>
      <c r="I4586">
        <v>1577</v>
      </c>
      <c r="K4586" t="str">
        <f t="shared" si="72"/>
        <v>SELECT 'uf50-0118.cnf','Roulette','Uniform','Guided','Amplified',1,369,2,1577 UNION</v>
      </c>
    </row>
    <row r="4587" spans="1:11" x14ac:dyDescent="0.55000000000000004">
      <c r="A4587" t="s">
        <v>38</v>
      </c>
      <c r="B4587" t="s">
        <v>9</v>
      </c>
      <c r="C4587" t="s">
        <v>8</v>
      </c>
      <c r="D4587" t="s">
        <v>131</v>
      </c>
      <c r="E4587" t="s">
        <v>3</v>
      </c>
      <c r="F4587" t="b">
        <v>1</v>
      </c>
      <c r="G4587">
        <v>5596</v>
      </c>
      <c r="H4587">
        <v>29</v>
      </c>
      <c r="I4587">
        <v>14916</v>
      </c>
      <c r="K4587" t="str">
        <f t="shared" si="72"/>
        <v>SELECT 'uf50-0118.cnf','Roulette','Uniform','1Bit','MaxSat',1,5596,29,14916 UNION</v>
      </c>
    </row>
    <row r="4588" spans="1:11" x14ac:dyDescent="0.55000000000000004">
      <c r="A4588" t="s">
        <v>38</v>
      </c>
      <c r="B4588" t="s">
        <v>9</v>
      </c>
      <c r="C4588" t="s">
        <v>8</v>
      </c>
      <c r="D4588" t="s">
        <v>131</v>
      </c>
      <c r="E4588" t="s">
        <v>4</v>
      </c>
      <c r="F4588" t="b">
        <v>1</v>
      </c>
      <c r="G4588">
        <v>1265</v>
      </c>
      <c r="H4588">
        <v>4</v>
      </c>
      <c r="I4588">
        <v>3105</v>
      </c>
      <c r="K4588" t="str">
        <f t="shared" si="72"/>
        <v>SELECT 'uf50-0118.cnf','Roulette','Uniform','1Bit','Weighted',1,1265,4,3105 UNION</v>
      </c>
    </row>
    <row r="4589" spans="1:11" x14ac:dyDescent="0.55000000000000004">
      <c r="A4589" t="s">
        <v>38</v>
      </c>
      <c r="B4589" t="s">
        <v>9</v>
      </c>
      <c r="C4589" t="s">
        <v>8</v>
      </c>
      <c r="D4589" t="s">
        <v>131</v>
      </c>
      <c r="E4589" t="s">
        <v>5</v>
      </c>
      <c r="F4589" t="b">
        <v>1</v>
      </c>
      <c r="G4589">
        <v>634</v>
      </c>
      <c r="H4589">
        <v>3</v>
      </c>
      <c r="I4589">
        <v>1646</v>
      </c>
      <c r="K4589" t="str">
        <f t="shared" si="72"/>
        <v>SELECT 'uf50-0118.cnf','Roulette','Uniform','1Bit','Amplified',1,634,3,1646 UNION</v>
      </c>
    </row>
    <row r="4590" spans="1:11" x14ac:dyDescent="0.55000000000000004">
      <c r="A4590" t="s">
        <v>38</v>
      </c>
      <c r="B4590" t="s">
        <v>9</v>
      </c>
      <c r="C4590" t="s">
        <v>8</v>
      </c>
      <c r="D4590" t="s">
        <v>132</v>
      </c>
      <c r="E4590" t="s">
        <v>3</v>
      </c>
      <c r="F4590" t="b">
        <v>1</v>
      </c>
      <c r="G4590">
        <v>4010</v>
      </c>
      <c r="H4590">
        <v>19</v>
      </c>
      <c r="I4590">
        <v>11319</v>
      </c>
      <c r="K4590" t="str">
        <f t="shared" si="72"/>
        <v>SELECT 'uf50-0118.cnf','Roulette','Uniform','2Bit','MaxSat',1,4010,19,11319 UNION</v>
      </c>
    </row>
    <row r="4591" spans="1:11" x14ac:dyDescent="0.55000000000000004">
      <c r="A4591" t="s">
        <v>38</v>
      </c>
      <c r="B4591" t="s">
        <v>9</v>
      </c>
      <c r="C4591" t="s">
        <v>8</v>
      </c>
      <c r="D4591" t="s">
        <v>132</v>
      </c>
      <c r="E4591" t="s">
        <v>4</v>
      </c>
      <c r="F4591" t="b">
        <v>1</v>
      </c>
      <c r="G4591">
        <v>3608</v>
      </c>
      <c r="H4591">
        <v>16</v>
      </c>
      <c r="I4591">
        <v>9533</v>
      </c>
      <c r="K4591" t="str">
        <f t="shared" si="72"/>
        <v>SELECT 'uf50-0118.cnf','Roulette','Uniform','2Bit','Weighted',1,3608,16,9533 UNION</v>
      </c>
    </row>
    <row r="4592" spans="1:11" x14ac:dyDescent="0.55000000000000004">
      <c r="A4592" t="s">
        <v>38</v>
      </c>
      <c r="B4592" t="s">
        <v>9</v>
      </c>
      <c r="C4592" t="s">
        <v>8</v>
      </c>
      <c r="D4592" t="s">
        <v>132</v>
      </c>
      <c r="E4592" t="s">
        <v>5</v>
      </c>
      <c r="F4592" t="b">
        <v>1</v>
      </c>
      <c r="G4592">
        <v>2510</v>
      </c>
      <c r="H4592">
        <v>12</v>
      </c>
      <c r="I4592">
        <v>6794</v>
      </c>
      <c r="K4592" t="str">
        <f t="shared" si="72"/>
        <v>SELECT 'uf50-0118.cnf','Roulette','Uniform','2Bit','Amplified',1,2510,12,6794 UNION</v>
      </c>
    </row>
    <row r="4593" spans="1:11" x14ac:dyDescent="0.55000000000000004">
      <c r="A4593" t="s">
        <v>38</v>
      </c>
      <c r="B4593" t="s">
        <v>9</v>
      </c>
      <c r="C4593" t="s">
        <v>133</v>
      </c>
      <c r="D4593" t="s">
        <v>2</v>
      </c>
      <c r="E4593" t="s">
        <v>3</v>
      </c>
      <c r="F4593" t="b">
        <v>1</v>
      </c>
      <c r="G4593">
        <v>362</v>
      </c>
      <c r="H4593">
        <v>1</v>
      </c>
      <c r="I4593">
        <v>921</v>
      </c>
      <c r="K4593" t="str">
        <f t="shared" si="72"/>
        <v>SELECT 'uf50-0118.cnf','Roulette','1Point','BitFlip','MaxSat',1,362,1,921 UNION</v>
      </c>
    </row>
    <row r="4594" spans="1:11" x14ac:dyDescent="0.55000000000000004">
      <c r="A4594" t="s">
        <v>38</v>
      </c>
      <c r="B4594" t="s">
        <v>9</v>
      </c>
      <c r="C4594" t="s">
        <v>133</v>
      </c>
      <c r="D4594" t="s">
        <v>2</v>
      </c>
      <c r="E4594" t="s">
        <v>4</v>
      </c>
      <c r="F4594" t="b">
        <v>1</v>
      </c>
      <c r="G4594">
        <v>5186</v>
      </c>
      <c r="H4594">
        <v>22</v>
      </c>
      <c r="I4594">
        <v>12972</v>
      </c>
      <c r="K4594" t="str">
        <f t="shared" si="72"/>
        <v>SELECT 'uf50-0118.cnf','Roulette','1Point','BitFlip','Weighted',1,5186,22,12972 UNION</v>
      </c>
    </row>
    <row r="4595" spans="1:11" x14ac:dyDescent="0.55000000000000004">
      <c r="A4595" t="s">
        <v>38</v>
      </c>
      <c r="B4595" t="s">
        <v>9</v>
      </c>
      <c r="C4595" t="s">
        <v>133</v>
      </c>
      <c r="D4595" t="s">
        <v>2</v>
      </c>
      <c r="E4595" t="s">
        <v>5</v>
      </c>
      <c r="F4595" t="b">
        <v>1</v>
      </c>
      <c r="G4595">
        <v>9309</v>
      </c>
      <c r="H4595">
        <v>51</v>
      </c>
      <c r="I4595">
        <v>25697</v>
      </c>
      <c r="K4595" t="str">
        <f t="shared" si="72"/>
        <v>SELECT 'uf50-0118.cnf','Roulette','1Point','BitFlip','Amplified',1,9309,51,25697 UNION</v>
      </c>
    </row>
    <row r="4596" spans="1:11" x14ac:dyDescent="0.55000000000000004">
      <c r="A4596" t="s">
        <v>38</v>
      </c>
      <c r="B4596" t="s">
        <v>9</v>
      </c>
      <c r="C4596" t="s">
        <v>133</v>
      </c>
      <c r="D4596" t="s">
        <v>6</v>
      </c>
      <c r="E4596" t="s">
        <v>3</v>
      </c>
      <c r="F4596" t="b">
        <v>1</v>
      </c>
      <c r="G4596">
        <v>186</v>
      </c>
      <c r="H4596">
        <v>1</v>
      </c>
      <c r="I4596">
        <v>1022</v>
      </c>
      <c r="K4596" t="str">
        <f t="shared" si="72"/>
        <v>SELECT 'uf50-0118.cnf','Roulette','1Point','Guided','MaxSat',1,186,1,1022 UNION</v>
      </c>
    </row>
    <row r="4597" spans="1:11" x14ac:dyDescent="0.55000000000000004">
      <c r="A4597" t="s">
        <v>38</v>
      </c>
      <c r="B4597" t="s">
        <v>9</v>
      </c>
      <c r="C4597" t="s">
        <v>133</v>
      </c>
      <c r="D4597" t="s">
        <v>6</v>
      </c>
      <c r="E4597" t="s">
        <v>4</v>
      </c>
      <c r="F4597" t="b">
        <v>1</v>
      </c>
      <c r="G4597">
        <v>41</v>
      </c>
      <c r="H4597">
        <v>0</v>
      </c>
      <c r="I4597">
        <v>225</v>
      </c>
      <c r="K4597" t="str">
        <f t="shared" si="72"/>
        <v>SELECT 'uf50-0118.cnf','Roulette','1Point','Guided','Weighted',1,41,0,225 UNION</v>
      </c>
    </row>
    <row r="4598" spans="1:11" x14ac:dyDescent="0.55000000000000004">
      <c r="A4598" t="s">
        <v>38</v>
      </c>
      <c r="B4598" t="s">
        <v>9</v>
      </c>
      <c r="C4598" t="s">
        <v>133</v>
      </c>
      <c r="D4598" t="s">
        <v>6</v>
      </c>
      <c r="E4598" t="s">
        <v>5</v>
      </c>
      <c r="F4598" t="b">
        <v>1</v>
      </c>
      <c r="G4598">
        <v>190</v>
      </c>
      <c r="H4598">
        <v>1</v>
      </c>
      <c r="I4598">
        <v>1238</v>
      </c>
      <c r="K4598" t="str">
        <f t="shared" si="72"/>
        <v>SELECT 'uf50-0118.cnf','Roulette','1Point','Guided','Amplified',1,190,1,1238 UNION</v>
      </c>
    </row>
    <row r="4599" spans="1:11" x14ac:dyDescent="0.55000000000000004">
      <c r="A4599" t="s">
        <v>38</v>
      </c>
      <c r="B4599" t="s">
        <v>9</v>
      </c>
      <c r="C4599" t="s">
        <v>133</v>
      </c>
      <c r="D4599" t="s">
        <v>131</v>
      </c>
      <c r="E4599" t="s">
        <v>3</v>
      </c>
      <c r="F4599" t="b">
        <v>1</v>
      </c>
      <c r="G4599">
        <v>7200</v>
      </c>
      <c r="H4599">
        <v>39</v>
      </c>
      <c r="I4599">
        <v>19904</v>
      </c>
      <c r="K4599" t="str">
        <f t="shared" si="72"/>
        <v>SELECT 'uf50-0118.cnf','Roulette','1Point','1Bit','MaxSat',1,7200,39,19904 UNION</v>
      </c>
    </row>
    <row r="4600" spans="1:11" x14ac:dyDescent="0.55000000000000004">
      <c r="A4600" t="s">
        <v>38</v>
      </c>
      <c r="B4600" t="s">
        <v>9</v>
      </c>
      <c r="C4600" t="s">
        <v>133</v>
      </c>
      <c r="D4600" t="s">
        <v>131</v>
      </c>
      <c r="E4600" t="s">
        <v>4</v>
      </c>
      <c r="F4600" t="b">
        <v>0</v>
      </c>
      <c r="G4600">
        <v>10000</v>
      </c>
      <c r="H4600">
        <v>44</v>
      </c>
      <c r="I4600">
        <v>24059</v>
      </c>
      <c r="K4600" t="str">
        <f t="shared" si="72"/>
        <v>SELECT 'uf50-0118.cnf','Roulette','1Point','1Bit','Weighted',0,10000,44,24059 UNION</v>
      </c>
    </row>
    <row r="4601" spans="1:11" x14ac:dyDescent="0.55000000000000004">
      <c r="A4601" t="s">
        <v>38</v>
      </c>
      <c r="B4601" t="s">
        <v>9</v>
      </c>
      <c r="C4601" t="s">
        <v>133</v>
      </c>
      <c r="D4601" t="s">
        <v>131</v>
      </c>
      <c r="E4601" t="s">
        <v>5</v>
      </c>
      <c r="F4601" t="b">
        <v>0</v>
      </c>
      <c r="G4601">
        <v>10000</v>
      </c>
      <c r="H4601">
        <v>55</v>
      </c>
      <c r="I4601">
        <v>27562</v>
      </c>
      <c r="K4601" t="str">
        <f t="shared" si="72"/>
        <v>SELECT 'uf50-0118.cnf','Roulette','1Point','1Bit','Amplified',0,10000,55,27562 UNION</v>
      </c>
    </row>
    <row r="4602" spans="1:11" x14ac:dyDescent="0.55000000000000004">
      <c r="A4602" t="s">
        <v>38</v>
      </c>
      <c r="B4602" t="s">
        <v>9</v>
      </c>
      <c r="C4602" t="s">
        <v>133</v>
      </c>
      <c r="D4602" t="s">
        <v>132</v>
      </c>
      <c r="E4602" t="s">
        <v>3</v>
      </c>
      <c r="F4602" t="b">
        <v>0</v>
      </c>
      <c r="G4602">
        <v>10000</v>
      </c>
      <c r="H4602">
        <v>50</v>
      </c>
      <c r="I4602">
        <v>26140</v>
      </c>
      <c r="K4602" t="str">
        <f t="shared" si="72"/>
        <v>SELECT 'uf50-0118.cnf','Roulette','1Point','2Bit','MaxSat',0,10000,50,26140 UNION</v>
      </c>
    </row>
    <row r="4603" spans="1:11" x14ac:dyDescent="0.55000000000000004">
      <c r="A4603" t="s">
        <v>38</v>
      </c>
      <c r="B4603" t="s">
        <v>9</v>
      </c>
      <c r="C4603" t="s">
        <v>133</v>
      </c>
      <c r="D4603" t="s">
        <v>132</v>
      </c>
      <c r="E4603" t="s">
        <v>4</v>
      </c>
      <c r="F4603" t="b">
        <v>0</v>
      </c>
      <c r="G4603">
        <v>10000</v>
      </c>
      <c r="H4603">
        <v>46</v>
      </c>
      <c r="I4603">
        <v>25269</v>
      </c>
      <c r="K4603" t="str">
        <f t="shared" si="72"/>
        <v>SELECT 'uf50-0118.cnf','Roulette','1Point','2Bit','Weighted',0,10000,46,25269 UNION</v>
      </c>
    </row>
    <row r="4604" spans="1:11" x14ac:dyDescent="0.55000000000000004">
      <c r="A4604" t="s">
        <v>38</v>
      </c>
      <c r="B4604" t="s">
        <v>9</v>
      </c>
      <c r="C4604" t="s">
        <v>133</v>
      </c>
      <c r="D4604" t="s">
        <v>132</v>
      </c>
      <c r="E4604" t="s">
        <v>5</v>
      </c>
      <c r="F4604" t="b">
        <v>0</v>
      </c>
      <c r="G4604">
        <v>10000</v>
      </c>
      <c r="H4604">
        <v>48</v>
      </c>
      <c r="I4604">
        <v>26784</v>
      </c>
      <c r="K4604" t="str">
        <f t="shared" si="72"/>
        <v>SELECT 'uf50-0118.cnf','Roulette','1Point','2Bit','Amplified',0,10000,48,26784 UNION</v>
      </c>
    </row>
    <row r="4605" spans="1:11" x14ac:dyDescent="0.55000000000000004">
      <c r="A4605" t="s">
        <v>38</v>
      </c>
      <c r="B4605" t="s">
        <v>9</v>
      </c>
      <c r="C4605" t="s">
        <v>134</v>
      </c>
      <c r="D4605" t="s">
        <v>2</v>
      </c>
      <c r="E4605" t="s">
        <v>3</v>
      </c>
      <c r="F4605" t="b">
        <v>1</v>
      </c>
      <c r="G4605">
        <v>693</v>
      </c>
      <c r="H4605">
        <v>3</v>
      </c>
      <c r="I4605">
        <v>1825</v>
      </c>
      <c r="K4605" t="str">
        <f t="shared" si="72"/>
        <v>SELECT 'uf50-0118.cnf','Roulette','2Point','BitFlip','MaxSat',1,693,3,1825 UNION</v>
      </c>
    </row>
    <row r="4606" spans="1:11" x14ac:dyDescent="0.55000000000000004">
      <c r="A4606" t="s">
        <v>38</v>
      </c>
      <c r="B4606" t="s">
        <v>9</v>
      </c>
      <c r="C4606" t="s">
        <v>134</v>
      </c>
      <c r="D4606" t="s">
        <v>2</v>
      </c>
      <c r="E4606" t="s">
        <v>4</v>
      </c>
      <c r="F4606" t="b">
        <v>1</v>
      </c>
      <c r="G4606">
        <v>6687</v>
      </c>
      <c r="H4606">
        <v>30</v>
      </c>
      <c r="I4606">
        <v>16919</v>
      </c>
      <c r="K4606" t="str">
        <f t="shared" si="72"/>
        <v>SELECT 'uf50-0118.cnf','Roulette','2Point','BitFlip','Weighted',1,6687,30,16919 UNION</v>
      </c>
    </row>
    <row r="4607" spans="1:11" x14ac:dyDescent="0.55000000000000004">
      <c r="A4607" t="s">
        <v>38</v>
      </c>
      <c r="B4607" t="s">
        <v>9</v>
      </c>
      <c r="C4607" t="s">
        <v>134</v>
      </c>
      <c r="D4607" t="s">
        <v>2</v>
      </c>
      <c r="E4607" t="s">
        <v>5</v>
      </c>
      <c r="F4607" t="b">
        <v>1</v>
      </c>
      <c r="G4607">
        <v>1184</v>
      </c>
      <c r="H4607">
        <v>6</v>
      </c>
      <c r="I4607">
        <v>3348</v>
      </c>
      <c r="K4607" t="str">
        <f t="shared" si="72"/>
        <v>SELECT 'uf50-0118.cnf','Roulette','2Point','BitFlip','Amplified',1,1184,6,3348 UNION</v>
      </c>
    </row>
    <row r="4608" spans="1:11" x14ac:dyDescent="0.55000000000000004">
      <c r="A4608" t="s">
        <v>38</v>
      </c>
      <c r="B4608" t="s">
        <v>9</v>
      </c>
      <c r="C4608" t="s">
        <v>134</v>
      </c>
      <c r="D4608" t="s">
        <v>6</v>
      </c>
      <c r="E4608" t="s">
        <v>3</v>
      </c>
      <c r="F4608" t="b">
        <v>1</v>
      </c>
      <c r="G4608">
        <v>777</v>
      </c>
      <c r="H4608">
        <v>5</v>
      </c>
      <c r="I4608">
        <v>3463</v>
      </c>
      <c r="K4608" t="str">
        <f t="shared" si="72"/>
        <v>SELECT 'uf50-0118.cnf','Roulette','2Point','Guided','MaxSat',1,777,5,3463 UNION</v>
      </c>
    </row>
    <row r="4609" spans="1:11" x14ac:dyDescent="0.55000000000000004">
      <c r="A4609" t="s">
        <v>38</v>
      </c>
      <c r="B4609" t="s">
        <v>9</v>
      </c>
      <c r="C4609" t="s">
        <v>134</v>
      </c>
      <c r="D4609" t="s">
        <v>6</v>
      </c>
      <c r="E4609" t="s">
        <v>4</v>
      </c>
      <c r="F4609" t="b">
        <v>1</v>
      </c>
      <c r="G4609">
        <v>495</v>
      </c>
      <c r="H4609">
        <v>2</v>
      </c>
      <c r="I4609">
        <v>2196</v>
      </c>
      <c r="K4609" t="str">
        <f t="shared" si="72"/>
        <v>SELECT 'uf50-0118.cnf','Roulette','2Point','Guided','Weighted',1,495,2,2196 UNION</v>
      </c>
    </row>
    <row r="4610" spans="1:11" x14ac:dyDescent="0.55000000000000004">
      <c r="A4610" t="s">
        <v>38</v>
      </c>
      <c r="B4610" t="s">
        <v>9</v>
      </c>
      <c r="C4610" t="s">
        <v>134</v>
      </c>
      <c r="D4610" t="s">
        <v>6</v>
      </c>
      <c r="E4610" t="s">
        <v>5</v>
      </c>
      <c r="F4610" t="b">
        <v>1</v>
      </c>
      <c r="G4610">
        <v>647</v>
      </c>
      <c r="H4610">
        <v>3</v>
      </c>
      <c r="I4610">
        <v>2985</v>
      </c>
      <c r="K4610" t="str">
        <f t="shared" si="72"/>
        <v>SELECT 'uf50-0118.cnf','Roulette','2Point','Guided','Amplified',1,647,3,2985 UNION</v>
      </c>
    </row>
    <row r="4611" spans="1:11" x14ac:dyDescent="0.55000000000000004">
      <c r="A4611" t="s">
        <v>38</v>
      </c>
      <c r="B4611" t="s">
        <v>9</v>
      </c>
      <c r="C4611" t="s">
        <v>134</v>
      </c>
      <c r="D4611" t="s">
        <v>131</v>
      </c>
      <c r="E4611" t="s">
        <v>3</v>
      </c>
      <c r="F4611" t="b">
        <v>1</v>
      </c>
      <c r="G4611">
        <v>3130</v>
      </c>
      <c r="H4611">
        <v>15</v>
      </c>
      <c r="I4611">
        <v>8320</v>
      </c>
      <c r="K4611" t="str">
        <f t="shared" si="72"/>
        <v>SELECT 'uf50-0118.cnf','Roulette','2Point','1Bit','MaxSat',1,3130,15,8320 UNION</v>
      </c>
    </row>
    <row r="4612" spans="1:11" x14ac:dyDescent="0.55000000000000004">
      <c r="A4612" t="s">
        <v>38</v>
      </c>
      <c r="B4612" t="s">
        <v>9</v>
      </c>
      <c r="C4612" t="s">
        <v>134</v>
      </c>
      <c r="D4612" t="s">
        <v>131</v>
      </c>
      <c r="E4612" t="s">
        <v>4</v>
      </c>
      <c r="F4612" t="b">
        <v>1</v>
      </c>
      <c r="G4612">
        <v>374</v>
      </c>
      <c r="H4612">
        <v>1</v>
      </c>
      <c r="I4612">
        <v>895</v>
      </c>
      <c r="K4612" t="str">
        <f t="shared" si="72"/>
        <v>SELECT 'uf50-0118.cnf','Roulette','2Point','1Bit','Weighted',1,374,1,895 UNION</v>
      </c>
    </row>
    <row r="4613" spans="1:11" x14ac:dyDescent="0.55000000000000004">
      <c r="A4613" t="s">
        <v>38</v>
      </c>
      <c r="B4613" t="s">
        <v>9</v>
      </c>
      <c r="C4613" t="s">
        <v>134</v>
      </c>
      <c r="D4613" t="s">
        <v>131</v>
      </c>
      <c r="E4613" t="s">
        <v>5</v>
      </c>
      <c r="F4613" t="b">
        <v>1</v>
      </c>
      <c r="G4613">
        <v>1261</v>
      </c>
      <c r="H4613">
        <v>6</v>
      </c>
      <c r="I4613">
        <v>3308</v>
      </c>
      <c r="K4613" t="str">
        <f t="shared" si="72"/>
        <v>SELECT 'uf50-0118.cnf','Roulette','2Point','1Bit','Amplified',1,1261,6,3308 UNION</v>
      </c>
    </row>
    <row r="4614" spans="1:11" x14ac:dyDescent="0.55000000000000004">
      <c r="A4614" t="s">
        <v>38</v>
      </c>
      <c r="B4614" t="s">
        <v>9</v>
      </c>
      <c r="C4614" t="s">
        <v>134</v>
      </c>
      <c r="D4614" t="s">
        <v>132</v>
      </c>
      <c r="E4614" t="s">
        <v>3</v>
      </c>
      <c r="F4614" t="b">
        <v>0</v>
      </c>
      <c r="G4614">
        <v>10000</v>
      </c>
      <c r="H4614">
        <v>51</v>
      </c>
      <c r="I4614">
        <v>26070</v>
      </c>
      <c r="K4614" t="str">
        <f t="shared" si="72"/>
        <v>SELECT 'uf50-0118.cnf','Roulette','2Point','2Bit','MaxSat',0,10000,51,26070 UNION</v>
      </c>
    </row>
    <row r="4615" spans="1:11" x14ac:dyDescent="0.55000000000000004">
      <c r="A4615" t="s">
        <v>38</v>
      </c>
      <c r="B4615" t="s">
        <v>9</v>
      </c>
      <c r="C4615" t="s">
        <v>134</v>
      </c>
      <c r="D4615" t="s">
        <v>132</v>
      </c>
      <c r="E4615" t="s">
        <v>4</v>
      </c>
      <c r="F4615" t="b">
        <v>1</v>
      </c>
      <c r="G4615">
        <v>5467</v>
      </c>
      <c r="H4615">
        <v>23</v>
      </c>
      <c r="I4615">
        <v>14083</v>
      </c>
      <c r="K4615" t="str">
        <f t="shared" si="72"/>
        <v>SELECT 'uf50-0118.cnf','Roulette','2Point','2Bit','Weighted',1,5467,23,14083 UNION</v>
      </c>
    </row>
    <row r="4616" spans="1:11" x14ac:dyDescent="0.55000000000000004">
      <c r="A4616" t="s">
        <v>38</v>
      </c>
      <c r="B4616" t="s">
        <v>9</v>
      </c>
      <c r="C4616" t="s">
        <v>134</v>
      </c>
      <c r="D4616" t="s">
        <v>132</v>
      </c>
      <c r="E4616" t="s">
        <v>5</v>
      </c>
      <c r="F4616" t="b">
        <v>1</v>
      </c>
      <c r="G4616">
        <v>3066</v>
      </c>
      <c r="H4616">
        <v>15</v>
      </c>
      <c r="I4616">
        <v>8581</v>
      </c>
      <c r="K4616" t="str">
        <f t="shared" si="72"/>
        <v>SELECT 'uf50-0118.cnf','Roulette','2Point','2Bit','Amplified',1,3066,15,8581 UNION</v>
      </c>
    </row>
    <row r="4617" spans="1:11" x14ac:dyDescent="0.55000000000000004">
      <c r="A4617" t="s">
        <v>38</v>
      </c>
      <c r="B4617" t="s">
        <v>10</v>
      </c>
      <c r="C4617" t="s">
        <v>1</v>
      </c>
      <c r="D4617" t="s">
        <v>2</v>
      </c>
      <c r="E4617" t="s">
        <v>3</v>
      </c>
      <c r="F4617" t="b">
        <v>1</v>
      </c>
      <c r="G4617">
        <v>5574</v>
      </c>
      <c r="H4617">
        <v>38</v>
      </c>
      <c r="I4617">
        <v>31032</v>
      </c>
      <c r="K4617" t="str">
        <f t="shared" ref="K4617:K4680" si="73">CONCATENATE("SELECT '",A4617,"','",B4617,"','",C4617,"','",D4617,"','",E4617,"',",IF(F4617,1,0),",",G4617,",",H4617,",",I4617," UNION")</f>
        <v>SELECT 'uf50-0118.cnf','Rank','Clause','BitFlip','MaxSat',1,5574,38,31032 UNION</v>
      </c>
    </row>
    <row r="4618" spans="1:11" x14ac:dyDescent="0.55000000000000004">
      <c r="A4618" t="s">
        <v>38</v>
      </c>
      <c r="B4618" t="s">
        <v>10</v>
      </c>
      <c r="C4618" t="s">
        <v>1</v>
      </c>
      <c r="D4618" t="s">
        <v>2</v>
      </c>
      <c r="E4618" t="s">
        <v>4</v>
      </c>
      <c r="F4618" t="b">
        <v>1</v>
      </c>
      <c r="G4618">
        <v>2069</v>
      </c>
      <c r="H4618">
        <v>14</v>
      </c>
      <c r="I4618">
        <v>11687</v>
      </c>
      <c r="K4618" t="str">
        <f t="shared" si="73"/>
        <v>SELECT 'uf50-0118.cnf','Rank','Clause','BitFlip','Weighted',1,2069,14,11687 UNION</v>
      </c>
    </row>
    <row r="4619" spans="1:11" x14ac:dyDescent="0.55000000000000004">
      <c r="A4619" t="s">
        <v>38</v>
      </c>
      <c r="B4619" t="s">
        <v>10</v>
      </c>
      <c r="C4619" t="s">
        <v>1</v>
      </c>
      <c r="D4619" t="s">
        <v>2</v>
      </c>
      <c r="E4619" t="s">
        <v>5</v>
      </c>
      <c r="F4619" t="b">
        <v>1</v>
      </c>
      <c r="G4619">
        <v>2413</v>
      </c>
      <c r="H4619">
        <v>17</v>
      </c>
      <c r="I4619">
        <v>13811</v>
      </c>
      <c r="K4619" t="str">
        <f t="shared" si="73"/>
        <v>SELECT 'uf50-0118.cnf','Rank','Clause','BitFlip','Amplified',1,2413,17,13811 UNION</v>
      </c>
    </row>
    <row r="4620" spans="1:11" x14ac:dyDescent="0.55000000000000004">
      <c r="A4620" t="s">
        <v>38</v>
      </c>
      <c r="B4620" t="s">
        <v>10</v>
      </c>
      <c r="C4620" t="s">
        <v>1</v>
      </c>
      <c r="D4620" t="s">
        <v>6</v>
      </c>
      <c r="E4620" t="s">
        <v>3</v>
      </c>
      <c r="F4620" t="b">
        <v>1</v>
      </c>
      <c r="G4620">
        <v>509</v>
      </c>
      <c r="H4620">
        <v>4</v>
      </c>
      <c r="I4620">
        <v>3227</v>
      </c>
      <c r="K4620" t="str">
        <f t="shared" si="73"/>
        <v>SELECT 'uf50-0118.cnf','Rank','Clause','Guided','MaxSat',1,509,4,3227 UNION</v>
      </c>
    </row>
    <row r="4621" spans="1:11" x14ac:dyDescent="0.55000000000000004">
      <c r="A4621" t="s">
        <v>38</v>
      </c>
      <c r="B4621" t="s">
        <v>10</v>
      </c>
      <c r="C4621" t="s">
        <v>1</v>
      </c>
      <c r="D4621" t="s">
        <v>6</v>
      </c>
      <c r="E4621" t="s">
        <v>4</v>
      </c>
      <c r="F4621" t="b">
        <v>1</v>
      </c>
      <c r="G4621">
        <v>324</v>
      </c>
      <c r="H4621">
        <v>2</v>
      </c>
      <c r="I4621">
        <v>2101</v>
      </c>
      <c r="K4621" t="str">
        <f t="shared" si="73"/>
        <v>SELECT 'uf50-0118.cnf','Rank','Clause','Guided','Weighted',1,324,2,2101 UNION</v>
      </c>
    </row>
    <row r="4622" spans="1:11" x14ac:dyDescent="0.55000000000000004">
      <c r="A4622" t="s">
        <v>38</v>
      </c>
      <c r="B4622" t="s">
        <v>10</v>
      </c>
      <c r="C4622" t="s">
        <v>1</v>
      </c>
      <c r="D4622" t="s">
        <v>6</v>
      </c>
      <c r="E4622" t="s">
        <v>5</v>
      </c>
      <c r="F4622" t="b">
        <v>1</v>
      </c>
      <c r="G4622">
        <v>92</v>
      </c>
      <c r="H4622">
        <v>0</v>
      </c>
      <c r="I4622">
        <v>571</v>
      </c>
      <c r="K4622" t="str">
        <f t="shared" si="73"/>
        <v>SELECT 'uf50-0118.cnf','Rank','Clause','Guided','Amplified',1,92,0,571 UNION</v>
      </c>
    </row>
    <row r="4623" spans="1:11" x14ac:dyDescent="0.55000000000000004">
      <c r="A4623" t="s">
        <v>38</v>
      </c>
      <c r="B4623" t="s">
        <v>10</v>
      </c>
      <c r="C4623" t="s">
        <v>1</v>
      </c>
      <c r="D4623" t="s">
        <v>131</v>
      </c>
      <c r="E4623" t="s">
        <v>3</v>
      </c>
      <c r="F4623" t="b">
        <v>1</v>
      </c>
      <c r="G4623">
        <v>2876</v>
      </c>
      <c r="H4623">
        <v>19</v>
      </c>
      <c r="I4623">
        <v>15416</v>
      </c>
      <c r="K4623" t="str">
        <f t="shared" si="73"/>
        <v>SELECT 'uf50-0118.cnf','Rank','Clause','1Bit','MaxSat',1,2876,19,15416 UNION</v>
      </c>
    </row>
    <row r="4624" spans="1:11" x14ac:dyDescent="0.55000000000000004">
      <c r="A4624" t="s">
        <v>38</v>
      </c>
      <c r="B4624" t="s">
        <v>10</v>
      </c>
      <c r="C4624" t="s">
        <v>1</v>
      </c>
      <c r="D4624" t="s">
        <v>131</v>
      </c>
      <c r="E4624" t="s">
        <v>4</v>
      </c>
      <c r="F4624" t="b">
        <v>1</v>
      </c>
      <c r="G4624">
        <v>1747</v>
      </c>
      <c r="H4624">
        <v>9</v>
      </c>
      <c r="I4624">
        <v>9458</v>
      </c>
      <c r="K4624" t="str">
        <f t="shared" si="73"/>
        <v>SELECT 'uf50-0118.cnf','Rank','Clause','1Bit','Weighted',1,1747,9,9458 UNION</v>
      </c>
    </row>
    <row r="4625" spans="1:11" x14ac:dyDescent="0.55000000000000004">
      <c r="A4625" t="s">
        <v>38</v>
      </c>
      <c r="B4625" t="s">
        <v>10</v>
      </c>
      <c r="C4625" t="s">
        <v>1</v>
      </c>
      <c r="D4625" t="s">
        <v>131</v>
      </c>
      <c r="E4625" t="s">
        <v>5</v>
      </c>
      <c r="F4625" t="b">
        <v>1</v>
      </c>
      <c r="G4625">
        <v>39</v>
      </c>
      <c r="H4625">
        <v>0</v>
      </c>
      <c r="I4625">
        <v>230</v>
      </c>
      <c r="K4625" t="str">
        <f t="shared" si="73"/>
        <v>SELECT 'uf50-0118.cnf','Rank','Clause','1Bit','Amplified',1,39,0,230 UNION</v>
      </c>
    </row>
    <row r="4626" spans="1:11" x14ac:dyDescent="0.55000000000000004">
      <c r="A4626" t="s">
        <v>38</v>
      </c>
      <c r="B4626" t="s">
        <v>10</v>
      </c>
      <c r="C4626" t="s">
        <v>1</v>
      </c>
      <c r="D4626" t="s">
        <v>132</v>
      </c>
      <c r="E4626" t="s">
        <v>3</v>
      </c>
      <c r="F4626" t="b">
        <v>1</v>
      </c>
      <c r="G4626">
        <v>215</v>
      </c>
      <c r="H4626">
        <v>1</v>
      </c>
      <c r="I4626">
        <v>1245</v>
      </c>
      <c r="K4626" t="str">
        <f t="shared" si="73"/>
        <v>SELECT 'uf50-0118.cnf','Rank','Clause','2Bit','MaxSat',1,215,1,1245 UNION</v>
      </c>
    </row>
    <row r="4627" spans="1:11" x14ac:dyDescent="0.55000000000000004">
      <c r="A4627" t="s">
        <v>38</v>
      </c>
      <c r="B4627" t="s">
        <v>10</v>
      </c>
      <c r="C4627" t="s">
        <v>1</v>
      </c>
      <c r="D4627" t="s">
        <v>132</v>
      </c>
      <c r="E4627" t="s">
        <v>4</v>
      </c>
      <c r="F4627" t="b">
        <v>1</v>
      </c>
      <c r="G4627">
        <v>103</v>
      </c>
      <c r="H4627">
        <v>0</v>
      </c>
      <c r="I4627">
        <v>562</v>
      </c>
      <c r="K4627" t="str">
        <f t="shared" si="73"/>
        <v>SELECT 'uf50-0118.cnf','Rank','Clause','2Bit','Weighted',1,103,0,562 UNION</v>
      </c>
    </row>
    <row r="4628" spans="1:11" x14ac:dyDescent="0.55000000000000004">
      <c r="A4628" t="s">
        <v>38</v>
      </c>
      <c r="B4628" t="s">
        <v>10</v>
      </c>
      <c r="C4628" t="s">
        <v>1</v>
      </c>
      <c r="D4628" t="s">
        <v>132</v>
      </c>
      <c r="E4628" t="s">
        <v>5</v>
      </c>
      <c r="F4628" t="b">
        <v>1</v>
      </c>
      <c r="G4628">
        <v>563</v>
      </c>
      <c r="H4628">
        <v>3</v>
      </c>
      <c r="I4628">
        <v>3470</v>
      </c>
      <c r="K4628" t="str">
        <f t="shared" si="73"/>
        <v>SELECT 'uf50-0118.cnf','Rank','Clause','2Bit','Amplified',1,563,3,3470 UNION</v>
      </c>
    </row>
    <row r="4629" spans="1:11" x14ac:dyDescent="0.55000000000000004">
      <c r="A4629" t="s">
        <v>38</v>
      </c>
      <c r="B4629" t="s">
        <v>10</v>
      </c>
      <c r="C4629" t="s">
        <v>8</v>
      </c>
      <c r="D4629" t="s">
        <v>2</v>
      </c>
      <c r="E4629" t="s">
        <v>3</v>
      </c>
      <c r="F4629" t="b">
        <v>1</v>
      </c>
      <c r="G4629">
        <v>3821</v>
      </c>
      <c r="H4629">
        <v>27</v>
      </c>
      <c r="I4629">
        <v>10403</v>
      </c>
      <c r="K4629" t="str">
        <f t="shared" si="73"/>
        <v>SELECT 'uf50-0118.cnf','Rank','Uniform','BitFlip','MaxSat',1,3821,27,10403 UNION</v>
      </c>
    </row>
    <row r="4630" spans="1:11" x14ac:dyDescent="0.55000000000000004">
      <c r="A4630" t="s">
        <v>38</v>
      </c>
      <c r="B4630" t="s">
        <v>10</v>
      </c>
      <c r="C4630" t="s">
        <v>8</v>
      </c>
      <c r="D4630" t="s">
        <v>2</v>
      </c>
      <c r="E4630" t="s">
        <v>4</v>
      </c>
      <c r="F4630" t="b">
        <v>1</v>
      </c>
      <c r="G4630">
        <v>201</v>
      </c>
      <c r="H4630">
        <v>1</v>
      </c>
      <c r="I4630">
        <v>519</v>
      </c>
      <c r="K4630" t="str">
        <f t="shared" si="73"/>
        <v>SELECT 'uf50-0118.cnf','Rank','Uniform','BitFlip','Weighted',1,201,1,519 UNION</v>
      </c>
    </row>
    <row r="4631" spans="1:11" x14ac:dyDescent="0.55000000000000004">
      <c r="A4631" t="s">
        <v>38</v>
      </c>
      <c r="B4631" t="s">
        <v>10</v>
      </c>
      <c r="C4631" t="s">
        <v>8</v>
      </c>
      <c r="D4631" t="s">
        <v>2</v>
      </c>
      <c r="E4631" t="s">
        <v>5</v>
      </c>
      <c r="F4631" t="b">
        <v>1</v>
      </c>
      <c r="G4631">
        <v>536</v>
      </c>
      <c r="H4631">
        <v>4</v>
      </c>
      <c r="I4631">
        <v>1416</v>
      </c>
      <c r="K4631" t="str">
        <f t="shared" si="73"/>
        <v>SELECT 'uf50-0118.cnf','Rank','Uniform','BitFlip','Amplified',1,536,4,1416 UNION</v>
      </c>
    </row>
    <row r="4632" spans="1:11" x14ac:dyDescent="0.55000000000000004">
      <c r="A4632" t="s">
        <v>38</v>
      </c>
      <c r="B4632" t="s">
        <v>10</v>
      </c>
      <c r="C4632" t="s">
        <v>8</v>
      </c>
      <c r="D4632" t="s">
        <v>6</v>
      </c>
      <c r="E4632" t="s">
        <v>3</v>
      </c>
      <c r="F4632" t="b">
        <v>1</v>
      </c>
      <c r="G4632">
        <v>34</v>
      </c>
      <c r="H4632">
        <v>0</v>
      </c>
      <c r="I4632">
        <v>139</v>
      </c>
      <c r="K4632" t="str">
        <f t="shared" si="73"/>
        <v>SELECT 'uf50-0118.cnf','Rank','Uniform','Guided','MaxSat',1,34,0,139 UNION</v>
      </c>
    </row>
    <row r="4633" spans="1:11" x14ac:dyDescent="0.55000000000000004">
      <c r="A4633" t="s">
        <v>38</v>
      </c>
      <c r="B4633" t="s">
        <v>10</v>
      </c>
      <c r="C4633" t="s">
        <v>8</v>
      </c>
      <c r="D4633" t="s">
        <v>6</v>
      </c>
      <c r="E4633" t="s">
        <v>4</v>
      </c>
      <c r="F4633" t="b">
        <v>1</v>
      </c>
      <c r="G4633">
        <v>298</v>
      </c>
      <c r="H4633">
        <v>2</v>
      </c>
      <c r="I4633">
        <v>1196</v>
      </c>
      <c r="K4633" t="str">
        <f t="shared" si="73"/>
        <v>SELECT 'uf50-0118.cnf','Rank','Uniform','Guided','Weighted',1,298,2,1196 UNION</v>
      </c>
    </row>
    <row r="4634" spans="1:11" x14ac:dyDescent="0.55000000000000004">
      <c r="A4634" t="s">
        <v>38</v>
      </c>
      <c r="B4634" t="s">
        <v>10</v>
      </c>
      <c r="C4634" t="s">
        <v>8</v>
      </c>
      <c r="D4634" t="s">
        <v>6</v>
      </c>
      <c r="E4634" t="s">
        <v>5</v>
      </c>
      <c r="F4634" t="b">
        <v>1</v>
      </c>
      <c r="G4634">
        <v>783</v>
      </c>
      <c r="H4634">
        <v>6</v>
      </c>
      <c r="I4634">
        <v>3266</v>
      </c>
      <c r="K4634" t="str">
        <f t="shared" si="73"/>
        <v>SELECT 'uf50-0118.cnf','Rank','Uniform','Guided','Amplified',1,783,6,3266 UNION</v>
      </c>
    </row>
    <row r="4635" spans="1:11" x14ac:dyDescent="0.55000000000000004">
      <c r="A4635" t="s">
        <v>38</v>
      </c>
      <c r="B4635" t="s">
        <v>10</v>
      </c>
      <c r="C4635" t="s">
        <v>8</v>
      </c>
      <c r="D4635" t="s">
        <v>131</v>
      </c>
      <c r="E4635" t="s">
        <v>3</v>
      </c>
      <c r="F4635" t="b">
        <v>1</v>
      </c>
      <c r="G4635">
        <v>696</v>
      </c>
      <c r="H4635">
        <v>5</v>
      </c>
      <c r="I4635">
        <v>1738</v>
      </c>
      <c r="K4635" t="str">
        <f t="shared" si="73"/>
        <v>SELECT 'uf50-0118.cnf','Rank','Uniform','1Bit','MaxSat',1,696,5,1738 UNION</v>
      </c>
    </row>
    <row r="4636" spans="1:11" x14ac:dyDescent="0.55000000000000004">
      <c r="A4636" t="s">
        <v>38</v>
      </c>
      <c r="B4636" t="s">
        <v>10</v>
      </c>
      <c r="C4636" t="s">
        <v>8</v>
      </c>
      <c r="D4636" t="s">
        <v>131</v>
      </c>
      <c r="E4636" t="s">
        <v>4</v>
      </c>
      <c r="F4636" t="b">
        <v>1</v>
      </c>
      <c r="G4636">
        <v>6366</v>
      </c>
      <c r="H4636">
        <v>44</v>
      </c>
      <c r="I4636">
        <v>14635</v>
      </c>
      <c r="K4636" t="str">
        <f t="shared" si="73"/>
        <v>SELECT 'uf50-0118.cnf','Rank','Uniform','1Bit','Weighted',1,6366,44,14635 UNION</v>
      </c>
    </row>
    <row r="4637" spans="1:11" x14ac:dyDescent="0.55000000000000004">
      <c r="A4637" t="s">
        <v>38</v>
      </c>
      <c r="B4637" t="s">
        <v>10</v>
      </c>
      <c r="C4637" t="s">
        <v>8</v>
      </c>
      <c r="D4637" t="s">
        <v>131</v>
      </c>
      <c r="E4637" t="s">
        <v>5</v>
      </c>
      <c r="F4637" t="b">
        <v>1</v>
      </c>
      <c r="G4637">
        <v>8096</v>
      </c>
      <c r="H4637">
        <v>59</v>
      </c>
      <c r="I4637">
        <v>20385</v>
      </c>
      <c r="K4637" t="str">
        <f t="shared" si="73"/>
        <v>SELECT 'uf50-0118.cnf','Rank','Uniform','1Bit','Amplified',1,8096,59,20385 UNION</v>
      </c>
    </row>
    <row r="4638" spans="1:11" x14ac:dyDescent="0.55000000000000004">
      <c r="A4638" t="s">
        <v>38</v>
      </c>
      <c r="B4638" t="s">
        <v>10</v>
      </c>
      <c r="C4638" t="s">
        <v>8</v>
      </c>
      <c r="D4638" t="s">
        <v>132</v>
      </c>
      <c r="E4638" t="s">
        <v>3</v>
      </c>
      <c r="F4638" t="b">
        <v>1</v>
      </c>
      <c r="G4638">
        <v>4390</v>
      </c>
      <c r="H4638">
        <v>32</v>
      </c>
      <c r="I4638">
        <v>11629</v>
      </c>
      <c r="K4638" t="str">
        <f t="shared" si="73"/>
        <v>SELECT 'uf50-0118.cnf','Rank','Uniform','2Bit','MaxSat',1,4390,32,11629 UNION</v>
      </c>
    </row>
    <row r="4639" spans="1:11" x14ac:dyDescent="0.55000000000000004">
      <c r="A4639" t="s">
        <v>38</v>
      </c>
      <c r="B4639" t="s">
        <v>10</v>
      </c>
      <c r="C4639" t="s">
        <v>8</v>
      </c>
      <c r="D4639" t="s">
        <v>132</v>
      </c>
      <c r="E4639" t="s">
        <v>4</v>
      </c>
      <c r="F4639" t="b">
        <v>1</v>
      </c>
      <c r="G4639">
        <v>1397</v>
      </c>
      <c r="H4639">
        <v>9</v>
      </c>
      <c r="I4639">
        <v>3325</v>
      </c>
      <c r="K4639" t="str">
        <f t="shared" si="73"/>
        <v>SELECT 'uf50-0118.cnf','Rank','Uniform','2Bit','Weighted',1,1397,9,3325 UNION</v>
      </c>
    </row>
    <row r="4640" spans="1:11" x14ac:dyDescent="0.55000000000000004">
      <c r="A4640" t="s">
        <v>38</v>
      </c>
      <c r="B4640" t="s">
        <v>10</v>
      </c>
      <c r="C4640" t="s">
        <v>8</v>
      </c>
      <c r="D4640" t="s">
        <v>132</v>
      </c>
      <c r="E4640" t="s">
        <v>5</v>
      </c>
      <c r="F4640" t="b">
        <v>1</v>
      </c>
      <c r="G4640">
        <v>756</v>
      </c>
      <c r="H4640">
        <v>5</v>
      </c>
      <c r="I4640">
        <v>1909</v>
      </c>
      <c r="K4640" t="str">
        <f t="shared" si="73"/>
        <v>SELECT 'uf50-0118.cnf','Rank','Uniform','2Bit','Amplified',1,756,5,1909 UNION</v>
      </c>
    </row>
    <row r="4641" spans="1:11" x14ac:dyDescent="0.55000000000000004">
      <c r="A4641" t="s">
        <v>38</v>
      </c>
      <c r="B4641" t="s">
        <v>10</v>
      </c>
      <c r="C4641" t="s">
        <v>133</v>
      </c>
      <c r="D4641" t="s">
        <v>2</v>
      </c>
      <c r="E4641" t="s">
        <v>3</v>
      </c>
      <c r="F4641" t="b">
        <v>1</v>
      </c>
      <c r="G4641">
        <v>210</v>
      </c>
      <c r="H4641">
        <v>1</v>
      </c>
      <c r="I4641">
        <v>531</v>
      </c>
      <c r="K4641" t="str">
        <f t="shared" si="73"/>
        <v>SELECT 'uf50-0118.cnf','Rank','1Point','BitFlip','MaxSat',1,210,1,531 UNION</v>
      </c>
    </row>
    <row r="4642" spans="1:11" x14ac:dyDescent="0.55000000000000004">
      <c r="A4642" t="s">
        <v>38</v>
      </c>
      <c r="B4642" t="s">
        <v>10</v>
      </c>
      <c r="C4642" t="s">
        <v>133</v>
      </c>
      <c r="D4642" t="s">
        <v>2</v>
      </c>
      <c r="E4642" t="s">
        <v>4</v>
      </c>
      <c r="F4642" t="b">
        <v>1</v>
      </c>
      <c r="G4642">
        <v>682</v>
      </c>
      <c r="H4642">
        <v>4</v>
      </c>
      <c r="I4642">
        <v>1577</v>
      </c>
      <c r="K4642" t="str">
        <f t="shared" si="73"/>
        <v>SELECT 'uf50-0118.cnf','Rank','1Point','BitFlip','Weighted',1,682,4,1577 UNION</v>
      </c>
    </row>
    <row r="4643" spans="1:11" x14ac:dyDescent="0.55000000000000004">
      <c r="A4643" t="s">
        <v>38</v>
      </c>
      <c r="B4643" t="s">
        <v>10</v>
      </c>
      <c r="C4643" t="s">
        <v>133</v>
      </c>
      <c r="D4643" t="s">
        <v>2</v>
      </c>
      <c r="E4643" t="s">
        <v>5</v>
      </c>
      <c r="F4643" t="b">
        <v>1</v>
      </c>
      <c r="G4643">
        <v>841</v>
      </c>
      <c r="H4643">
        <v>5</v>
      </c>
      <c r="I4643">
        <v>2060</v>
      </c>
      <c r="K4643" t="str">
        <f t="shared" si="73"/>
        <v>SELECT 'uf50-0118.cnf','Rank','1Point','BitFlip','Amplified',1,841,5,2060 UNION</v>
      </c>
    </row>
    <row r="4644" spans="1:11" x14ac:dyDescent="0.55000000000000004">
      <c r="A4644" t="s">
        <v>38</v>
      </c>
      <c r="B4644" t="s">
        <v>10</v>
      </c>
      <c r="C4644" t="s">
        <v>133</v>
      </c>
      <c r="D4644" t="s">
        <v>6</v>
      </c>
      <c r="E4644" t="s">
        <v>3</v>
      </c>
      <c r="F4644" t="b">
        <v>1</v>
      </c>
      <c r="G4644">
        <v>301</v>
      </c>
      <c r="H4644">
        <v>2</v>
      </c>
      <c r="I4644">
        <v>1178</v>
      </c>
      <c r="K4644" t="str">
        <f t="shared" si="73"/>
        <v>SELECT 'uf50-0118.cnf','Rank','1Point','Guided','MaxSat',1,301,2,1178 UNION</v>
      </c>
    </row>
    <row r="4645" spans="1:11" x14ac:dyDescent="0.55000000000000004">
      <c r="A4645" t="s">
        <v>38</v>
      </c>
      <c r="B4645" t="s">
        <v>10</v>
      </c>
      <c r="C4645" t="s">
        <v>133</v>
      </c>
      <c r="D4645" t="s">
        <v>6</v>
      </c>
      <c r="E4645" t="s">
        <v>4</v>
      </c>
      <c r="F4645" t="b">
        <v>1</v>
      </c>
      <c r="G4645">
        <v>161</v>
      </c>
      <c r="H4645">
        <v>1</v>
      </c>
      <c r="I4645">
        <v>633</v>
      </c>
      <c r="K4645" t="str">
        <f t="shared" si="73"/>
        <v>SELECT 'uf50-0118.cnf','Rank','1Point','Guided','Weighted',1,161,1,633 UNION</v>
      </c>
    </row>
    <row r="4646" spans="1:11" x14ac:dyDescent="0.55000000000000004">
      <c r="A4646" t="s">
        <v>38</v>
      </c>
      <c r="B4646" t="s">
        <v>10</v>
      </c>
      <c r="C4646" t="s">
        <v>133</v>
      </c>
      <c r="D4646" t="s">
        <v>6</v>
      </c>
      <c r="E4646" t="s">
        <v>5</v>
      </c>
      <c r="F4646" t="b">
        <v>1</v>
      </c>
      <c r="G4646">
        <v>38</v>
      </c>
      <c r="H4646">
        <v>0</v>
      </c>
      <c r="I4646">
        <v>149</v>
      </c>
      <c r="K4646" t="str">
        <f t="shared" si="73"/>
        <v>SELECT 'uf50-0118.cnf','Rank','1Point','Guided','Amplified',1,38,0,149 UNION</v>
      </c>
    </row>
    <row r="4647" spans="1:11" x14ac:dyDescent="0.55000000000000004">
      <c r="A4647" t="s">
        <v>38</v>
      </c>
      <c r="B4647" t="s">
        <v>10</v>
      </c>
      <c r="C4647" t="s">
        <v>133</v>
      </c>
      <c r="D4647" t="s">
        <v>131</v>
      </c>
      <c r="E4647" t="s">
        <v>3</v>
      </c>
      <c r="F4647" t="b">
        <v>1</v>
      </c>
      <c r="G4647">
        <v>6705</v>
      </c>
      <c r="H4647">
        <v>43</v>
      </c>
      <c r="I4647">
        <v>15889</v>
      </c>
      <c r="K4647" t="str">
        <f t="shared" si="73"/>
        <v>SELECT 'uf50-0118.cnf','Rank','1Point','1Bit','MaxSat',1,6705,43,15889 UNION</v>
      </c>
    </row>
    <row r="4648" spans="1:11" x14ac:dyDescent="0.55000000000000004">
      <c r="A4648" t="s">
        <v>38</v>
      </c>
      <c r="B4648" t="s">
        <v>10</v>
      </c>
      <c r="C4648" t="s">
        <v>133</v>
      </c>
      <c r="D4648" t="s">
        <v>131</v>
      </c>
      <c r="E4648" t="s">
        <v>4</v>
      </c>
      <c r="F4648" t="b">
        <v>1</v>
      </c>
      <c r="G4648">
        <v>9595</v>
      </c>
      <c r="H4648">
        <v>60</v>
      </c>
      <c r="I4648">
        <v>22082</v>
      </c>
      <c r="K4648" t="str">
        <f t="shared" si="73"/>
        <v>SELECT 'uf50-0118.cnf','Rank','1Point','1Bit','Weighted',1,9595,60,22082 UNION</v>
      </c>
    </row>
    <row r="4649" spans="1:11" x14ac:dyDescent="0.55000000000000004">
      <c r="A4649" t="s">
        <v>38</v>
      </c>
      <c r="B4649" t="s">
        <v>10</v>
      </c>
      <c r="C4649" t="s">
        <v>133</v>
      </c>
      <c r="D4649" t="s">
        <v>131</v>
      </c>
      <c r="E4649" t="s">
        <v>5</v>
      </c>
      <c r="F4649" t="b">
        <v>1</v>
      </c>
      <c r="G4649">
        <v>2488</v>
      </c>
      <c r="H4649">
        <v>15</v>
      </c>
      <c r="I4649">
        <v>6034</v>
      </c>
      <c r="K4649" t="str">
        <f t="shared" si="73"/>
        <v>SELECT 'uf50-0118.cnf','Rank','1Point','1Bit','Amplified',1,2488,15,6034 UNION</v>
      </c>
    </row>
    <row r="4650" spans="1:11" x14ac:dyDescent="0.55000000000000004">
      <c r="A4650" t="s">
        <v>38</v>
      </c>
      <c r="B4650" t="s">
        <v>10</v>
      </c>
      <c r="C4650" t="s">
        <v>133</v>
      </c>
      <c r="D4650" t="s">
        <v>132</v>
      </c>
      <c r="E4650" t="s">
        <v>3</v>
      </c>
      <c r="F4650" t="b">
        <v>1</v>
      </c>
      <c r="G4650">
        <v>1317</v>
      </c>
      <c r="H4650">
        <v>9</v>
      </c>
      <c r="I4650">
        <v>3191</v>
      </c>
      <c r="K4650" t="str">
        <f t="shared" si="73"/>
        <v>SELECT 'uf50-0118.cnf','Rank','1Point','2Bit','MaxSat',1,1317,9,3191 UNION</v>
      </c>
    </row>
    <row r="4651" spans="1:11" x14ac:dyDescent="0.55000000000000004">
      <c r="A4651" t="s">
        <v>38</v>
      </c>
      <c r="B4651" t="s">
        <v>10</v>
      </c>
      <c r="C4651" t="s">
        <v>133</v>
      </c>
      <c r="D4651" t="s">
        <v>132</v>
      </c>
      <c r="E4651" t="s">
        <v>4</v>
      </c>
      <c r="F4651" t="b">
        <v>1</v>
      </c>
      <c r="G4651">
        <v>1619</v>
      </c>
      <c r="H4651">
        <v>10</v>
      </c>
      <c r="I4651">
        <v>3635</v>
      </c>
      <c r="K4651" t="str">
        <f t="shared" si="73"/>
        <v>SELECT 'uf50-0118.cnf','Rank','1Point','2Bit','Weighted',1,1619,10,3635 UNION</v>
      </c>
    </row>
    <row r="4652" spans="1:11" x14ac:dyDescent="0.55000000000000004">
      <c r="A4652" t="s">
        <v>38</v>
      </c>
      <c r="B4652" t="s">
        <v>10</v>
      </c>
      <c r="C4652" t="s">
        <v>133</v>
      </c>
      <c r="D4652" t="s">
        <v>132</v>
      </c>
      <c r="E4652" t="s">
        <v>5</v>
      </c>
      <c r="F4652" t="b">
        <v>1</v>
      </c>
      <c r="G4652">
        <v>1784</v>
      </c>
      <c r="H4652">
        <v>12</v>
      </c>
      <c r="I4652">
        <v>4514</v>
      </c>
      <c r="K4652" t="str">
        <f t="shared" si="73"/>
        <v>SELECT 'uf50-0118.cnf','Rank','1Point','2Bit','Amplified',1,1784,12,4514 UNION</v>
      </c>
    </row>
    <row r="4653" spans="1:11" x14ac:dyDescent="0.55000000000000004">
      <c r="A4653" t="s">
        <v>38</v>
      </c>
      <c r="B4653" t="s">
        <v>10</v>
      </c>
      <c r="C4653" t="s">
        <v>134</v>
      </c>
      <c r="D4653" t="s">
        <v>2</v>
      </c>
      <c r="E4653" t="s">
        <v>3</v>
      </c>
      <c r="F4653" t="b">
        <v>1</v>
      </c>
      <c r="G4653">
        <v>5349</v>
      </c>
      <c r="H4653">
        <v>38</v>
      </c>
      <c r="I4653">
        <v>13164</v>
      </c>
      <c r="K4653" t="str">
        <f t="shared" si="73"/>
        <v>SELECT 'uf50-0118.cnf','Rank','2Point','BitFlip','MaxSat',1,5349,38,13164 UNION</v>
      </c>
    </row>
    <row r="4654" spans="1:11" x14ac:dyDescent="0.55000000000000004">
      <c r="A4654" t="s">
        <v>38</v>
      </c>
      <c r="B4654" t="s">
        <v>10</v>
      </c>
      <c r="C4654" t="s">
        <v>134</v>
      </c>
      <c r="D4654" t="s">
        <v>2</v>
      </c>
      <c r="E4654" t="s">
        <v>4</v>
      </c>
      <c r="F4654" t="b">
        <v>1</v>
      </c>
      <c r="G4654">
        <v>501</v>
      </c>
      <c r="H4654">
        <v>3</v>
      </c>
      <c r="I4654">
        <v>1151</v>
      </c>
      <c r="K4654" t="str">
        <f t="shared" si="73"/>
        <v>SELECT 'uf50-0118.cnf','Rank','2Point','BitFlip','Weighted',1,501,3,1151 UNION</v>
      </c>
    </row>
    <row r="4655" spans="1:11" x14ac:dyDescent="0.55000000000000004">
      <c r="A4655" t="s">
        <v>38</v>
      </c>
      <c r="B4655" t="s">
        <v>10</v>
      </c>
      <c r="C4655" t="s">
        <v>134</v>
      </c>
      <c r="D4655" t="s">
        <v>2</v>
      </c>
      <c r="E4655" t="s">
        <v>5</v>
      </c>
      <c r="F4655" t="b">
        <v>1</v>
      </c>
      <c r="G4655">
        <v>2625</v>
      </c>
      <c r="H4655">
        <v>18</v>
      </c>
      <c r="I4655">
        <v>6812</v>
      </c>
      <c r="K4655" t="str">
        <f t="shared" si="73"/>
        <v>SELECT 'uf50-0118.cnf','Rank','2Point','BitFlip','Amplified',1,2625,18,6812 UNION</v>
      </c>
    </row>
    <row r="4656" spans="1:11" x14ac:dyDescent="0.55000000000000004">
      <c r="A4656" t="s">
        <v>38</v>
      </c>
      <c r="B4656" t="s">
        <v>10</v>
      </c>
      <c r="C4656" t="s">
        <v>134</v>
      </c>
      <c r="D4656" t="s">
        <v>6</v>
      </c>
      <c r="E4656" t="s">
        <v>3</v>
      </c>
      <c r="F4656" t="b">
        <v>1</v>
      </c>
      <c r="G4656">
        <v>178</v>
      </c>
      <c r="H4656">
        <v>1</v>
      </c>
      <c r="I4656">
        <v>740</v>
      </c>
      <c r="K4656" t="str">
        <f t="shared" si="73"/>
        <v>SELECT 'uf50-0118.cnf','Rank','2Point','Guided','MaxSat',1,178,1,740 UNION</v>
      </c>
    </row>
    <row r="4657" spans="1:11" x14ac:dyDescent="0.55000000000000004">
      <c r="A4657" t="s">
        <v>38</v>
      </c>
      <c r="B4657" t="s">
        <v>10</v>
      </c>
      <c r="C4657" t="s">
        <v>134</v>
      </c>
      <c r="D4657" t="s">
        <v>6</v>
      </c>
      <c r="E4657" t="s">
        <v>4</v>
      </c>
      <c r="F4657" t="b">
        <v>1</v>
      </c>
      <c r="G4657">
        <v>150</v>
      </c>
      <c r="H4657">
        <v>1</v>
      </c>
      <c r="I4657">
        <v>614</v>
      </c>
      <c r="K4657" t="str">
        <f t="shared" si="73"/>
        <v>SELECT 'uf50-0118.cnf','Rank','2Point','Guided','Weighted',1,150,1,614 UNION</v>
      </c>
    </row>
    <row r="4658" spans="1:11" x14ac:dyDescent="0.55000000000000004">
      <c r="A4658" t="s">
        <v>38</v>
      </c>
      <c r="B4658" t="s">
        <v>10</v>
      </c>
      <c r="C4658" t="s">
        <v>134</v>
      </c>
      <c r="D4658" t="s">
        <v>6</v>
      </c>
      <c r="E4658" t="s">
        <v>5</v>
      </c>
      <c r="F4658" t="b">
        <v>1</v>
      </c>
      <c r="G4658">
        <v>275</v>
      </c>
      <c r="H4658">
        <v>2</v>
      </c>
      <c r="I4658">
        <v>1170</v>
      </c>
      <c r="K4658" t="str">
        <f t="shared" si="73"/>
        <v>SELECT 'uf50-0118.cnf','Rank','2Point','Guided','Amplified',1,275,2,1170 UNION</v>
      </c>
    </row>
    <row r="4659" spans="1:11" x14ac:dyDescent="0.55000000000000004">
      <c r="A4659" t="s">
        <v>38</v>
      </c>
      <c r="B4659" t="s">
        <v>10</v>
      </c>
      <c r="C4659" t="s">
        <v>134</v>
      </c>
      <c r="D4659" t="s">
        <v>131</v>
      </c>
      <c r="E4659" t="s">
        <v>3</v>
      </c>
      <c r="F4659" t="b">
        <v>1</v>
      </c>
      <c r="G4659">
        <v>2045</v>
      </c>
      <c r="H4659">
        <v>14</v>
      </c>
      <c r="I4659">
        <v>5122</v>
      </c>
      <c r="K4659" t="str">
        <f t="shared" si="73"/>
        <v>SELECT 'uf50-0118.cnf','Rank','2Point','1Bit','MaxSat',1,2045,14,5122 UNION</v>
      </c>
    </row>
    <row r="4660" spans="1:11" x14ac:dyDescent="0.55000000000000004">
      <c r="A4660" t="s">
        <v>38</v>
      </c>
      <c r="B4660" t="s">
        <v>10</v>
      </c>
      <c r="C4660" t="s">
        <v>134</v>
      </c>
      <c r="D4660" t="s">
        <v>131</v>
      </c>
      <c r="E4660" t="s">
        <v>4</v>
      </c>
      <c r="F4660" t="b">
        <v>1</v>
      </c>
      <c r="G4660">
        <v>2756</v>
      </c>
      <c r="H4660">
        <v>17</v>
      </c>
      <c r="I4660">
        <v>6499</v>
      </c>
      <c r="K4660" t="str">
        <f t="shared" si="73"/>
        <v>SELECT 'uf50-0118.cnf','Rank','2Point','1Bit','Weighted',1,2756,17,6499 UNION</v>
      </c>
    </row>
    <row r="4661" spans="1:11" x14ac:dyDescent="0.55000000000000004">
      <c r="A4661" t="s">
        <v>38</v>
      </c>
      <c r="B4661" t="s">
        <v>10</v>
      </c>
      <c r="C4661" t="s">
        <v>134</v>
      </c>
      <c r="D4661" t="s">
        <v>131</v>
      </c>
      <c r="E4661" t="s">
        <v>5</v>
      </c>
      <c r="F4661" t="b">
        <v>1</v>
      </c>
      <c r="G4661">
        <v>1368</v>
      </c>
      <c r="H4661">
        <v>10</v>
      </c>
      <c r="I4661">
        <v>3446</v>
      </c>
      <c r="K4661" t="str">
        <f t="shared" si="73"/>
        <v>SELECT 'uf50-0118.cnf','Rank','2Point','1Bit','Amplified',1,1368,10,3446 UNION</v>
      </c>
    </row>
    <row r="4662" spans="1:11" x14ac:dyDescent="0.55000000000000004">
      <c r="A4662" t="s">
        <v>38</v>
      </c>
      <c r="B4662" t="s">
        <v>10</v>
      </c>
      <c r="C4662" t="s">
        <v>134</v>
      </c>
      <c r="D4662" t="s">
        <v>132</v>
      </c>
      <c r="E4662" t="s">
        <v>3</v>
      </c>
      <c r="F4662" t="b">
        <v>1</v>
      </c>
      <c r="G4662">
        <v>3505</v>
      </c>
      <c r="H4662">
        <v>24</v>
      </c>
      <c r="I4662">
        <v>8512</v>
      </c>
      <c r="K4662" t="str">
        <f t="shared" si="73"/>
        <v>SELECT 'uf50-0118.cnf','Rank','2Point','2Bit','MaxSat',1,3505,24,8512 UNION</v>
      </c>
    </row>
    <row r="4663" spans="1:11" x14ac:dyDescent="0.55000000000000004">
      <c r="A4663" t="s">
        <v>38</v>
      </c>
      <c r="B4663" t="s">
        <v>10</v>
      </c>
      <c r="C4663" t="s">
        <v>134</v>
      </c>
      <c r="D4663" t="s">
        <v>132</v>
      </c>
      <c r="E4663" t="s">
        <v>4</v>
      </c>
      <c r="F4663" t="b">
        <v>1</v>
      </c>
      <c r="G4663">
        <v>5897</v>
      </c>
      <c r="H4663">
        <v>37</v>
      </c>
      <c r="I4663">
        <v>13124</v>
      </c>
      <c r="K4663" t="str">
        <f t="shared" si="73"/>
        <v>SELECT 'uf50-0118.cnf','Rank','2Point','2Bit','Weighted',1,5897,37,13124 UNION</v>
      </c>
    </row>
    <row r="4664" spans="1:11" x14ac:dyDescent="0.55000000000000004">
      <c r="A4664" t="s">
        <v>38</v>
      </c>
      <c r="B4664" t="s">
        <v>10</v>
      </c>
      <c r="C4664" t="s">
        <v>134</v>
      </c>
      <c r="D4664" t="s">
        <v>132</v>
      </c>
      <c r="E4664" t="s">
        <v>5</v>
      </c>
      <c r="F4664" t="b">
        <v>1</v>
      </c>
      <c r="G4664">
        <v>864</v>
      </c>
      <c r="H4664">
        <v>6</v>
      </c>
      <c r="I4664">
        <v>2119</v>
      </c>
      <c r="K4664" t="str">
        <f t="shared" si="73"/>
        <v>SELECT 'uf50-0118.cnf','Rank','2Point','2Bit','Amplified',1,864,6,2119 UNION</v>
      </c>
    </row>
    <row r="4665" spans="1:11" x14ac:dyDescent="0.55000000000000004">
      <c r="A4665" t="s">
        <v>39</v>
      </c>
      <c r="B4665" t="s">
        <v>0</v>
      </c>
      <c r="C4665" t="s">
        <v>1</v>
      </c>
      <c r="D4665" t="s">
        <v>2</v>
      </c>
      <c r="E4665" t="s">
        <v>3</v>
      </c>
      <c r="F4665" t="b">
        <v>1</v>
      </c>
      <c r="G4665">
        <v>142</v>
      </c>
      <c r="H4665">
        <v>1</v>
      </c>
      <c r="I4665">
        <v>813</v>
      </c>
      <c r="K4665" t="str">
        <f t="shared" si="73"/>
        <v>SELECT 'uf50-0119.cnf','Tournament','Clause','BitFlip','MaxSat',1,142,1,813 UNION</v>
      </c>
    </row>
    <row r="4666" spans="1:11" x14ac:dyDescent="0.55000000000000004">
      <c r="A4666" t="s">
        <v>39</v>
      </c>
      <c r="B4666" t="s">
        <v>0</v>
      </c>
      <c r="C4666" t="s">
        <v>1</v>
      </c>
      <c r="D4666" t="s">
        <v>2</v>
      </c>
      <c r="E4666" t="s">
        <v>4</v>
      </c>
      <c r="F4666" t="b">
        <v>1</v>
      </c>
      <c r="G4666">
        <v>575</v>
      </c>
      <c r="H4666">
        <v>4</v>
      </c>
      <c r="I4666">
        <v>3147</v>
      </c>
      <c r="K4666" t="str">
        <f t="shared" si="73"/>
        <v>SELECT 'uf50-0119.cnf','Tournament','Clause','BitFlip','Weighted',1,575,4,3147 UNION</v>
      </c>
    </row>
    <row r="4667" spans="1:11" x14ac:dyDescent="0.55000000000000004">
      <c r="A4667" t="s">
        <v>39</v>
      </c>
      <c r="B4667" t="s">
        <v>0</v>
      </c>
      <c r="C4667" t="s">
        <v>1</v>
      </c>
      <c r="D4667" t="s">
        <v>2</v>
      </c>
      <c r="E4667" t="s">
        <v>5</v>
      </c>
      <c r="F4667" t="b">
        <v>1</v>
      </c>
      <c r="G4667">
        <v>142</v>
      </c>
      <c r="H4667">
        <v>1</v>
      </c>
      <c r="I4667">
        <v>787</v>
      </c>
      <c r="K4667" t="str">
        <f t="shared" si="73"/>
        <v>SELECT 'uf50-0119.cnf','Tournament','Clause','BitFlip','Amplified',1,142,1,787 UNION</v>
      </c>
    </row>
    <row r="4668" spans="1:11" x14ac:dyDescent="0.55000000000000004">
      <c r="A4668" t="s">
        <v>39</v>
      </c>
      <c r="B4668" t="s">
        <v>0</v>
      </c>
      <c r="C4668" t="s">
        <v>1</v>
      </c>
      <c r="D4668" t="s">
        <v>6</v>
      </c>
      <c r="E4668" t="s">
        <v>3</v>
      </c>
      <c r="F4668" t="b">
        <v>1</v>
      </c>
      <c r="G4668">
        <v>23</v>
      </c>
      <c r="H4668">
        <v>0</v>
      </c>
      <c r="I4668">
        <v>159</v>
      </c>
      <c r="K4668" t="str">
        <f t="shared" si="73"/>
        <v>SELECT 'uf50-0119.cnf','Tournament','Clause','Guided','MaxSat',1,23,0,159 UNION</v>
      </c>
    </row>
    <row r="4669" spans="1:11" x14ac:dyDescent="0.55000000000000004">
      <c r="A4669" t="s">
        <v>39</v>
      </c>
      <c r="B4669" t="s">
        <v>0</v>
      </c>
      <c r="C4669" t="s">
        <v>1</v>
      </c>
      <c r="D4669" t="s">
        <v>6</v>
      </c>
      <c r="E4669" t="s">
        <v>4</v>
      </c>
      <c r="F4669" t="b">
        <v>1</v>
      </c>
      <c r="G4669">
        <v>175</v>
      </c>
      <c r="H4669">
        <v>1</v>
      </c>
      <c r="I4669">
        <v>1122</v>
      </c>
      <c r="K4669" t="str">
        <f t="shared" si="73"/>
        <v>SELECT 'uf50-0119.cnf','Tournament','Clause','Guided','Weighted',1,175,1,1122 UNION</v>
      </c>
    </row>
    <row r="4670" spans="1:11" x14ac:dyDescent="0.55000000000000004">
      <c r="A4670" t="s">
        <v>39</v>
      </c>
      <c r="B4670" t="s">
        <v>0</v>
      </c>
      <c r="C4670" t="s">
        <v>1</v>
      </c>
      <c r="D4670" t="s">
        <v>6</v>
      </c>
      <c r="E4670" t="s">
        <v>5</v>
      </c>
      <c r="F4670" t="b">
        <v>1</v>
      </c>
      <c r="G4670">
        <v>23</v>
      </c>
      <c r="H4670">
        <v>0</v>
      </c>
      <c r="I4670">
        <v>150</v>
      </c>
      <c r="K4670" t="str">
        <f t="shared" si="73"/>
        <v>SELECT 'uf50-0119.cnf','Tournament','Clause','Guided','Amplified',1,23,0,150 UNION</v>
      </c>
    </row>
    <row r="4671" spans="1:11" x14ac:dyDescent="0.55000000000000004">
      <c r="A4671" t="s">
        <v>39</v>
      </c>
      <c r="B4671" t="s">
        <v>0</v>
      </c>
      <c r="C4671" t="s">
        <v>1</v>
      </c>
      <c r="D4671" t="s">
        <v>131</v>
      </c>
      <c r="E4671" t="s">
        <v>3</v>
      </c>
      <c r="F4671" t="b">
        <v>1</v>
      </c>
      <c r="G4671">
        <v>258</v>
      </c>
      <c r="H4671">
        <v>2</v>
      </c>
      <c r="I4671">
        <v>1344</v>
      </c>
      <c r="K4671" t="str">
        <f t="shared" si="73"/>
        <v>SELECT 'uf50-0119.cnf','Tournament','Clause','1Bit','MaxSat',1,258,2,1344 UNION</v>
      </c>
    </row>
    <row r="4672" spans="1:11" x14ac:dyDescent="0.55000000000000004">
      <c r="A4672" t="s">
        <v>39</v>
      </c>
      <c r="B4672" t="s">
        <v>0</v>
      </c>
      <c r="C4672" t="s">
        <v>1</v>
      </c>
      <c r="D4672" t="s">
        <v>131</v>
      </c>
      <c r="E4672" t="s">
        <v>4</v>
      </c>
      <c r="F4672" t="b">
        <v>1</v>
      </c>
      <c r="G4672">
        <v>41</v>
      </c>
      <c r="H4672">
        <v>0</v>
      </c>
      <c r="I4672">
        <v>208</v>
      </c>
      <c r="K4672" t="str">
        <f t="shared" si="73"/>
        <v>SELECT 'uf50-0119.cnf','Tournament','Clause','1Bit','Weighted',1,41,0,208 UNION</v>
      </c>
    </row>
    <row r="4673" spans="1:11" x14ac:dyDescent="0.55000000000000004">
      <c r="A4673" t="s">
        <v>39</v>
      </c>
      <c r="B4673" t="s">
        <v>0</v>
      </c>
      <c r="C4673" t="s">
        <v>1</v>
      </c>
      <c r="D4673" t="s">
        <v>131</v>
      </c>
      <c r="E4673" t="s">
        <v>5</v>
      </c>
      <c r="F4673" t="b">
        <v>1</v>
      </c>
      <c r="G4673">
        <v>258</v>
      </c>
      <c r="H4673">
        <v>2</v>
      </c>
      <c r="I4673">
        <v>1416</v>
      </c>
      <c r="K4673" t="str">
        <f t="shared" si="73"/>
        <v>SELECT 'uf50-0119.cnf','Tournament','Clause','1Bit','Amplified',1,258,2,1416 UNION</v>
      </c>
    </row>
    <row r="4674" spans="1:11" x14ac:dyDescent="0.55000000000000004">
      <c r="A4674" t="s">
        <v>39</v>
      </c>
      <c r="B4674" t="s">
        <v>0</v>
      </c>
      <c r="C4674" t="s">
        <v>1</v>
      </c>
      <c r="D4674" t="s">
        <v>132</v>
      </c>
      <c r="E4674" t="s">
        <v>3</v>
      </c>
      <c r="F4674" t="b">
        <v>1</v>
      </c>
      <c r="G4674">
        <v>150</v>
      </c>
      <c r="H4674">
        <v>1</v>
      </c>
      <c r="I4674">
        <v>836</v>
      </c>
      <c r="K4674" t="str">
        <f t="shared" si="73"/>
        <v>SELECT 'uf50-0119.cnf','Tournament','Clause','2Bit','MaxSat',1,150,1,836 UNION</v>
      </c>
    </row>
    <row r="4675" spans="1:11" x14ac:dyDescent="0.55000000000000004">
      <c r="A4675" t="s">
        <v>39</v>
      </c>
      <c r="B4675" t="s">
        <v>0</v>
      </c>
      <c r="C4675" t="s">
        <v>1</v>
      </c>
      <c r="D4675" t="s">
        <v>132</v>
      </c>
      <c r="E4675" t="s">
        <v>4</v>
      </c>
      <c r="F4675" t="b">
        <v>1</v>
      </c>
      <c r="G4675">
        <v>36</v>
      </c>
      <c r="H4675">
        <v>0</v>
      </c>
      <c r="I4675">
        <v>202</v>
      </c>
      <c r="K4675" t="str">
        <f t="shared" si="73"/>
        <v>SELECT 'uf50-0119.cnf','Tournament','Clause','2Bit','Weighted',1,36,0,202 UNION</v>
      </c>
    </row>
    <row r="4676" spans="1:11" x14ac:dyDescent="0.55000000000000004">
      <c r="A4676" t="s">
        <v>39</v>
      </c>
      <c r="B4676" t="s">
        <v>0</v>
      </c>
      <c r="C4676" t="s">
        <v>1</v>
      </c>
      <c r="D4676" t="s">
        <v>132</v>
      </c>
      <c r="E4676" t="s">
        <v>5</v>
      </c>
      <c r="F4676" t="b">
        <v>1</v>
      </c>
      <c r="G4676">
        <v>150</v>
      </c>
      <c r="H4676">
        <v>1</v>
      </c>
      <c r="I4676">
        <v>837</v>
      </c>
      <c r="K4676" t="str">
        <f t="shared" si="73"/>
        <v>SELECT 'uf50-0119.cnf','Tournament','Clause','2Bit','Amplified',1,150,1,837 UNION</v>
      </c>
    </row>
    <row r="4677" spans="1:11" x14ac:dyDescent="0.55000000000000004">
      <c r="A4677" t="s">
        <v>39</v>
      </c>
      <c r="B4677" t="s">
        <v>0</v>
      </c>
      <c r="C4677" t="s">
        <v>8</v>
      </c>
      <c r="D4677" t="s">
        <v>2</v>
      </c>
      <c r="E4677" t="s">
        <v>3</v>
      </c>
      <c r="F4677" t="b">
        <v>1</v>
      </c>
      <c r="G4677">
        <v>630</v>
      </c>
      <c r="H4677">
        <v>4</v>
      </c>
      <c r="I4677">
        <v>1689</v>
      </c>
      <c r="K4677" t="str">
        <f t="shared" si="73"/>
        <v>SELECT 'uf50-0119.cnf','Tournament','Uniform','BitFlip','MaxSat',1,630,4,1689 UNION</v>
      </c>
    </row>
    <row r="4678" spans="1:11" x14ac:dyDescent="0.55000000000000004">
      <c r="A4678" t="s">
        <v>39</v>
      </c>
      <c r="B4678" t="s">
        <v>0</v>
      </c>
      <c r="C4678" t="s">
        <v>8</v>
      </c>
      <c r="D4678" t="s">
        <v>2</v>
      </c>
      <c r="E4678" t="s">
        <v>4</v>
      </c>
      <c r="F4678" t="b">
        <v>1</v>
      </c>
      <c r="G4678">
        <v>137</v>
      </c>
      <c r="H4678">
        <v>1</v>
      </c>
      <c r="I4678">
        <v>340</v>
      </c>
      <c r="K4678" t="str">
        <f t="shared" si="73"/>
        <v>SELECT 'uf50-0119.cnf','Tournament','Uniform','BitFlip','Weighted',1,137,1,340 UNION</v>
      </c>
    </row>
    <row r="4679" spans="1:11" x14ac:dyDescent="0.55000000000000004">
      <c r="A4679" t="s">
        <v>39</v>
      </c>
      <c r="B4679" t="s">
        <v>0</v>
      </c>
      <c r="C4679" t="s">
        <v>8</v>
      </c>
      <c r="D4679" t="s">
        <v>2</v>
      </c>
      <c r="E4679" t="s">
        <v>5</v>
      </c>
      <c r="F4679" t="b">
        <v>1</v>
      </c>
      <c r="G4679">
        <v>630</v>
      </c>
      <c r="H4679">
        <v>4</v>
      </c>
      <c r="I4679">
        <v>1704</v>
      </c>
      <c r="K4679" t="str">
        <f t="shared" si="73"/>
        <v>SELECT 'uf50-0119.cnf','Tournament','Uniform','BitFlip','Amplified',1,630,4,1704 UNION</v>
      </c>
    </row>
    <row r="4680" spans="1:11" x14ac:dyDescent="0.55000000000000004">
      <c r="A4680" t="s">
        <v>39</v>
      </c>
      <c r="B4680" t="s">
        <v>0</v>
      </c>
      <c r="C4680" t="s">
        <v>8</v>
      </c>
      <c r="D4680" t="s">
        <v>6</v>
      </c>
      <c r="E4680" t="s">
        <v>3</v>
      </c>
      <c r="F4680" t="b">
        <v>1</v>
      </c>
      <c r="G4680">
        <v>131</v>
      </c>
      <c r="H4680">
        <v>1</v>
      </c>
      <c r="I4680">
        <v>668</v>
      </c>
      <c r="K4680" t="str">
        <f t="shared" si="73"/>
        <v>SELECT 'uf50-0119.cnf','Tournament','Uniform','Guided','MaxSat',1,131,1,668 UNION</v>
      </c>
    </row>
    <row r="4681" spans="1:11" x14ac:dyDescent="0.55000000000000004">
      <c r="A4681" t="s">
        <v>39</v>
      </c>
      <c r="B4681" t="s">
        <v>0</v>
      </c>
      <c r="C4681" t="s">
        <v>8</v>
      </c>
      <c r="D4681" t="s">
        <v>6</v>
      </c>
      <c r="E4681" t="s">
        <v>4</v>
      </c>
      <c r="F4681" t="b">
        <v>1</v>
      </c>
      <c r="G4681">
        <v>272</v>
      </c>
      <c r="H4681">
        <v>2</v>
      </c>
      <c r="I4681">
        <v>1145</v>
      </c>
      <c r="K4681" t="str">
        <f t="shared" ref="K4681:K4744" si="74">CONCATENATE("SELECT '",A4681,"','",B4681,"','",C4681,"','",D4681,"','",E4681,"',",IF(F4681,1,0),",",G4681,",",H4681,",",I4681," UNION")</f>
        <v>SELECT 'uf50-0119.cnf','Tournament','Uniform','Guided','Weighted',1,272,2,1145 UNION</v>
      </c>
    </row>
    <row r="4682" spans="1:11" x14ac:dyDescent="0.55000000000000004">
      <c r="A4682" t="s">
        <v>39</v>
      </c>
      <c r="B4682" t="s">
        <v>0</v>
      </c>
      <c r="C4682" t="s">
        <v>8</v>
      </c>
      <c r="D4682" t="s">
        <v>6</v>
      </c>
      <c r="E4682" t="s">
        <v>5</v>
      </c>
      <c r="F4682" t="b">
        <v>1</v>
      </c>
      <c r="G4682">
        <v>131</v>
      </c>
      <c r="H4682">
        <v>1</v>
      </c>
      <c r="I4682">
        <v>571</v>
      </c>
      <c r="K4682" t="str">
        <f t="shared" si="74"/>
        <v>SELECT 'uf50-0119.cnf','Tournament','Uniform','Guided','Amplified',1,131,1,571 UNION</v>
      </c>
    </row>
    <row r="4683" spans="1:11" x14ac:dyDescent="0.55000000000000004">
      <c r="A4683" t="s">
        <v>39</v>
      </c>
      <c r="B4683" t="s">
        <v>0</v>
      </c>
      <c r="C4683" t="s">
        <v>8</v>
      </c>
      <c r="D4683" t="s">
        <v>131</v>
      </c>
      <c r="E4683" t="s">
        <v>3</v>
      </c>
      <c r="F4683" t="b">
        <v>1</v>
      </c>
      <c r="G4683">
        <v>25</v>
      </c>
      <c r="H4683">
        <v>0</v>
      </c>
      <c r="I4683">
        <v>68</v>
      </c>
      <c r="K4683" t="str">
        <f t="shared" si="74"/>
        <v>SELECT 'uf50-0119.cnf','Tournament','Uniform','1Bit','MaxSat',1,25,0,68 UNION</v>
      </c>
    </row>
    <row r="4684" spans="1:11" x14ac:dyDescent="0.55000000000000004">
      <c r="A4684" t="s">
        <v>39</v>
      </c>
      <c r="B4684" t="s">
        <v>0</v>
      </c>
      <c r="C4684" t="s">
        <v>8</v>
      </c>
      <c r="D4684" t="s">
        <v>131</v>
      </c>
      <c r="E4684" t="s">
        <v>4</v>
      </c>
      <c r="F4684" t="b">
        <v>1</v>
      </c>
      <c r="G4684">
        <v>655</v>
      </c>
      <c r="H4684">
        <v>5</v>
      </c>
      <c r="I4684">
        <v>1598</v>
      </c>
      <c r="K4684" t="str">
        <f t="shared" si="74"/>
        <v>SELECT 'uf50-0119.cnf','Tournament','Uniform','1Bit','Weighted',1,655,5,1598 UNION</v>
      </c>
    </row>
    <row r="4685" spans="1:11" x14ac:dyDescent="0.55000000000000004">
      <c r="A4685" t="s">
        <v>39</v>
      </c>
      <c r="B4685" t="s">
        <v>0</v>
      </c>
      <c r="C4685" t="s">
        <v>8</v>
      </c>
      <c r="D4685" t="s">
        <v>131</v>
      </c>
      <c r="E4685" t="s">
        <v>5</v>
      </c>
      <c r="F4685" t="b">
        <v>1</v>
      </c>
      <c r="G4685">
        <v>25</v>
      </c>
      <c r="H4685">
        <v>0</v>
      </c>
      <c r="I4685">
        <v>68</v>
      </c>
      <c r="K4685" t="str">
        <f t="shared" si="74"/>
        <v>SELECT 'uf50-0119.cnf','Tournament','Uniform','1Bit','Amplified',1,25,0,68 UNION</v>
      </c>
    </row>
    <row r="4686" spans="1:11" x14ac:dyDescent="0.55000000000000004">
      <c r="A4686" t="s">
        <v>39</v>
      </c>
      <c r="B4686" t="s">
        <v>0</v>
      </c>
      <c r="C4686" t="s">
        <v>8</v>
      </c>
      <c r="D4686" t="s">
        <v>132</v>
      </c>
      <c r="E4686" t="s">
        <v>3</v>
      </c>
      <c r="F4686" t="b">
        <v>1</v>
      </c>
      <c r="G4686">
        <v>280</v>
      </c>
      <c r="H4686">
        <v>2</v>
      </c>
      <c r="I4686">
        <v>725</v>
      </c>
      <c r="K4686" t="str">
        <f t="shared" si="74"/>
        <v>SELECT 'uf50-0119.cnf','Tournament','Uniform','2Bit','MaxSat',1,280,2,725 UNION</v>
      </c>
    </row>
    <row r="4687" spans="1:11" x14ac:dyDescent="0.55000000000000004">
      <c r="A4687" t="s">
        <v>39</v>
      </c>
      <c r="B4687" t="s">
        <v>0</v>
      </c>
      <c r="C4687" t="s">
        <v>8</v>
      </c>
      <c r="D4687" t="s">
        <v>132</v>
      </c>
      <c r="E4687" t="s">
        <v>4</v>
      </c>
      <c r="F4687" t="b">
        <v>1</v>
      </c>
      <c r="G4687">
        <v>53</v>
      </c>
      <c r="H4687">
        <v>0</v>
      </c>
      <c r="I4687">
        <v>130</v>
      </c>
      <c r="K4687" t="str">
        <f t="shared" si="74"/>
        <v>SELECT 'uf50-0119.cnf','Tournament','Uniform','2Bit','Weighted',1,53,0,130 UNION</v>
      </c>
    </row>
    <row r="4688" spans="1:11" x14ac:dyDescent="0.55000000000000004">
      <c r="A4688" t="s">
        <v>39</v>
      </c>
      <c r="B4688" t="s">
        <v>0</v>
      </c>
      <c r="C4688" t="s">
        <v>8</v>
      </c>
      <c r="D4688" t="s">
        <v>132</v>
      </c>
      <c r="E4688" t="s">
        <v>5</v>
      </c>
      <c r="F4688" t="b">
        <v>1</v>
      </c>
      <c r="G4688">
        <v>280</v>
      </c>
      <c r="H4688">
        <v>2</v>
      </c>
      <c r="I4688">
        <v>755</v>
      </c>
      <c r="K4688" t="str">
        <f t="shared" si="74"/>
        <v>SELECT 'uf50-0119.cnf','Tournament','Uniform','2Bit','Amplified',1,280,2,755 UNION</v>
      </c>
    </row>
    <row r="4689" spans="1:11" x14ac:dyDescent="0.55000000000000004">
      <c r="A4689" t="s">
        <v>39</v>
      </c>
      <c r="B4689" t="s">
        <v>0</v>
      </c>
      <c r="C4689" t="s">
        <v>133</v>
      </c>
      <c r="D4689" t="s">
        <v>2</v>
      </c>
      <c r="E4689" t="s">
        <v>3</v>
      </c>
      <c r="F4689" t="b">
        <v>1</v>
      </c>
      <c r="G4689">
        <v>174</v>
      </c>
      <c r="H4689">
        <v>1</v>
      </c>
      <c r="I4689">
        <v>459</v>
      </c>
      <c r="K4689" t="str">
        <f t="shared" si="74"/>
        <v>SELECT 'uf50-0119.cnf','Tournament','1Point','BitFlip','MaxSat',1,174,1,459 UNION</v>
      </c>
    </row>
    <row r="4690" spans="1:11" x14ac:dyDescent="0.55000000000000004">
      <c r="A4690" t="s">
        <v>39</v>
      </c>
      <c r="B4690" t="s">
        <v>0</v>
      </c>
      <c r="C4690" t="s">
        <v>133</v>
      </c>
      <c r="D4690" t="s">
        <v>2</v>
      </c>
      <c r="E4690" t="s">
        <v>4</v>
      </c>
      <c r="F4690" t="b">
        <v>1</v>
      </c>
      <c r="G4690">
        <v>171</v>
      </c>
      <c r="H4690">
        <v>1</v>
      </c>
      <c r="I4690">
        <v>401</v>
      </c>
      <c r="K4690" t="str">
        <f t="shared" si="74"/>
        <v>SELECT 'uf50-0119.cnf','Tournament','1Point','BitFlip','Weighted',1,171,1,401 UNION</v>
      </c>
    </row>
    <row r="4691" spans="1:11" x14ac:dyDescent="0.55000000000000004">
      <c r="A4691" t="s">
        <v>39</v>
      </c>
      <c r="B4691" t="s">
        <v>0</v>
      </c>
      <c r="C4691" t="s">
        <v>133</v>
      </c>
      <c r="D4691" t="s">
        <v>2</v>
      </c>
      <c r="E4691" t="s">
        <v>5</v>
      </c>
      <c r="F4691" t="b">
        <v>1</v>
      </c>
      <c r="G4691">
        <v>174</v>
      </c>
      <c r="H4691">
        <v>1</v>
      </c>
      <c r="I4691">
        <v>461</v>
      </c>
      <c r="K4691" t="str">
        <f t="shared" si="74"/>
        <v>SELECT 'uf50-0119.cnf','Tournament','1Point','BitFlip','Amplified',1,174,1,461 UNION</v>
      </c>
    </row>
    <row r="4692" spans="1:11" x14ac:dyDescent="0.55000000000000004">
      <c r="A4692" t="s">
        <v>39</v>
      </c>
      <c r="B4692" t="s">
        <v>0</v>
      </c>
      <c r="C4692" t="s">
        <v>133</v>
      </c>
      <c r="D4692" t="s">
        <v>6</v>
      </c>
      <c r="E4692" t="s">
        <v>3</v>
      </c>
      <c r="F4692" t="b">
        <v>1</v>
      </c>
      <c r="G4692">
        <v>15</v>
      </c>
      <c r="H4692">
        <v>0</v>
      </c>
      <c r="I4692">
        <v>59</v>
      </c>
      <c r="K4692" t="str">
        <f t="shared" si="74"/>
        <v>SELECT 'uf50-0119.cnf','Tournament','1Point','Guided','MaxSat',1,15,0,59 UNION</v>
      </c>
    </row>
    <row r="4693" spans="1:11" x14ac:dyDescent="0.55000000000000004">
      <c r="A4693" t="s">
        <v>39</v>
      </c>
      <c r="B4693" t="s">
        <v>0</v>
      </c>
      <c r="C4693" t="s">
        <v>133</v>
      </c>
      <c r="D4693" t="s">
        <v>6</v>
      </c>
      <c r="E4693" t="s">
        <v>4</v>
      </c>
      <c r="F4693" t="b">
        <v>1</v>
      </c>
      <c r="G4693">
        <v>21</v>
      </c>
      <c r="H4693">
        <v>0</v>
      </c>
      <c r="I4693">
        <v>80</v>
      </c>
      <c r="K4693" t="str">
        <f t="shared" si="74"/>
        <v>SELECT 'uf50-0119.cnf','Tournament','1Point','Guided','Weighted',1,21,0,80 UNION</v>
      </c>
    </row>
    <row r="4694" spans="1:11" x14ac:dyDescent="0.55000000000000004">
      <c r="A4694" t="s">
        <v>39</v>
      </c>
      <c r="B4694" t="s">
        <v>0</v>
      </c>
      <c r="C4694" t="s">
        <v>133</v>
      </c>
      <c r="D4694" t="s">
        <v>6</v>
      </c>
      <c r="E4694" t="s">
        <v>5</v>
      </c>
      <c r="F4694" t="b">
        <v>1</v>
      </c>
      <c r="G4694">
        <v>15</v>
      </c>
      <c r="H4694">
        <v>0</v>
      </c>
      <c r="I4694">
        <v>60</v>
      </c>
      <c r="K4694" t="str">
        <f t="shared" si="74"/>
        <v>SELECT 'uf50-0119.cnf','Tournament','1Point','Guided','Amplified',1,15,0,60 UNION</v>
      </c>
    </row>
    <row r="4695" spans="1:11" x14ac:dyDescent="0.55000000000000004">
      <c r="A4695" t="s">
        <v>39</v>
      </c>
      <c r="B4695" t="s">
        <v>0</v>
      </c>
      <c r="C4695" t="s">
        <v>133</v>
      </c>
      <c r="D4695" t="s">
        <v>131</v>
      </c>
      <c r="E4695" t="s">
        <v>3</v>
      </c>
      <c r="F4695" t="b">
        <v>1</v>
      </c>
      <c r="G4695">
        <v>619</v>
      </c>
      <c r="H4695">
        <v>4</v>
      </c>
      <c r="I4695">
        <v>1390</v>
      </c>
      <c r="K4695" t="str">
        <f t="shared" si="74"/>
        <v>SELECT 'uf50-0119.cnf','Tournament','1Point','1Bit','MaxSat',1,619,4,1390 UNION</v>
      </c>
    </row>
    <row r="4696" spans="1:11" x14ac:dyDescent="0.55000000000000004">
      <c r="A4696" t="s">
        <v>39</v>
      </c>
      <c r="B4696" t="s">
        <v>0</v>
      </c>
      <c r="C4696" t="s">
        <v>133</v>
      </c>
      <c r="D4696" t="s">
        <v>131</v>
      </c>
      <c r="E4696" t="s">
        <v>4</v>
      </c>
      <c r="F4696" t="b">
        <v>1</v>
      </c>
      <c r="G4696">
        <v>677</v>
      </c>
      <c r="H4696">
        <v>4</v>
      </c>
      <c r="I4696">
        <v>1562</v>
      </c>
      <c r="K4696" t="str">
        <f t="shared" si="74"/>
        <v>SELECT 'uf50-0119.cnf','Tournament','1Point','1Bit','Weighted',1,677,4,1562 UNION</v>
      </c>
    </row>
    <row r="4697" spans="1:11" x14ac:dyDescent="0.55000000000000004">
      <c r="A4697" t="s">
        <v>39</v>
      </c>
      <c r="B4697" t="s">
        <v>0</v>
      </c>
      <c r="C4697" t="s">
        <v>133</v>
      </c>
      <c r="D4697" t="s">
        <v>131</v>
      </c>
      <c r="E4697" t="s">
        <v>5</v>
      </c>
      <c r="F4697" t="b">
        <v>1</v>
      </c>
      <c r="G4697">
        <v>619</v>
      </c>
      <c r="H4697">
        <v>4</v>
      </c>
      <c r="I4697">
        <v>1651</v>
      </c>
      <c r="K4697" t="str">
        <f t="shared" si="74"/>
        <v>SELECT 'uf50-0119.cnf','Tournament','1Point','1Bit','Amplified',1,619,4,1651 UNION</v>
      </c>
    </row>
    <row r="4698" spans="1:11" x14ac:dyDescent="0.55000000000000004">
      <c r="A4698" t="s">
        <v>39</v>
      </c>
      <c r="B4698" t="s">
        <v>0</v>
      </c>
      <c r="C4698" t="s">
        <v>133</v>
      </c>
      <c r="D4698" t="s">
        <v>132</v>
      </c>
      <c r="E4698" t="s">
        <v>3</v>
      </c>
      <c r="F4698" t="b">
        <v>1</v>
      </c>
      <c r="G4698">
        <v>591</v>
      </c>
      <c r="H4698">
        <v>4</v>
      </c>
      <c r="I4698">
        <v>1570</v>
      </c>
      <c r="K4698" t="str">
        <f t="shared" si="74"/>
        <v>SELECT 'uf50-0119.cnf','Tournament','1Point','2Bit','MaxSat',1,591,4,1570 UNION</v>
      </c>
    </row>
    <row r="4699" spans="1:11" x14ac:dyDescent="0.55000000000000004">
      <c r="A4699" t="s">
        <v>39</v>
      </c>
      <c r="B4699" t="s">
        <v>0</v>
      </c>
      <c r="C4699" t="s">
        <v>133</v>
      </c>
      <c r="D4699" t="s">
        <v>132</v>
      </c>
      <c r="E4699" t="s">
        <v>4</v>
      </c>
      <c r="F4699" t="b">
        <v>1</v>
      </c>
      <c r="G4699">
        <v>551</v>
      </c>
      <c r="H4699">
        <v>3</v>
      </c>
      <c r="I4699">
        <v>1190</v>
      </c>
      <c r="K4699" t="str">
        <f t="shared" si="74"/>
        <v>SELECT 'uf50-0119.cnf','Tournament','1Point','2Bit','Weighted',1,551,3,1190 UNION</v>
      </c>
    </row>
    <row r="4700" spans="1:11" x14ac:dyDescent="0.55000000000000004">
      <c r="A4700" t="s">
        <v>39</v>
      </c>
      <c r="B4700" t="s">
        <v>0</v>
      </c>
      <c r="C4700" t="s">
        <v>133</v>
      </c>
      <c r="D4700" t="s">
        <v>132</v>
      </c>
      <c r="E4700" t="s">
        <v>5</v>
      </c>
      <c r="F4700" t="b">
        <v>1</v>
      </c>
      <c r="G4700">
        <v>591</v>
      </c>
      <c r="H4700">
        <v>4</v>
      </c>
      <c r="I4700">
        <v>1454</v>
      </c>
      <c r="K4700" t="str">
        <f t="shared" si="74"/>
        <v>SELECT 'uf50-0119.cnf','Tournament','1Point','2Bit','Amplified',1,591,4,1454 UNION</v>
      </c>
    </row>
    <row r="4701" spans="1:11" x14ac:dyDescent="0.55000000000000004">
      <c r="A4701" t="s">
        <v>39</v>
      </c>
      <c r="B4701" t="s">
        <v>0</v>
      </c>
      <c r="C4701" t="s">
        <v>134</v>
      </c>
      <c r="D4701" t="s">
        <v>2</v>
      </c>
      <c r="E4701" t="s">
        <v>3</v>
      </c>
      <c r="F4701" t="b">
        <v>1</v>
      </c>
      <c r="G4701">
        <v>954</v>
      </c>
      <c r="H4701">
        <v>7</v>
      </c>
      <c r="I4701">
        <v>2460</v>
      </c>
      <c r="K4701" t="str">
        <f t="shared" si="74"/>
        <v>SELECT 'uf50-0119.cnf','Tournament','2Point','BitFlip','MaxSat',1,954,7,2460 UNION</v>
      </c>
    </row>
    <row r="4702" spans="1:11" x14ac:dyDescent="0.55000000000000004">
      <c r="A4702" t="s">
        <v>39</v>
      </c>
      <c r="B4702" t="s">
        <v>0</v>
      </c>
      <c r="C4702" t="s">
        <v>134</v>
      </c>
      <c r="D4702" t="s">
        <v>2</v>
      </c>
      <c r="E4702" t="s">
        <v>4</v>
      </c>
      <c r="F4702" t="b">
        <v>1</v>
      </c>
      <c r="G4702">
        <v>46</v>
      </c>
      <c r="H4702">
        <v>0</v>
      </c>
      <c r="I4702">
        <v>117</v>
      </c>
      <c r="K4702" t="str">
        <f t="shared" si="74"/>
        <v>SELECT 'uf50-0119.cnf','Tournament','2Point','BitFlip','Weighted',1,46,0,117 UNION</v>
      </c>
    </row>
    <row r="4703" spans="1:11" x14ac:dyDescent="0.55000000000000004">
      <c r="A4703" t="s">
        <v>39</v>
      </c>
      <c r="B4703" t="s">
        <v>0</v>
      </c>
      <c r="C4703" t="s">
        <v>134</v>
      </c>
      <c r="D4703" t="s">
        <v>2</v>
      </c>
      <c r="E4703" t="s">
        <v>5</v>
      </c>
      <c r="F4703" t="b">
        <v>1</v>
      </c>
      <c r="G4703">
        <v>954</v>
      </c>
      <c r="H4703">
        <v>7</v>
      </c>
      <c r="I4703">
        <v>2487</v>
      </c>
      <c r="K4703" t="str">
        <f t="shared" si="74"/>
        <v>SELECT 'uf50-0119.cnf','Tournament','2Point','BitFlip','Amplified',1,954,7,2487 UNION</v>
      </c>
    </row>
    <row r="4704" spans="1:11" x14ac:dyDescent="0.55000000000000004">
      <c r="A4704" t="s">
        <v>39</v>
      </c>
      <c r="B4704" t="s">
        <v>0</v>
      </c>
      <c r="C4704" t="s">
        <v>134</v>
      </c>
      <c r="D4704" t="s">
        <v>6</v>
      </c>
      <c r="E4704" t="s">
        <v>3</v>
      </c>
      <c r="F4704" t="b">
        <v>1</v>
      </c>
      <c r="G4704">
        <v>158</v>
      </c>
      <c r="H4704">
        <v>1</v>
      </c>
      <c r="I4704">
        <v>662</v>
      </c>
      <c r="K4704" t="str">
        <f t="shared" si="74"/>
        <v>SELECT 'uf50-0119.cnf','Tournament','2Point','Guided','MaxSat',1,158,1,662 UNION</v>
      </c>
    </row>
    <row r="4705" spans="1:11" x14ac:dyDescent="0.55000000000000004">
      <c r="A4705" t="s">
        <v>39</v>
      </c>
      <c r="B4705" t="s">
        <v>0</v>
      </c>
      <c r="C4705" t="s">
        <v>134</v>
      </c>
      <c r="D4705" t="s">
        <v>6</v>
      </c>
      <c r="E4705" t="s">
        <v>4</v>
      </c>
      <c r="F4705" t="b">
        <v>1</v>
      </c>
      <c r="G4705">
        <v>177</v>
      </c>
      <c r="H4705">
        <v>1</v>
      </c>
      <c r="I4705">
        <v>690</v>
      </c>
      <c r="K4705" t="str">
        <f t="shared" si="74"/>
        <v>SELECT 'uf50-0119.cnf','Tournament','2Point','Guided','Weighted',1,177,1,690 UNION</v>
      </c>
    </row>
    <row r="4706" spans="1:11" x14ac:dyDescent="0.55000000000000004">
      <c r="A4706" t="s">
        <v>39</v>
      </c>
      <c r="B4706" t="s">
        <v>0</v>
      </c>
      <c r="C4706" t="s">
        <v>134</v>
      </c>
      <c r="D4706" t="s">
        <v>6</v>
      </c>
      <c r="E4706" t="s">
        <v>5</v>
      </c>
      <c r="F4706" t="b">
        <v>1</v>
      </c>
      <c r="G4706">
        <v>158</v>
      </c>
      <c r="H4706">
        <v>1</v>
      </c>
      <c r="I4706">
        <v>657</v>
      </c>
      <c r="K4706" t="str">
        <f t="shared" si="74"/>
        <v>SELECT 'uf50-0119.cnf','Tournament','2Point','Guided','Amplified',1,158,1,657 UNION</v>
      </c>
    </row>
    <row r="4707" spans="1:11" x14ac:dyDescent="0.55000000000000004">
      <c r="A4707" t="s">
        <v>39</v>
      </c>
      <c r="B4707" t="s">
        <v>0</v>
      </c>
      <c r="C4707" t="s">
        <v>134</v>
      </c>
      <c r="D4707" t="s">
        <v>131</v>
      </c>
      <c r="E4707" t="s">
        <v>3</v>
      </c>
      <c r="F4707" t="b">
        <v>1</v>
      </c>
      <c r="G4707">
        <v>566</v>
      </c>
      <c r="H4707">
        <v>4</v>
      </c>
      <c r="I4707">
        <v>1412</v>
      </c>
      <c r="K4707" t="str">
        <f t="shared" si="74"/>
        <v>SELECT 'uf50-0119.cnf','Tournament','2Point','1Bit','MaxSat',1,566,4,1412 UNION</v>
      </c>
    </row>
    <row r="4708" spans="1:11" x14ac:dyDescent="0.55000000000000004">
      <c r="A4708" t="s">
        <v>39</v>
      </c>
      <c r="B4708" t="s">
        <v>0</v>
      </c>
      <c r="C4708" t="s">
        <v>134</v>
      </c>
      <c r="D4708" t="s">
        <v>131</v>
      </c>
      <c r="E4708" t="s">
        <v>4</v>
      </c>
      <c r="F4708" t="b">
        <v>1</v>
      </c>
      <c r="G4708">
        <v>27</v>
      </c>
      <c r="H4708">
        <v>0</v>
      </c>
      <c r="I4708">
        <v>63</v>
      </c>
      <c r="K4708" t="str">
        <f t="shared" si="74"/>
        <v>SELECT 'uf50-0119.cnf','Tournament','2Point','1Bit','Weighted',1,27,0,63 UNION</v>
      </c>
    </row>
    <row r="4709" spans="1:11" x14ac:dyDescent="0.55000000000000004">
      <c r="A4709" t="s">
        <v>39</v>
      </c>
      <c r="B4709" t="s">
        <v>0</v>
      </c>
      <c r="C4709" t="s">
        <v>134</v>
      </c>
      <c r="D4709" t="s">
        <v>131</v>
      </c>
      <c r="E4709" t="s">
        <v>5</v>
      </c>
      <c r="F4709" t="b">
        <v>1</v>
      </c>
      <c r="G4709">
        <v>566</v>
      </c>
      <c r="H4709">
        <v>4</v>
      </c>
      <c r="I4709">
        <v>1386</v>
      </c>
      <c r="K4709" t="str">
        <f t="shared" si="74"/>
        <v>SELECT 'uf50-0119.cnf','Tournament','2Point','1Bit','Amplified',1,566,4,1386 UNION</v>
      </c>
    </row>
    <row r="4710" spans="1:11" x14ac:dyDescent="0.55000000000000004">
      <c r="A4710" t="s">
        <v>39</v>
      </c>
      <c r="B4710" t="s">
        <v>0</v>
      </c>
      <c r="C4710" t="s">
        <v>134</v>
      </c>
      <c r="D4710" t="s">
        <v>132</v>
      </c>
      <c r="E4710" t="s">
        <v>3</v>
      </c>
      <c r="F4710" t="b">
        <v>1</v>
      </c>
      <c r="G4710">
        <v>357</v>
      </c>
      <c r="H4710">
        <v>2</v>
      </c>
      <c r="I4710">
        <v>869</v>
      </c>
      <c r="K4710" t="str">
        <f t="shared" si="74"/>
        <v>SELECT 'uf50-0119.cnf','Tournament','2Point','2Bit','MaxSat',1,357,2,869 UNION</v>
      </c>
    </row>
    <row r="4711" spans="1:11" x14ac:dyDescent="0.55000000000000004">
      <c r="A4711" t="s">
        <v>39</v>
      </c>
      <c r="B4711" t="s">
        <v>0</v>
      </c>
      <c r="C4711" t="s">
        <v>134</v>
      </c>
      <c r="D4711" t="s">
        <v>132</v>
      </c>
      <c r="E4711" t="s">
        <v>4</v>
      </c>
      <c r="F4711" t="b">
        <v>1</v>
      </c>
      <c r="G4711">
        <v>1008</v>
      </c>
      <c r="H4711">
        <v>6</v>
      </c>
      <c r="I4711">
        <v>2207</v>
      </c>
      <c r="K4711" t="str">
        <f t="shared" si="74"/>
        <v>SELECT 'uf50-0119.cnf','Tournament','2Point','2Bit','Weighted',1,1008,6,2207 UNION</v>
      </c>
    </row>
    <row r="4712" spans="1:11" x14ac:dyDescent="0.55000000000000004">
      <c r="A4712" t="s">
        <v>39</v>
      </c>
      <c r="B4712" t="s">
        <v>0</v>
      </c>
      <c r="C4712" t="s">
        <v>134</v>
      </c>
      <c r="D4712" t="s">
        <v>132</v>
      </c>
      <c r="E4712" t="s">
        <v>5</v>
      </c>
      <c r="F4712" t="b">
        <v>1</v>
      </c>
      <c r="G4712">
        <v>357</v>
      </c>
      <c r="H4712">
        <v>2</v>
      </c>
      <c r="I4712">
        <v>853</v>
      </c>
      <c r="K4712" t="str">
        <f t="shared" si="74"/>
        <v>SELECT 'uf50-0119.cnf','Tournament','2Point','2Bit','Amplified',1,357,2,853 UNION</v>
      </c>
    </row>
    <row r="4713" spans="1:11" x14ac:dyDescent="0.55000000000000004">
      <c r="A4713" t="s">
        <v>39</v>
      </c>
      <c r="B4713" t="s">
        <v>9</v>
      </c>
      <c r="C4713" t="s">
        <v>1</v>
      </c>
      <c r="D4713" t="s">
        <v>2</v>
      </c>
      <c r="E4713" t="s">
        <v>3</v>
      </c>
      <c r="F4713" t="b">
        <v>1</v>
      </c>
      <c r="G4713">
        <v>917</v>
      </c>
      <c r="H4713">
        <v>4</v>
      </c>
      <c r="I4713">
        <v>5334</v>
      </c>
      <c r="K4713" t="str">
        <f t="shared" si="74"/>
        <v>SELECT 'uf50-0119.cnf','Roulette','Clause','BitFlip','MaxSat',1,917,4,5334 UNION</v>
      </c>
    </row>
    <row r="4714" spans="1:11" x14ac:dyDescent="0.55000000000000004">
      <c r="A4714" t="s">
        <v>39</v>
      </c>
      <c r="B4714" t="s">
        <v>9</v>
      </c>
      <c r="C4714" t="s">
        <v>1</v>
      </c>
      <c r="D4714" t="s">
        <v>2</v>
      </c>
      <c r="E4714" t="s">
        <v>4</v>
      </c>
      <c r="F4714" t="b">
        <v>1</v>
      </c>
      <c r="G4714">
        <v>121</v>
      </c>
      <c r="H4714">
        <v>0</v>
      </c>
      <c r="I4714">
        <v>667</v>
      </c>
      <c r="K4714" t="str">
        <f t="shared" si="74"/>
        <v>SELECT 'uf50-0119.cnf','Roulette','Clause','BitFlip','Weighted',1,121,0,667 UNION</v>
      </c>
    </row>
    <row r="4715" spans="1:11" x14ac:dyDescent="0.55000000000000004">
      <c r="A4715" t="s">
        <v>39</v>
      </c>
      <c r="B4715" t="s">
        <v>9</v>
      </c>
      <c r="C4715" t="s">
        <v>1</v>
      </c>
      <c r="D4715" t="s">
        <v>2</v>
      </c>
      <c r="E4715" t="s">
        <v>5</v>
      </c>
      <c r="F4715" t="b">
        <v>1</v>
      </c>
      <c r="G4715">
        <v>129</v>
      </c>
      <c r="H4715">
        <v>0</v>
      </c>
      <c r="I4715">
        <v>768</v>
      </c>
      <c r="K4715" t="str">
        <f t="shared" si="74"/>
        <v>SELECT 'uf50-0119.cnf','Roulette','Clause','BitFlip','Amplified',1,129,0,768 UNION</v>
      </c>
    </row>
    <row r="4716" spans="1:11" x14ac:dyDescent="0.55000000000000004">
      <c r="A4716" t="s">
        <v>39</v>
      </c>
      <c r="B4716" t="s">
        <v>9</v>
      </c>
      <c r="C4716" t="s">
        <v>1</v>
      </c>
      <c r="D4716" t="s">
        <v>6</v>
      </c>
      <c r="E4716" t="s">
        <v>3</v>
      </c>
      <c r="F4716" t="b">
        <v>1</v>
      </c>
      <c r="G4716">
        <v>257</v>
      </c>
      <c r="H4716">
        <v>1</v>
      </c>
      <c r="I4716">
        <v>1788</v>
      </c>
      <c r="K4716" t="str">
        <f t="shared" si="74"/>
        <v>SELECT 'uf50-0119.cnf','Roulette','Clause','Guided','MaxSat',1,257,1,1788 UNION</v>
      </c>
    </row>
    <row r="4717" spans="1:11" x14ac:dyDescent="0.55000000000000004">
      <c r="A4717" t="s">
        <v>39</v>
      </c>
      <c r="B4717" t="s">
        <v>9</v>
      </c>
      <c r="C4717" t="s">
        <v>1</v>
      </c>
      <c r="D4717" t="s">
        <v>6</v>
      </c>
      <c r="E4717" t="s">
        <v>4</v>
      </c>
      <c r="F4717" t="b">
        <v>1</v>
      </c>
      <c r="G4717">
        <v>332</v>
      </c>
      <c r="H4717">
        <v>1</v>
      </c>
      <c r="I4717">
        <v>2172</v>
      </c>
      <c r="K4717" t="str">
        <f t="shared" si="74"/>
        <v>SELECT 'uf50-0119.cnf','Roulette','Clause','Guided','Weighted',1,332,1,2172 UNION</v>
      </c>
    </row>
    <row r="4718" spans="1:11" x14ac:dyDescent="0.55000000000000004">
      <c r="A4718" t="s">
        <v>39</v>
      </c>
      <c r="B4718" t="s">
        <v>9</v>
      </c>
      <c r="C4718" t="s">
        <v>1</v>
      </c>
      <c r="D4718" t="s">
        <v>6</v>
      </c>
      <c r="E4718" t="s">
        <v>5</v>
      </c>
      <c r="F4718" t="b">
        <v>1</v>
      </c>
      <c r="G4718">
        <v>370</v>
      </c>
      <c r="H4718">
        <v>2</v>
      </c>
      <c r="I4718">
        <v>2455</v>
      </c>
      <c r="K4718" t="str">
        <f t="shared" si="74"/>
        <v>SELECT 'uf50-0119.cnf','Roulette','Clause','Guided','Amplified',1,370,2,2455 UNION</v>
      </c>
    </row>
    <row r="4719" spans="1:11" x14ac:dyDescent="0.55000000000000004">
      <c r="A4719" t="s">
        <v>39</v>
      </c>
      <c r="B4719" t="s">
        <v>9</v>
      </c>
      <c r="C4719" t="s">
        <v>1</v>
      </c>
      <c r="D4719" t="s">
        <v>131</v>
      </c>
      <c r="E4719" t="s">
        <v>3</v>
      </c>
      <c r="F4719" t="b">
        <v>1</v>
      </c>
      <c r="G4719">
        <v>282</v>
      </c>
      <c r="H4719">
        <v>1</v>
      </c>
      <c r="I4719">
        <v>1647</v>
      </c>
      <c r="K4719" t="str">
        <f t="shared" si="74"/>
        <v>SELECT 'uf50-0119.cnf','Roulette','Clause','1Bit','MaxSat',1,282,1,1647 UNION</v>
      </c>
    </row>
    <row r="4720" spans="1:11" x14ac:dyDescent="0.55000000000000004">
      <c r="A4720" t="s">
        <v>39</v>
      </c>
      <c r="B4720" t="s">
        <v>9</v>
      </c>
      <c r="C4720" t="s">
        <v>1</v>
      </c>
      <c r="D4720" t="s">
        <v>131</v>
      </c>
      <c r="E4720" t="s">
        <v>4</v>
      </c>
      <c r="F4720" t="b">
        <v>1</v>
      </c>
      <c r="G4720">
        <v>152</v>
      </c>
      <c r="H4720">
        <v>0</v>
      </c>
      <c r="I4720">
        <v>881</v>
      </c>
      <c r="K4720" t="str">
        <f t="shared" si="74"/>
        <v>SELECT 'uf50-0119.cnf','Roulette','Clause','1Bit','Weighted',1,152,0,881 UNION</v>
      </c>
    </row>
    <row r="4721" spans="1:11" x14ac:dyDescent="0.55000000000000004">
      <c r="A4721" t="s">
        <v>39</v>
      </c>
      <c r="B4721" t="s">
        <v>9</v>
      </c>
      <c r="C4721" t="s">
        <v>1</v>
      </c>
      <c r="D4721" t="s">
        <v>131</v>
      </c>
      <c r="E4721" t="s">
        <v>5</v>
      </c>
      <c r="F4721" t="b">
        <v>1</v>
      </c>
      <c r="G4721">
        <v>764</v>
      </c>
      <c r="H4721">
        <v>4</v>
      </c>
      <c r="I4721">
        <v>4417</v>
      </c>
      <c r="K4721" t="str">
        <f t="shared" si="74"/>
        <v>SELECT 'uf50-0119.cnf','Roulette','Clause','1Bit','Amplified',1,764,4,4417 UNION</v>
      </c>
    </row>
    <row r="4722" spans="1:11" x14ac:dyDescent="0.55000000000000004">
      <c r="A4722" t="s">
        <v>39</v>
      </c>
      <c r="B4722" t="s">
        <v>9</v>
      </c>
      <c r="C4722" t="s">
        <v>1</v>
      </c>
      <c r="D4722" t="s">
        <v>132</v>
      </c>
      <c r="E4722" t="s">
        <v>3</v>
      </c>
      <c r="F4722" t="b">
        <v>1</v>
      </c>
      <c r="G4722">
        <v>664</v>
      </c>
      <c r="H4722">
        <v>2</v>
      </c>
      <c r="I4722">
        <v>3912</v>
      </c>
      <c r="K4722" t="str">
        <f t="shared" si="74"/>
        <v>SELECT 'uf50-0119.cnf','Roulette','Clause','2Bit','MaxSat',1,664,2,3912 UNION</v>
      </c>
    </row>
    <row r="4723" spans="1:11" x14ac:dyDescent="0.55000000000000004">
      <c r="A4723" t="s">
        <v>39</v>
      </c>
      <c r="B4723" t="s">
        <v>9</v>
      </c>
      <c r="C4723" t="s">
        <v>1</v>
      </c>
      <c r="D4723" t="s">
        <v>132</v>
      </c>
      <c r="E4723" t="s">
        <v>4</v>
      </c>
      <c r="F4723" t="b">
        <v>1</v>
      </c>
      <c r="G4723">
        <v>213</v>
      </c>
      <c r="H4723">
        <v>0</v>
      </c>
      <c r="I4723">
        <v>1245</v>
      </c>
      <c r="K4723" t="str">
        <f t="shared" si="74"/>
        <v>SELECT 'uf50-0119.cnf','Roulette','Clause','2Bit','Weighted',1,213,0,1245 UNION</v>
      </c>
    </row>
    <row r="4724" spans="1:11" x14ac:dyDescent="0.55000000000000004">
      <c r="A4724" t="s">
        <v>39</v>
      </c>
      <c r="B4724" t="s">
        <v>9</v>
      </c>
      <c r="C4724" t="s">
        <v>1</v>
      </c>
      <c r="D4724" t="s">
        <v>132</v>
      </c>
      <c r="E4724" t="s">
        <v>5</v>
      </c>
      <c r="F4724" t="b">
        <v>1</v>
      </c>
      <c r="G4724">
        <v>5615</v>
      </c>
      <c r="H4724">
        <v>25</v>
      </c>
      <c r="I4724">
        <v>32662</v>
      </c>
      <c r="K4724" t="str">
        <f t="shared" si="74"/>
        <v>SELECT 'uf50-0119.cnf','Roulette','Clause','2Bit','Amplified',1,5615,25,32662 UNION</v>
      </c>
    </row>
    <row r="4725" spans="1:11" x14ac:dyDescent="0.55000000000000004">
      <c r="A4725" t="s">
        <v>39</v>
      </c>
      <c r="B4725" t="s">
        <v>9</v>
      </c>
      <c r="C4725" t="s">
        <v>8</v>
      </c>
      <c r="D4725" t="s">
        <v>2</v>
      </c>
      <c r="E4725" t="s">
        <v>3</v>
      </c>
      <c r="F4725" t="b">
        <v>1</v>
      </c>
      <c r="G4725">
        <v>1470</v>
      </c>
      <c r="H4725">
        <v>7</v>
      </c>
      <c r="I4725">
        <v>3994</v>
      </c>
      <c r="K4725" t="str">
        <f t="shared" si="74"/>
        <v>SELECT 'uf50-0119.cnf','Roulette','Uniform','BitFlip','MaxSat',1,1470,7,3994 UNION</v>
      </c>
    </row>
    <row r="4726" spans="1:11" x14ac:dyDescent="0.55000000000000004">
      <c r="A4726" t="s">
        <v>39</v>
      </c>
      <c r="B4726" t="s">
        <v>9</v>
      </c>
      <c r="C4726" t="s">
        <v>8</v>
      </c>
      <c r="D4726" t="s">
        <v>2</v>
      </c>
      <c r="E4726" t="s">
        <v>4</v>
      </c>
      <c r="F4726" t="b">
        <v>1</v>
      </c>
      <c r="G4726">
        <v>376</v>
      </c>
      <c r="H4726">
        <v>0</v>
      </c>
      <c r="I4726">
        <v>975</v>
      </c>
      <c r="K4726" t="str">
        <f t="shared" si="74"/>
        <v>SELECT 'uf50-0119.cnf','Roulette','Uniform','BitFlip','Weighted',1,376,0,975 UNION</v>
      </c>
    </row>
    <row r="4727" spans="1:11" x14ac:dyDescent="0.55000000000000004">
      <c r="A4727" t="s">
        <v>39</v>
      </c>
      <c r="B4727" t="s">
        <v>9</v>
      </c>
      <c r="C4727" t="s">
        <v>8</v>
      </c>
      <c r="D4727" t="s">
        <v>2</v>
      </c>
      <c r="E4727" t="s">
        <v>5</v>
      </c>
      <c r="F4727" t="b">
        <v>1</v>
      </c>
      <c r="G4727">
        <v>145</v>
      </c>
      <c r="H4727">
        <v>0</v>
      </c>
      <c r="I4727">
        <v>402</v>
      </c>
      <c r="K4727" t="str">
        <f t="shared" si="74"/>
        <v>SELECT 'uf50-0119.cnf','Roulette','Uniform','BitFlip','Amplified',1,145,0,402 UNION</v>
      </c>
    </row>
    <row r="4728" spans="1:11" x14ac:dyDescent="0.55000000000000004">
      <c r="A4728" t="s">
        <v>39</v>
      </c>
      <c r="B4728" t="s">
        <v>9</v>
      </c>
      <c r="C4728" t="s">
        <v>8</v>
      </c>
      <c r="D4728" t="s">
        <v>6</v>
      </c>
      <c r="E4728" t="s">
        <v>3</v>
      </c>
      <c r="F4728" t="b">
        <v>1</v>
      </c>
      <c r="G4728">
        <v>33</v>
      </c>
      <c r="H4728">
        <v>0</v>
      </c>
      <c r="I4728">
        <v>151</v>
      </c>
      <c r="K4728" t="str">
        <f t="shared" si="74"/>
        <v>SELECT 'uf50-0119.cnf','Roulette','Uniform','Guided','MaxSat',1,33,0,151 UNION</v>
      </c>
    </row>
    <row r="4729" spans="1:11" x14ac:dyDescent="0.55000000000000004">
      <c r="A4729" t="s">
        <v>39</v>
      </c>
      <c r="B4729" t="s">
        <v>9</v>
      </c>
      <c r="C4729" t="s">
        <v>8</v>
      </c>
      <c r="D4729" t="s">
        <v>6</v>
      </c>
      <c r="E4729" t="s">
        <v>4</v>
      </c>
      <c r="F4729" t="b">
        <v>1</v>
      </c>
      <c r="G4729">
        <v>603</v>
      </c>
      <c r="H4729">
        <v>3</v>
      </c>
      <c r="I4729">
        <v>2614</v>
      </c>
      <c r="K4729" t="str">
        <f t="shared" si="74"/>
        <v>SELECT 'uf50-0119.cnf','Roulette','Uniform','Guided','Weighted',1,603,3,2614 UNION</v>
      </c>
    </row>
    <row r="4730" spans="1:11" x14ac:dyDescent="0.55000000000000004">
      <c r="A4730" t="s">
        <v>39</v>
      </c>
      <c r="B4730" t="s">
        <v>9</v>
      </c>
      <c r="C4730" t="s">
        <v>8</v>
      </c>
      <c r="D4730" t="s">
        <v>6</v>
      </c>
      <c r="E4730" t="s">
        <v>5</v>
      </c>
      <c r="F4730" t="b">
        <v>1</v>
      </c>
      <c r="G4730">
        <v>47</v>
      </c>
      <c r="H4730">
        <v>0</v>
      </c>
      <c r="I4730">
        <v>224</v>
      </c>
      <c r="K4730" t="str">
        <f t="shared" si="74"/>
        <v>SELECT 'uf50-0119.cnf','Roulette','Uniform','Guided','Amplified',1,47,0,224 UNION</v>
      </c>
    </row>
    <row r="4731" spans="1:11" x14ac:dyDescent="0.55000000000000004">
      <c r="A4731" t="s">
        <v>39</v>
      </c>
      <c r="B4731" t="s">
        <v>9</v>
      </c>
      <c r="C4731" t="s">
        <v>8</v>
      </c>
      <c r="D4731" t="s">
        <v>131</v>
      </c>
      <c r="E4731" t="s">
        <v>3</v>
      </c>
      <c r="F4731" t="b">
        <v>1</v>
      </c>
      <c r="G4731">
        <v>61</v>
      </c>
      <c r="H4731">
        <v>0</v>
      </c>
      <c r="I4731">
        <v>173</v>
      </c>
      <c r="K4731" t="str">
        <f t="shared" si="74"/>
        <v>SELECT 'uf50-0119.cnf','Roulette','Uniform','1Bit','MaxSat',1,61,0,173 UNION</v>
      </c>
    </row>
    <row r="4732" spans="1:11" x14ac:dyDescent="0.55000000000000004">
      <c r="A4732" t="s">
        <v>39</v>
      </c>
      <c r="B4732" t="s">
        <v>9</v>
      </c>
      <c r="C4732" t="s">
        <v>8</v>
      </c>
      <c r="D4732" t="s">
        <v>131</v>
      </c>
      <c r="E4732" t="s">
        <v>4</v>
      </c>
      <c r="F4732" t="b">
        <v>1</v>
      </c>
      <c r="G4732">
        <v>617</v>
      </c>
      <c r="H4732">
        <v>3</v>
      </c>
      <c r="I4732">
        <v>1596</v>
      </c>
      <c r="K4732" t="str">
        <f t="shared" si="74"/>
        <v>SELECT 'uf50-0119.cnf','Roulette','Uniform','1Bit','Weighted',1,617,3,1596 UNION</v>
      </c>
    </row>
    <row r="4733" spans="1:11" x14ac:dyDescent="0.55000000000000004">
      <c r="A4733" t="s">
        <v>39</v>
      </c>
      <c r="B4733" t="s">
        <v>9</v>
      </c>
      <c r="C4733" t="s">
        <v>8</v>
      </c>
      <c r="D4733" t="s">
        <v>131</v>
      </c>
      <c r="E4733" t="s">
        <v>5</v>
      </c>
      <c r="F4733" t="b">
        <v>1</v>
      </c>
      <c r="G4733">
        <v>1890</v>
      </c>
      <c r="H4733">
        <v>10</v>
      </c>
      <c r="I4733">
        <v>5202</v>
      </c>
      <c r="K4733" t="str">
        <f t="shared" si="74"/>
        <v>SELECT 'uf50-0119.cnf','Roulette','Uniform','1Bit','Amplified',1,1890,10,5202 UNION</v>
      </c>
    </row>
    <row r="4734" spans="1:11" x14ac:dyDescent="0.55000000000000004">
      <c r="A4734" t="s">
        <v>39</v>
      </c>
      <c r="B4734" t="s">
        <v>9</v>
      </c>
      <c r="C4734" t="s">
        <v>8</v>
      </c>
      <c r="D4734" t="s">
        <v>132</v>
      </c>
      <c r="E4734" t="s">
        <v>3</v>
      </c>
      <c r="F4734" t="b">
        <v>1</v>
      </c>
      <c r="G4734">
        <v>3154</v>
      </c>
      <c r="H4734">
        <v>14</v>
      </c>
      <c r="I4734">
        <v>8654</v>
      </c>
      <c r="K4734" t="str">
        <f t="shared" si="74"/>
        <v>SELECT 'uf50-0119.cnf','Roulette','Uniform','2Bit','MaxSat',1,3154,14,8654 UNION</v>
      </c>
    </row>
    <row r="4735" spans="1:11" x14ac:dyDescent="0.55000000000000004">
      <c r="A4735" t="s">
        <v>39</v>
      </c>
      <c r="B4735" t="s">
        <v>9</v>
      </c>
      <c r="C4735" t="s">
        <v>8</v>
      </c>
      <c r="D4735" t="s">
        <v>132</v>
      </c>
      <c r="E4735" t="s">
        <v>4</v>
      </c>
      <c r="F4735" t="b">
        <v>1</v>
      </c>
      <c r="G4735">
        <v>644</v>
      </c>
      <c r="H4735">
        <v>2</v>
      </c>
      <c r="I4735">
        <v>1625</v>
      </c>
      <c r="K4735" t="str">
        <f t="shared" si="74"/>
        <v>SELECT 'uf50-0119.cnf','Roulette','Uniform','2Bit','Weighted',1,644,2,1625 UNION</v>
      </c>
    </row>
    <row r="4736" spans="1:11" x14ac:dyDescent="0.55000000000000004">
      <c r="A4736" t="s">
        <v>39</v>
      </c>
      <c r="B4736" t="s">
        <v>9</v>
      </c>
      <c r="C4736" t="s">
        <v>8</v>
      </c>
      <c r="D4736" t="s">
        <v>132</v>
      </c>
      <c r="E4736" t="s">
        <v>5</v>
      </c>
      <c r="F4736" t="b">
        <v>1</v>
      </c>
      <c r="G4736">
        <v>174</v>
      </c>
      <c r="H4736">
        <v>0</v>
      </c>
      <c r="I4736">
        <v>452</v>
      </c>
      <c r="K4736" t="str">
        <f t="shared" si="74"/>
        <v>SELECT 'uf50-0119.cnf','Roulette','Uniform','2Bit','Amplified',1,174,0,452 UNION</v>
      </c>
    </row>
    <row r="4737" spans="1:11" x14ac:dyDescent="0.55000000000000004">
      <c r="A4737" t="s">
        <v>39</v>
      </c>
      <c r="B4737" t="s">
        <v>9</v>
      </c>
      <c r="C4737" t="s">
        <v>133</v>
      </c>
      <c r="D4737" t="s">
        <v>2</v>
      </c>
      <c r="E4737" t="s">
        <v>3</v>
      </c>
      <c r="F4737" t="b">
        <v>1</v>
      </c>
      <c r="G4737">
        <v>531</v>
      </c>
      <c r="H4737">
        <v>2</v>
      </c>
      <c r="I4737">
        <v>1353</v>
      </c>
      <c r="K4737" t="str">
        <f t="shared" si="74"/>
        <v>SELECT 'uf50-0119.cnf','Roulette','1Point','BitFlip','MaxSat',1,531,2,1353 UNION</v>
      </c>
    </row>
    <row r="4738" spans="1:11" x14ac:dyDescent="0.55000000000000004">
      <c r="A4738" t="s">
        <v>39</v>
      </c>
      <c r="B4738" t="s">
        <v>9</v>
      </c>
      <c r="C4738" t="s">
        <v>133</v>
      </c>
      <c r="D4738" t="s">
        <v>2</v>
      </c>
      <c r="E4738" t="s">
        <v>4</v>
      </c>
      <c r="F4738" t="b">
        <v>1</v>
      </c>
      <c r="G4738">
        <v>1089</v>
      </c>
      <c r="H4738">
        <v>5</v>
      </c>
      <c r="I4738">
        <v>2767</v>
      </c>
      <c r="K4738" t="str">
        <f t="shared" si="74"/>
        <v>SELECT 'uf50-0119.cnf','Roulette','1Point','BitFlip','Weighted',1,1089,5,2767 UNION</v>
      </c>
    </row>
    <row r="4739" spans="1:11" x14ac:dyDescent="0.55000000000000004">
      <c r="A4739" t="s">
        <v>39</v>
      </c>
      <c r="B4739" t="s">
        <v>9</v>
      </c>
      <c r="C4739" t="s">
        <v>133</v>
      </c>
      <c r="D4739" t="s">
        <v>2</v>
      </c>
      <c r="E4739" t="s">
        <v>5</v>
      </c>
      <c r="F4739" t="b">
        <v>1</v>
      </c>
      <c r="G4739">
        <v>128</v>
      </c>
      <c r="H4739">
        <v>0</v>
      </c>
      <c r="I4739">
        <v>369</v>
      </c>
      <c r="K4739" t="str">
        <f t="shared" si="74"/>
        <v>SELECT 'uf50-0119.cnf','Roulette','1Point','BitFlip','Amplified',1,128,0,369 UNION</v>
      </c>
    </row>
    <row r="4740" spans="1:11" x14ac:dyDescent="0.55000000000000004">
      <c r="A4740" t="s">
        <v>39</v>
      </c>
      <c r="B4740" t="s">
        <v>9</v>
      </c>
      <c r="C4740" t="s">
        <v>133</v>
      </c>
      <c r="D4740" t="s">
        <v>6</v>
      </c>
      <c r="E4740" t="s">
        <v>3</v>
      </c>
      <c r="F4740" t="b">
        <v>1</v>
      </c>
      <c r="G4740">
        <v>43</v>
      </c>
      <c r="H4740">
        <v>0</v>
      </c>
      <c r="I4740">
        <v>191</v>
      </c>
      <c r="K4740" t="str">
        <f t="shared" si="74"/>
        <v>SELECT 'uf50-0119.cnf','Roulette','1Point','Guided','MaxSat',1,43,0,191 UNION</v>
      </c>
    </row>
    <row r="4741" spans="1:11" x14ac:dyDescent="0.55000000000000004">
      <c r="A4741" t="s">
        <v>39</v>
      </c>
      <c r="B4741" t="s">
        <v>9</v>
      </c>
      <c r="C4741" t="s">
        <v>133</v>
      </c>
      <c r="D4741" t="s">
        <v>6</v>
      </c>
      <c r="E4741" t="s">
        <v>4</v>
      </c>
      <c r="F4741" t="b">
        <v>1</v>
      </c>
      <c r="G4741">
        <v>48</v>
      </c>
      <c r="H4741">
        <v>0</v>
      </c>
      <c r="I4741">
        <v>225</v>
      </c>
      <c r="K4741" t="str">
        <f t="shared" si="74"/>
        <v>SELECT 'uf50-0119.cnf','Roulette','1Point','Guided','Weighted',1,48,0,225 UNION</v>
      </c>
    </row>
    <row r="4742" spans="1:11" x14ac:dyDescent="0.55000000000000004">
      <c r="A4742" t="s">
        <v>39</v>
      </c>
      <c r="B4742" t="s">
        <v>9</v>
      </c>
      <c r="C4742" t="s">
        <v>133</v>
      </c>
      <c r="D4742" t="s">
        <v>6</v>
      </c>
      <c r="E4742" t="s">
        <v>5</v>
      </c>
      <c r="F4742" t="b">
        <v>1</v>
      </c>
      <c r="G4742">
        <v>47</v>
      </c>
      <c r="H4742">
        <v>0</v>
      </c>
      <c r="I4742">
        <v>220</v>
      </c>
      <c r="K4742" t="str">
        <f t="shared" si="74"/>
        <v>SELECT 'uf50-0119.cnf','Roulette','1Point','Guided','Amplified',1,47,0,220 UNION</v>
      </c>
    </row>
    <row r="4743" spans="1:11" x14ac:dyDescent="0.55000000000000004">
      <c r="A4743" t="s">
        <v>39</v>
      </c>
      <c r="B4743" t="s">
        <v>9</v>
      </c>
      <c r="C4743" t="s">
        <v>133</v>
      </c>
      <c r="D4743" t="s">
        <v>131</v>
      </c>
      <c r="E4743" t="s">
        <v>3</v>
      </c>
      <c r="F4743" t="b">
        <v>1</v>
      </c>
      <c r="G4743">
        <v>5015</v>
      </c>
      <c r="H4743">
        <v>25</v>
      </c>
      <c r="I4743">
        <v>12659</v>
      </c>
      <c r="K4743" t="str">
        <f t="shared" si="74"/>
        <v>SELECT 'uf50-0119.cnf','Roulette','1Point','1Bit','MaxSat',1,5015,25,12659 UNION</v>
      </c>
    </row>
    <row r="4744" spans="1:11" x14ac:dyDescent="0.55000000000000004">
      <c r="A4744" t="s">
        <v>39</v>
      </c>
      <c r="B4744" t="s">
        <v>9</v>
      </c>
      <c r="C4744" t="s">
        <v>133</v>
      </c>
      <c r="D4744" t="s">
        <v>131</v>
      </c>
      <c r="E4744" t="s">
        <v>4</v>
      </c>
      <c r="F4744" t="b">
        <v>1</v>
      </c>
      <c r="G4744">
        <v>655</v>
      </c>
      <c r="H4744">
        <v>2</v>
      </c>
      <c r="I4744">
        <v>1527</v>
      </c>
      <c r="K4744" t="str">
        <f t="shared" si="74"/>
        <v>SELECT 'uf50-0119.cnf','Roulette','1Point','1Bit','Weighted',1,655,2,1527 UNION</v>
      </c>
    </row>
    <row r="4745" spans="1:11" x14ac:dyDescent="0.55000000000000004">
      <c r="A4745" t="s">
        <v>39</v>
      </c>
      <c r="B4745" t="s">
        <v>9</v>
      </c>
      <c r="C4745" t="s">
        <v>133</v>
      </c>
      <c r="D4745" t="s">
        <v>131</v>
      </c>
      <c r="E4745" t="s">
        <v>5</v>
      </c>
      <c r="F4745" t="b">
        <v>1</v>
      </c>
      <c r="G4745">
        <v>1002</v>
      </c>
      <c r="H4745">
        <v>5</v>
      </c>
      <c r="I4745">
        <v>2493</v>
      </c>
      <c r="K4745" t="str">
        <f t="shared" ref="K4745:K4808" si="75">CONCATENATE("SELECT '",A4745,"','",B4745,"','",C4745,"','",D4745,"','",E4745,"',",IF(F4745,1,0),",",G4745,",",H4745,",",I4745," UNION")</f>
        <v>SELECT 'uf50-0119.cnf','Roulette','1Point','1Bit','Amplified',1,1002,5,2493 UNION</v>
      </c>
    </row>
    <row r="4746" spans="1:11" x14ac:dyDescent="0.55000000000000004">
      <c r="A4746" t="s">
        <v>39</v>
      </c>
      <c r="B4746" t="s">
        <v>9</v>
      </c>
      <c r="C4746" t="s">
        <v>133</v>
      </c>
      <c r="D4746" t="s">
        <v>132</v>
      </c>
      <c r="E4746" t="s">
        <v>3</v>
      </c>
      <c r="F4746" t="b">
        <v>1</v>
      </c>
      <c r="G4746">
        <v>1123</v>
      </c>
      <c r="H4746">
        <v>4</v>
      </c>
      <c r="I4746">
        <v>2822</v>
      </c>
      <c r="K4746" t="str">
        <f t="shared" si="75"/>
        <v>SELECT 'uf50-0119.cnf','Roulette','1Point','2Bit','MaxSat',1,1123,4,2822 UNION</v>
      </c>
    </row>
    <row r="4747" spans="1:11" x14ac:dyDescent="0.55000000000000004">
      <c r="A4747" t="s">
        <v>39</v>
      </c>
      <c r="B4747" t="s">
        <v>9</v>
      </c>
      <c r="C4747" t="s">
        <v>133</v>
      </c>
      <c r="D4747" t="s">
        <v>132</v>
      </c>
      <c r="E4747" t="s">
        <v>4</v>
      </c>
      <c r="F4747" t="b">
        <v>1</v>
      </c>
      <c r="G4747">
        <v>2610</v>
      </c>
      <c r="H4747">
        <v>12</v>
      </c>
      <c r="I4747">
        <v>6437</v>
      </c>
      <c r="K4747" t="str">
        <f t="shared" si="75"/>
        <v>SELECT 'uf50-0119.cnf','Roulette','1Point','2Bit','Weighted',1,2610,12,6437 UNION</v>
      </c>
    </row>
    <row r="4748" spans="1:11" x14ac:dyDescent="0.55000000000000004">
      <c r="A4748" t="s">
        <v>39</v>
      </c>
      <c r="B4748" t="s">
        <v>9</v>
      </c>
      <c r="C4748" t="s">
        <v>133</v>
      </c>
      <c r="D4748" t="s">
        <v>132</v>
      </c>
      <c r="E4748" t="s">
        <v>5</v>
      </c>
      <c r="F4748" t="b">
        <v>1</v>
      </c>
      <c r="G4748">
        <v>218</v>
      </c>
      <c r="H4748">
        <v>0</v>
      </c>
      <c r="I4748">
        <v>599</v>
      </c>
      <c r="K4748" t="str">
        <f t="shared" si="75"/>
        <v>SELECT 'uf50-0119.cnf','Roulette','1Point','2Bit','Amplified',1,218,0,599 UNION</v>
      </c>
    </row>
    <row r="4749" spans="1:11" x14ac:dyDescent="0.55000000000000004">
      <c r="A4749" t="s">
        <v>39</v>
      </c>
      <c r="B4749" t="s">
        <v>9</v>
      </c>
      <c r="C4749" t="s">
        <v>134</v>
      </c>
      <c r="D4749" t="s">
        <v>2</v>
      </c>
      <c r="E4749" t="s">
        <v>3</v>
      </c>
      <c r="F4749" t="b">
        <v>1</v>
      </c>
      <c r="G4749">
        <v>4107</v>
      </c>
      <c r="H4749">
        <v>21</v>
      </c>
      <c r="I4749">
        <v>11212</v>
      </c>
      <c r="K4749" t="str">
        <f t="shared" si="75"/>
        <v>SELECT 'uf50-0119.cnf','Roulette','2Point','BitFlip','MaxSat',1,4107,21,11212 UNION</v>
      </c>
    </row>
    <row r="4750" spans="1:11" x14ac:dyDescent="0.55000000000000004">
      <c r="A4750" t="s">
        <v>39</v>
      </c>
      <c r="B4750" t="s">
        <v>9</v>
      </c>
      <c r="C4750" t="s">
        <v>134</v>
      </c>
      <c r="D4750" t="s">
        <v>2</v>
      </c>
      <c r="E4750" t="s">
        <v>4</v>
      </c>
      <c r="F4750" t="b">
        <v>1</v>
      </c>
      <c r="G4750">
        <v>63</v>
      </c>
      <c r="H4750">
        <v>0</v>
      </c>
      <c r="I4750">
        <v>165</v>
      </c>
      <c r="K4750" t="str">
        <f t="shared" si="75"/>
        <v>SELECT 'uf50-0119.cnf','Roulette','2Point','BitFlip','Weighted',1,63,0,165 UNION</v>
      </c>
    </row>
    <row r="4751" spans="1:11" x14ac:dyDescent="0.55000000000000004">
      <c r="A4751" t="s">
        <v>39</v>
      </c>
      <c r="B4751" t="s">
        <v>9</v>
      </c>
      <c r="C4751" t="s">
        <v>134</v>
      </c>
      <c r="D4751" t="s">
        <v>2</v>
      </c>
      <c r="E4751" t="s">
        <v>5</v>
      </c>
      <c r="F4751" t="b">
        <v>1</v>
      </c>
      <c r="G4751">
        <v>138</v>
      </c>
      <c r="H4751">
        <v>0</v>
      </c>
      <c r="I4751">
        <v>374</v>
      </c>
      <c r="K4751" t="str">
        <f t="shared" si="75"/>
        <v>SELECT 'uf50-0119.cnf','Roulette','2Point','BitFlip','Amplified',1,138,0,374 UNION</v>
      </c>
    </row>
    <row r="4752" spans="1:11" x14ac:dyDescent="0.55000000000000004">
      <c r="A4752" t="s">
        <v>39</v>
      </c>
      <c r="B4752" t="s">
        <v>9</v>
      </c>
      <c r="C4752" t="s">
        <v>134</v>
      </c>
      <c r="D4752" t="s">
        <v>6</v>
      </c>
      <c r="E4752" t="s">
        <v>3</v>
      </c>
      <c r="F4752" t="b">
        <v>1</v>
      </c>
      <c r="G4752">
        <v>299</v>
      </c>
      <c r="H4752">
        <v>2</v>
      </c>
      <c r="I4752">
        <v>1349</v>
      </c>
      <c r="K4752" t="str">
        <f t="shared" si="75"/>
        <v>SELECT 'uf50-0119.cnf','Roulette','2Point','Guided','MaxSat',1,299,2,1349 UNION</v>
      </c>
    </row>
    <row r="4753" spans="1:11" x14ac:dyDescent="0.55000000000000004">
      <c r="A4753" t="s">
        <v>39</v>
      </c>
      <c r="B4753" t="s">
        <v>9</v>
      </c>
      <c r="C4753" t="s">
        <v>134</v>
      </c>
      <c r="D4753" t="s">
        <v>6</v>
      </c>
      <c r="E4753" t="s">
        <v>4</v>
      </c>
      <c r="F4753" t="b">
        <v>1</v>
      </c>
      <c r="G4753">
        <v>32</v>
      </c>
      <c r="H4753">
        <v>0</v>
      </c>
      <c r="I4753">
        <v>143</v>
      </c>
      <c r="K4753" t="str">
        <f t="shared" si="75"/>
        <v>SELECT 'uf50-0119.cnf','Roulette','2Point','Guided','Weighted',1,32,0,143 UNION</v>
      </c>
    </row>
    <row r="4754" spans="1:11" x14ac:dyDescent="0.55000000000000004">
      <c r="A4754" t="s">
        <v>39</v>
      </c>
      <c r="B4754" t="s">
        <v>9</v>
      </c>
      <c r="C4754" t="s">
        <v>134</v>
      </c>
      <c r="D4754" t="s">
        <v>6</v>
      </c>
      <c r="E4754" t="s">
        <v>5</v>
      </c>
      <c r="F4754" t="b">
        <v>1</v>
      </c>
      <c r="G4754">
        <v>78</v>
      </c>
      <c r="H4754">
        <v>0</v>
      </c>
      <c r="I4754">
        <v>351</v>
      </c>
      <c r="K4754" t="str">
        <f t="shared" si="75"/>
        <v>SELECT 'uf50-0119.cnf','Roulette','2Point','Guided','Amplified',1,78,0,351 UNION</v>
      </c>
    </row>
    <row r="4755" spans="1:11" x14ac:dyDescent="0.55000000000000004">
      <c r="A4755" t="s">
        <v>39</v>
      </c>
      <c r="B4755" t="s">
        <v>9</v>
      </c>
      <c r="C4755" t="s">
        <v>134</v>
      </c>
      <c r="D4755" t="s">
        <v>131</v>
      </c>
      <c r="E4755" t="s">
        <v>3</v>
      </c>
      <c r="F4755" t="b">
        <v>1</v>
      </c>
      <c r="G4755">
        <v>90</v>
      </c>
      <c r="H4755">
        <v>0</v>
      </c>
      <c r="I4755">
        <v>241</v>
      </c>
      <c r="K4755" t="str">
        <f t="shared" si="75"/>
        <v>SELECT 'uf50-0119.cnf','Roulette','2Point','1Bit','MaxSat',1,90,0,241 UNION</v>
      </c>
    </row>
    <row r="4756" spans="1:11" x14ac:dyDescent="0.55000000000000004">
      <c r="A4756" t="s">
        <v>39</v>
      </c>
      <c r="B4756" t="s">
        <v>9</v>
      </c>
      <c r="C4756" t="s">
        <v>134</v>
      </c>
      <c r="D4756" t="s">
        <v>131</v>
      </c>
      <c r="E4756" t="s">
        <v>4</v>
      </c>
      <c r="F4756" t="b">
        <v>1</v>
      </c>
      <c r="G4756">
        <v>501</v>
      </c>
      <c r="H4756">
        <v>1</v>
      </c>
      <c r="I4756">
        <v>1281</v>
      </c>
      <c r="K4756" t="str">
        <f t="shared" si="75"/>
        <v>SELECT 'uf50-0119.cnf','Roulette','2Point','1Bit','Weighted',1,501,1,1281 UNION</v>
      </c>
    </row>
    <row r="4757" spans="1:11" x14ac:dyDescent="0.55000000000000004">
      <c r="A4757" t="s">
        <v>39</v>
      </c>
      <c r="B4757" t="s">
        <v>9</v>
      </c>
      <c r="C4757" t="s">
        <v>134</v>
      </c>
      <c r="D4757" t="s">
        <v>131</v>
      </c>
      <c r="E4757" t="s">
        <v>5</v>
      </c>
      <c r="F4757" t="b">
        <v>1</v>
      </c>
      <c r="G4757">
        <v>396</v>
      </c>
      <c r="H4757">
        <v>2</v>
      </c>
      <c r="I4757">
        <v>1050</v>
      </c>
      <c r="K4757" t="str">
        <f t="shared" si="75"/>
        <v>SELECT 'uf50-0119.cnf','Roulette','2Point','1Bit','Amplified',1,396,2,1050 UNION</v>
      </c>
    </row>
    <row r="4758" spans="1:11" x14ac:dyDescent="0.55000000000000004">
      <c r="A4758" t="s">
        <v>39</v>
      </c>
      <c r="B4758" t="s">
        <v>9</v>
      </c>
      <c r="C4758" t="s">
        <v>134</v>
      </c>
      <c r="D4758" t="s">
        <v>132</v>
      </c>
      <c r="E4758" t="s">
        <v>3</v>
      </c>
      <c r="F4758" t="b">
        <v>1</v>
      </c>
      <c r="G4758">
        <v>2507</v>
      </c>
      <c r="H4758">
        <v>12</v>
      </c>
      <c r="I4758">
        <v>6388</v>
      </c>
      <c r="K4758" t="str">
        <f t="shared" si="75"/>
        <v>SELECT 'uf50-0119.cnf','Roulette','2Point','2Bit','MaxSat',1,2507,12,6388 UNION</v>
      </c>
    </row>
    <row r="4759" spans="1:11" x14ac:dyDescent="0.55000000000000004">
      <c r="A4759" t="s">
        <v>39</v>
      </c>
      <c r="B4759" t="s">
        <v>9</v>
      </c>
      <c r="C4759" t="s">
        <v>134</v>
      </c>
      <c r="D4759" t="s">
        <v>132</v>
      </c>
      <c r="E4759" t="s">
        <v>4</v>
      </c>
      <c r="F4759" t="b">
        <v>1</v>
      </c>
      <c r="G4759">
        <v>95</v>
      </c>
      <c r="H4759">
        <v>0</v>
      </c>
      <c r="I4759">
        <v>236</v>
      </c>
      <c r="K4759" t="str">
        <f t="shared" si="75"/>
        <v>SELECT 'uf50-0119.cnf','Roulette','2Point','2Bit','Weighted',1,95,0,236 UNION</v>
      </c>
    </row>
    <row r="4760" spans="1:11" x14ac:dyDescent="0.55000000000000004">
      <c r="A4760" t="s">
        <v>39</v>
      </c>
      <c r="B4760" t="s">
        <v>9</v>
      </c>
      <c r="C4760" t="s">
        <v>134</v>
      </c>
      <c r="D4760" t="s">
        <v>132</v>
      </c>
      <c r="E4760" t="s">
        <v>5</v>
      </c>
      <c r="F4760" t="b">
        <v>1</v>
      </c>
      <c r="G4760">
        <v>119</v>
      </c>
      <c r="H4760">
        <v>0</v>
      </c>
      <c r="I4760">
        <v>297</v>
      </c>
      <c r="K4760" t="str">
        <f t="shared" si="75"/>
        <v>SELECT 'uf50-0119.cnf','Roulette','2Point','2Bit','Amplified',1,119,0,297 UNION</v>
      </c>
    </row>
    <row r="4761" spans="1:11" x14ac:dyDescent="0.55000000000000004">
      <c r="A4761" t="s">
        <v>39</v>
      </c>
      <c r="B4761" t="s">
        <v>10</v>
      </c>
      <c r="C4761" t="s">
        <v>1</v>
      </c>
      <c r="D4761" t="s">
        <v>2</v>
      </c>
      <c r="E4761" t="s">
        <v>3</v>
      </c>
      <c r="F4761" t="b">
        <v>1</v>
      </c>
      <c r="G4761">
        <v>217</v>
      </c>
      <c r="H4761">
        <v>1</v>
      </c>
      <c r="I4761">
        <v>1188</v>
      </c>
      <c r="K4761" t="str">
        <f t="shared" si="75"/>
        <v>SELECT 'uf50-0119.cnf','Rank','Clause','BitFlip','MaxSat',1,217,1,1188 UNION</v>
      </c>
    </row>
    <row r="4762" spans="1:11" x14ac:dyDescent="0.55000000000000004">
      <c r="A4762" t="s">
        <v>39</v>
      </c>
      <c r="B4762" t="s">
        <v>10</v>
      </c>
      <c r="C4762" t="s">
        <v>1</v>
      </c>
      <c r="D4762" t="s">
        <v>2</v>
      </c>
      <c r="E4762" t="s">
        <v>4</v>
      </c>
      <c r="F4762" t="b">
        <v>1</v>
      </c>
      <c r="G4762">
        <v>70</v>
      </c>
      <c r="H4762">
        <v>0</v>
      </c>
      <c r="I4762">
        <v>390</v>
      </c>
      <c r="K4762" t="str">
        <f t="shared" si="75"/>
        <v>SELECT 'uf50-0119.cnf','Rank','Clause','BitFlip','Weighted',1,70,0,390 UNION</v>
      </c>
    </row>
    <row r="4763" spans="1:11" x14ac:dyDescent="0.55000000000000004">
      <c r="A4763" t="s">
        <v>39</v>
      </c>
      <c r="B4763" t="s">
        <v>10</v>
      </c>
      <c r="C4763" t="s">
        <v>1</v>
      </c>
      <c r="D4763" t="s">
        <v>2</v>
      </c>
      <c r="E4763" t="s">
        <v>5</v>
      </c>
      <c r="F4763" t="b">
        <v>1</v>
      </c>
      <c r="G4763">
        <v>21</v>
      </c>
      <c r="H4763">
        <v>0</v>
      </c>
      <c r="I4763">
        <v>116</v>
      </c>
      <c r="K4763" t="str">
        <f t="shared" si="75"/>
        <v>SELECT 'uf50-0119.cnf','Rank','Clause','BitFlip','Amplified',1,21,0,116 UNION</v>
      </c>
    </row>
    <row r="4764" spans="1:11" x14ac:dyDescent="0.55000000000000004">
      <c r="A4764" t="s">
        <v>39</v>
      </c>
      <c r="B4764" t="s">
        <v>10</v>
      </c>
      <c r="C4764" t="s">
        <v>1</v>
      </c>
      <c r="D4764" t="s">
        <v>6</v>
      </c>
      <c r="E4764" t="s">
        <v>3</v>
      </c>
      <c r="F4764" t="b">
        <v>1</v>
      </c>
      <c r="G4764">
        <v>548</v>
      </c>
      <c r="H4764">
        <v>4</v>
      </c>
      <c r="I4764">
        <v>3504</v>
      </c>
      <c r="K4764" t="str">
        <f t="shared" si="75"/>
        <v>SELECT 'uf50-0119.cnf','Rank','Clause','Guided','MaxSat',1,548,4,3504 UNION</v>
      </c>
    </row>
    <row r="4765" spans="1:11" x14ac:dyDescent="0.55000000000000004">
      <c r="A4765" t="s">
        <v>39</v>
      </c>
      <c r="B4765" t="s">
        <v>10</v>
      </c>
      <c r="C4765" t="s">
        <v>1</v>
      </c>
      <c r="D4765" t="s">
        <v>6</v>
      </c>
      <c r="E4765" t="s">
        <v>4</v>
      </c>
      <c r="F4765" t="b">
        <v>1</v>
      </c>
      <c r="G4765">
        <v>319</v>
      </c>
      <c r="H4765">
        <v>2</v>
      </c>
      <c r="I4765">
        <v>1963</v>
      </c>
      <c r="K4765" t="str">
        <f t="shared" si="75"/>
        <v>SELECT 'uf50-0119.cnf','Rank','Clause','Guided','Weighted',1,319,2,1963 UNION</v>
      </c>
    </row>
    <row r="4766" spans="1:11" x14ac:dyDescent="0.55000000000000004">
      <c r="A4766" t="s">
        <v>39</v>
      </c>
      <c r="B4766" t="s">
        <v>10</v>
      </c>
      <c r="C4766" t="s">
        <v>1</v>
      </c>
      <c r="D4766" t="s">
        <v>6</v>
      </c>
      <c r="E4766" t="s">
        <v>5</v>
      </c>
      <c r="F4766" t="b">
        <v>1</v>
      </c>
      <c r="G4766">
        <v>21</v>
      </c>
      <c r="H4766">
        <v>0</v>
      </c>
      <c r="I4766">
        <v>140</v>
      </c>
      <c r="K4766" t="str">
        <f t="shared" si="75"/>
        <v>SELECT 'uf50-0119.cnf','Rank','Clause','Guided','Amplified',1,21,0,140 UNION</v>
      </c>
    </row>
    <row r="4767" spans="1:11" x14ac:dyDescent="0.55000000000000004">
      <c r="A4767" t="s">
        <v>39</v>
      </c>
      <c r="B4767" t="s">
        <v>10</v>
      </c>
      <c r="C4767" t="s">
        <v>1</v>
      </c>
      <c r="D4767" t="s">
        <v>131</v>
      </c>
      <c r="E4767" t="s">
        <v>3</v>
      </c>
      <c r="F4767" t="b">
        <v>1</v>
      </c>
      <c r="G4767">
        <v>303</v>
      </c>
      <c r="H4767">
        <v>2</v>
      </c>
      <c r="I4767">
        <v>1683</v>
      </c>
      <c r="K4767" t="str">
        <f t="shared" si="75"/>
        <v>SELECT 'uf50-0119.cnf','Rank','Clause','1Bit','MaxSat',1,303,2,1683 UNION</v>
      </c>
    </row>
    <row r="4768" spans="1:11" x14ac:dyDescent="0.55000000000000004">
      <c r="A4768" t="s">
        <v>39</v>
      </c>
      <c r="B4768" t="s">
        <v>10</v>
      </c>
      <c r="C4768" t="s">
        <v>1</v>
      </c>
      <c r="D4768" t="s">
        <v>131</v>
      </c>
      <c r="E4768" t="s">
        <v>4</v>
      </c>
      <c r="F4768" t="b">
        <v>1</v>
      </c>
      <c r="G4768">
        <v>32</v>
      </c>
      <c r="H4768">
        <v>0</v>
      </c>
      <c r="I4768">
        <v>173</v>
      </c>
      <c r="K4768" t="str">
        <f t="shared" si="75"/>
        <v>SELECT 'uf50-0119.cnf','Rank','Clause','1Bit','Weighted',1,32,0,173 UNION</v>
      </c>
    </row>
    <row r="4769" spans="1:11" x14ac:dyDescent="0.55000000000000004">
      <c r="A4769" t="s">
        <v>39</v>
      </c>
      <c r="B4769" t="s">
        <v>10</v>
      </c>
      <c r="C4769" t="s">
        <v>1</v>
      </c>
      <c r="D4769" t="s">
        <v>131</v>
      </c>
      <c r="E4769" t="s">
        <v>5</v>
      </c>
      <c r="F4769" t="b">
        <v>1</v>
      </c>
      <c r="G4769">
        <v>178</v>
      </c>
      <c r="H4769">
        <v>1</v>
      </c>
      <c r="I4769">
        <v>954</v>
      </c>
      <c r="K4769" t="str">
        <f t="shared" si="75"/>
        <v>SELECT 'uf50-0119.cnf','Rank','Clause','1Bit','Amplified',1,178,1,954 UNION</v>
      </c>
    </row>
    <row r="4770" spans="1:11" x14ac:dyDescent="0.55000000000000004">
      <c r="A4770" t="s">
        <v>39</v>
      </c>
      <c r="B4770" t="s">
        <v>10</v>
      </c>
      <c r="C4770" t="s">
        <v>1</v>
      </c>
      <c r="D4770" t="s">
        <v>132</v>
      </c>
      <c r="E4770" t="s">
        <v>3</v>
      </c>
      <c r="F4770" t="b">
        <v>1</v>
      </c>
      <c r="G4770">
        <v>186</v>
      </c>
      <c r="H4770">
        <v>1</v>
      </c>
      <c r="I4770">
        <v>1050</v>
      </c>
      <c r="K4770" t="str">
        <f t="shared" si="75"/>
        <v>SELECT 'uf50-0119.cnf','Rank','Clause','2Bit','MaxSat',1,186,1,1050 UNION</v>
      </c>
    </row>
    <row r="4771" spans="1:11" x14ac:dyDescent="0.55000000000000004">
      <c r="A4771" t="s">
        <v>39</v>
      </c>
      <c r="B4771" t="s">
        <v>10</v>
      </c>
      <c r="C4771" t="s">
        <v>1</v>
      </c>
      <c r="D4771" t="s">
        <v>132</v>
      </c>
      <c r="E4771" t="s">
        <v>4</v>
      </c>
      <c r="F4771" t="b">
        <v>1</v>
      </c>
      <c r="G4771">
        <v>76</v>
      </c>
      <c r="H4771">
        <v>0</v>
      </c>
      <c r="I4771">
        <v>414</v>
      </c>
      <c r="K4771" t="str">
        <f t="shared" si="75"/>
        <v>SELECT 'uf50-0119.cnf','Rank','Clause','2Bit','Weighted',1,76,0,414 UNION</v>
      </c>
    </row>
    <row r="4772" spans="1:11" x14ac:dyDescent="0.55000000000000004">
      <c r="A4772" t="s">
        <v>39</v>
      </c>
      <c r="B4772" t="s">
        <v>10</v>
      </c>
      <c r="C4772" t="s">
        <v>1</v>
      </c>
      <c r="D4772" t="s">
        <v>132</v>
      </c>
      <c r="E4772" t="s">
        <v>5</v>
      </c>
      <c r="F4772" t="b">
        <v>1</v>
      </c>
      <c r="G4772">
        <v>52</v>
      </c>
      <c r="H4772">
        <v>0</v>
      </c>
      <c r="I4772">
        <v>277</v>
      </c>
      <c r="K4772" t="str">
        <f t="shared" si="75"/>
        <v>SELECT 'uf50-0119.cnf','Rank','Clause','2Bit','Amplified',1,52,0,277 UNION</v>
      </c>
    </row>
    <row r="4773" spans="1:11" x14ac:dyDescent="0.55000000000000004">
      <c r="A4773" t="s">
        <v>39</v>
      </c>
      <c r="B4773" t="s">
        <v>10</v>
      </c>
      <c r="C4773" t="s">
        <v>8</v>
      </c>
      <c r="D4773" t="s">
        <v>2</v>
      </c>
      <c r="E4773" t="s">
        <v>3</v>
      </c>
      <c r="F4773" t="b">
        <v>1</v>
      </c>
      <c r="G4773">
        <v>414</v>
      </c>
      <c r="H4773">
        <v>3</v>
      </c>
      <c r="I4773">
        <v>1079</v>
      </c>
      <c r="K4773" t="str">
        <f t="shared" si="75"/>
        <v>SELECT 'uf50-0119.cnf','Rank','Uniform','BitFlip','MaxSat',1,414,3,1079 UNION</v>
      </c>
    </row>
    <row r="4774" spans="1:11" x14ac:dyDescent="0.55000000000000004">
      <c r="A4774" t="s">
        <v>39</v>
      </c>
      <c r="B4774" t="s">
        <v>10</v>
      </c>
      <c r="C4774" t="s">
        <v>8</v>
      </c>
      <c r="D4774" t="s">
        <v>2</v>
      </c>
      <c r="E4774" t="s">
        <v>4</v>
      </c>
      <c r="F4774" t="b">
        <v>1</v>
      </c>
      <c r="G4774">
        <v>160</v>
      </c>
      <c r="H4774">
        <v>1</v>
      </c>
      <c r="I4774">
        <v>398</v>
      </c>
      <c r="K4774" t="str">
        <f t="shared" si="75"/>
        <v>SELECT 'uf50-0119.cnf','Rank','Uniform','BitFlip','Weighted',1,160,1,398 UNION</v>
      </c>
    </row>
    <row r="4775" spans="1:11" x14ac:dyDescent="0.55000000000000004">
      <c r="A4775" t="s">
        <v>39</v>
      </c>
      <c r="B4775" t="s">
        <v>10</v>
      </c>
      <c r="C4775" t="s">
        <v>8</v>
      </c>
      <c r="D4775" t="s">
        <v>2</v>
      </c>
      <c r="E4775" t="s">
        <v>5</v>
      </c>
      <c r="F4775" t="b">
        <v>1</v>
      </c>
      <c r="G4775">
        <v>37</v>
      </c>
      <c r="H4775">
        <v>0</v>
      </c>
      <c r="I4775">
        <v>102</v>
      </c>
      <c r="K4775" t="str">
        <f t="shared" si="75"/>
        <v>SELECT 'uf50-0119.cnf','Rank','Uniform','BitFlip','Amplified',1,37,0,102 UNION</v>
      </c>
    </row>
    <row r="4776" spans="1:11" x14ac:dyDescent="0.55000000000000004">
      <c r="A4776" t="s">
        <v>39</v>
      </c>
      <c r="B4776" t="s">
        <v>10</v>
      </c>
      <c r="C4776" t="s">
        <v>8</v>
      </c>
      <c r="D4776" t="s">
        <v>6</v>
      </c>
      <c r="E4776" t="s">
        <v>3</v>
      </c>
      <c r="F4776" t="b">
        <v>1</v>
      </c>
      <c r="G4776">
        <v>20</v>
      </c>
      <c r="H4776">
        <v>0</v>
      </c>
      <c r="I4776">
        <v>105</v>
      </c>
      <c r="K4776" t="str">
        <f t="shared" si="75"/>
        <v>SELECT 'uf50-0119.cnf','Rank','Uniform','Guided','MaxSat',1,20,0,105 UNION</v>
      </c>
    </row>
    <row r="4777" spans="1:11" x14ac:dyDescent="0.55000000000000004">
      <c r="A4777" t="s">
        <v>39</v>
      </c>
      <c r="B4777" t="s">
        <v>10</v>
      </c>
      <c r="C4777" t="s">
        <v>8</v>
      </c>
      <c r="D4777" t="s">
        <v>6</v>
      </c>
      <c r="E4777" t="s">
        <v>4</v>
      </c>
      <c r="F4777" t="b">
        <v>1</v>
      </c>
      <c r="G4777">
        <v>18</v>
      </c>
      <c r="H4777">
        <v>0</v>
      </c>
      <c r="I4777">
        <v>88</v>
      </c>
      <c r="K4777" t="str">
        <f t="shared" si="75"/>
        <v>SELECT 'uf50-0119.cnf','Rank','Uniform','Guided','Weighted',1,18,0,88 UNION</v>
      </c>
    </row>
    <row r="4778" spans="1:11" x14ac:dyDescent="0.55000000000000004">
      <c r="A4778" t="s">
        <v>39</v>
      </c>
      <c r="B4778" t="s">
        <v>10</v>
      </c>
      <c r="C4778" t="s">
        <v>8</v>
      </c>
      <c r="D4778" t="s">
        <v>6</v>
      </c>
      <c r="E4778" t="s">
        <v>5</v>
      </c>
      <c r="F4778" t="b">
        <v>1</v>
      </c>
      <c r="G4778">
        <v>295</v>
      </c>
      <c r="H4778">
        <v>2</v>
      </c>
      <c r="I4778">
        <v>1250</v>
      </c>
      <c r="K4778" t="str">
        <f t="shared" si="75"/>
        <v>SELECT 'uf50-0119.cnf','Rank','Uniform','Guided','Amplified',1,295,2,1250 UNION</v>
      </c>
    </row>
    <row r="4779" spans="1:11" x14ac:dyDescent="0.55000000000000004">
      <c r="A4779" t="s">
        <v>39</v>
      </c>
      <c r="B4779" t="s">
        <v>10</v>
      </c>
      <c r="C4779" t="s">
        <v>8</v>
      </c>
      <c r="D4779" t="s">
        <v>131</v>
      </c>
      <c r="E4779" t="s">
        <v>3</v>
      </c>
      <c r="F4779" t="b">
        <v>1</v>
      </c>
      <c r="G4779">
        <v>30</v>
      </c>
      <c r="H4779">
        <v>0</v>
      </c>
      <c r="I4779">
        <v>102</v>
      </c>
      <c r="K4779" t="str">
        <f t="shared" si="75"/>
        <v>SELECT 'uf50-0119.cnf','Rank','Uniform','1Bit','MaxSat',1,30,0,102 UNION</v>
      </c>
    </row>
    <row r="4780" spans="1:11" x14ac:dyDescent="0.55000000000000004">
      <c r="A4780" t="s">
        <v>39</v>
      </c>
      <c r="B4780" t="s">
        <v>10</v>
      </c>
      <c r="C4780" t="s">
        <v>8</v>
      </c>
      <c r="D4780" t="s">
        <v>131</v>
      </c>
      <c r="E4780" t="s">
        <v>4</v>
      </c>
      <c r="F4780" t="b">
        <v>1</v>
      </c>
      <c r="G4780">
        <v>115</v>
      </c>
      <c r="H4780">
        <v>0</v>
      </c>
      <c r="I4780">
        <v>255</v>
      </c>
      <c r="K4780" t="str">
        <f t="shared" si="75"/>
        <v>SELECT 'uf50-0119.cnf','Rank','Uniform','1Bit','Weighted',1,115,0,255 UNION</v>
      </c>
    </row>
    <row r="4781" spans="1:11" x14ac:dyDescent="0.55000000000000004">
      <c r="A4781" t="s">
        <v>39</v>
      </c>
      <c r="B4781" t="s">
        <v>10</v>
      </c>
      <c r="C4781" t="s">
        <v>8</v>
      </c>
      <c r="D4781" t="s">
        <v>131</v>
      </c>
      <c r="E4781" t="s">
        <v>5</v>
      </c>
      <c r="F4781" t="b">
        <v>1</v>
      </c>
      <c r="G4781">
        <v>908</v>
      </c>
      <c r="H4781">
        <v>6</v>
      </c>
      <c r="I4781">
        <v>2329</v>
      </c>
      <c r="K4781" t="str">
        <f t="shared" si="75"/>
        <v>SELECT 'uf50-0119.cnf','Rank','Uniform','1Bit','Amplified',1,908,6,2329 UNION</v>
      </c>
    </row>
    <row r="4782" spans="1:11" x14ac:dyDescent="0.55000000000000004">
      <c r="A4782" t="s">
        <v>39</v>
      </c>
      <c r="B4782" t="s">
        <v>10</v>
      </c>
      <c r="C4782" t="s">
        <v>8</v>
      </c>
      <c r="D4782" t="s">
        <v>132</v>
      </c>
      <c r="E4782" t="s">
        <v>3</v>
      </c>
      <c r="F4782" t="b">
        <v>1</v>
      </c>
      <c r="G4782">
        <v>32</v>
      </c>
      <c r="H4782">
        <v>0</v>
      </c>
      <c r="I4782">
        <v>79</v>
      </c>
      <c r="K4782" t="str">
        <f t="shared" si="75"/>
        <v>SELECT 'uf50-0119.cnf','Rank','Uniform','2Bit','MaxSat',1,32,0,79 UNION</v>
      </c>
    </row>
    <row r="4783" spans="1:11" x14ac:dyDescent="0.55000000000000004">
      <c r="A4783" t="s">
        <v>39</v>
      </c>
      <c r="B4783" t="s">
        <v>10</v>
      </c>
      <c r="C4783" t="s">
        <v>8</v>
      </c>
      <c r="D4783" t="s">
        <v>132</v>
      </c>
      <c r="E4783" t="s">
        <v>4</v>
      </c>
      <c r="F4783" t="b">
        <v>1</v>
      </c>
      <c r="G4783">
        <v>168</v>
      </c>
      <c r="H4783">
        <v>1</v>
      </c>
      <c r="I4783">
        <v>395</v>
      </c>
      <c r="K4783" t="str">
        <f t="shared" si="75"/>
        <v>SELECT 'uf50-0119.cnf','Rank','Uniform','2Bit','Weighted',1,168,1,395 UNION</v>
      </c>
    </row>
    <row r="4784" spans="1:11" x14ac:dyDescent="0.55000000000000004">
      <c r="A4784" t="s">
        <v>39</v>
      </c>
      <c r="B4784" t="s">
        <v>10</v>
      </c>
      <c r="C4784" t="s">
        <v>8</v>
      </c>
      <c r="D4784" t="s">
        <v>132</v>
      </c>
      <c r="E4784" t="s">
        <v>5</v>
      </c>
      <c r="F4784" t="b">
        <v>1</v>
      </c>
      <c r="G4784">
        <v>35</v>
      </c>
      <c r="H4784">
        <v>0</v>
      </c>
      <c r="I4784">
        <v>98</v>
      </c>
      <c r="K4784" t="str">
        <f t="shared" si="75"/>
        <v>SELECT 'uf50-0119.cnf','Rank','Uniform','2Bit','Amplified',1,35,0,98 UNION</v>
      </c>
    </row>
    <row r="4785" spans="1:11" x14ac:dyDescent="0.55000000000000004">
      <c r="A4785" t="s">
        <v>39</v>
      </c>
      <c r="B4785" t="s">
        <v>10</v>
      </c>
      <c r="C4785" t="s">
        <v>133</v>
      </c>
      <c r="D4785" t="s">
        <v>2</v>
      </c>
      <c r="E4785" t="s">
        <v>3</v>
      </c>
      <c r="F4785" t="b">
        <v>1</v>
      </c>
      <c r="G4785">
        <v>76</v>
      </c>
      <c r="H4785">
        <v>0</v>
      </c>
      <c r="I4785">
        <v>188</v>
      </c>
      <c r="K4785" t="str">
        <f t="shared" si="75"/>
        <v>SELECT 'uf50-0119.cnf','Rank','1Point','BitFlip','MaxSat',1,76,0,188 UNION</v>
      </c>
    </row>
    <row r="4786" spans="1:11" x14ac:dyDescent="0.55000000000000004">
      <c r="A4786" t="s">
        <v>39</v>
      </c>
      <c r="B4786" t="s">
        <v>10</v>
      </c>
      <c r="C4786" t="s">
        <v>133</v>
      </c>
      <c r="D4786" t="s">
        <v>2</v>
      </c>
      <c r="E4786" t="s">
        <v>4</v>
      </c>
      <c r="F4786" t="b">
        <v>1</v>
      </c>
      <c r="G4786">
        <v>202</v>
      </c>
      <c r="H4786">
        <v>1</v>
      </c>
      <c r="I4786">
        <v>473</v>
      </c>
      <c r="K4786" t="str">
        <f t="shared" si="75"/>
        <v>SELECT 'uf50-0119.cnf','Rank','1Point','BitFlip','Weighted',1,202,1,473 UNION</v>
      </c>
    </row>
    <row r="4787" spans="1:11" x14ac:dyDescent="0.55000000000000004">
      <c r="A4787" t="s">
        <v>39</v>
      </c>
      <c r="B4787" t="s">
        <v>10</v>
      </c>
      <c r="C4787" t="s">
        <v>133</v>
      </c>
      <c r="D4787" t="s">
        <v>2</v>
      </c>
      <c r="E4787" t="s">
        <v>5</v>
      </c>
      <c r="F4787" t="b">
        <v>1</v>
      </c>
      <c r="G4787">
        <v>101</v>
      </c>
      <c r="H4787">
        <v>0</v>
      </c>
      <c r="I4787">
        <v>258</v>
      </c>
      <c r="K4787" t="str">
        <f t="shared" si="75"/>
        <v>SELECT 'uf50-0119.cnf','Rank','1Point','BitFlip','Amplified',1,101,0,258 UNION</v>
      </c>
    </row>
    <row r="4788" spans="1:11" x14ac:dyDescent="0.55000000000000004">
      <c r="A4788" t="s">
        <v>39</v>
      </c>
      <c r="B4788" t="s">
        <v>10</v>
      </c>
      <c r="C4788" t="s">
        <v>133</v>
      </c>
      <c r="D4788" t="s">
        <v>6</v>
      </c>
      <c r="E4788" t="s">
        <v>3</v>
      </c>
      <c r="F4788" t="b">
        <v>1</v>
      </c>
      <c r="G4788">
        <v>142</v>
      </c>
      <c r="H4788">
        <v>1</v>
      </c>
      <c r="I4788">
        <v>555</v>
      </c>
      <c r="K4788" t="str">
        <f t="shared" si="75"/>
        <v>SELECT 'uf50-0119.cnf','Rank','1Point','Guided','MaxSat',1,142,1,555 UNION</v>
      </c>
    </row>
    <row r="4789" spans="1:11" x14ac:dyDescent="0.55000000000000004">
      <c r="A4789" t="s">
        <v>39</v>
      </c>
      <c r="B4789" t="s">
        <v>10</v>
      </c>
      <c r="C4789" t="s">
        <v>133</v>
      </c>
      <c r="D4789" t="s">
        <v>6</v>
      </c>
      <c r="E4789" t="s">
        <v>4</v>
      </c>
      <c r="F4789" t="b">
        <v>1</v>
      </c>
      <c r="G4789">
        <v>222</v>
      </c>
      <c r="H4789">
        <v>1</v>
      </c>
      <c r="I4789">
        <v>839</v>
      </c>
      <c r="K4789" t="str">
        <f t="shared" si="75"/>
        <v>SELECT 'uf50-0119.cnf','Rank','1Point','Guided','Weighted',1,222,1,839 UNION</v>
      </c>
    </row>
    <row r="4790" spans="1:11" x14ac:dyDescent="0.55000000000000004">
      <c r="A4790" t="s">
        <v>39</v>
      </c>
      <c r="B4790" t="s">
        <v>10</v>
      </c>
      <c r="C4790" t="s">
        <v>133</v>
      </c>
      <c r="D4790" t="s">
        <v>6</v>
      </c>
      <c r="E4790" t="s">
        <v>5</v>
      </c>
      <c r="F4790" t="b">
        <v>1</v>
      </c>
      <c r="G4790">
        <v>25</v>
      </c>
      <c r="H4790">
        <v>0</v>
      </c>
      <c r="I4790">
        <v>98</v>
      </c>
      <c r="K4790" t="str">
        <f t="shared" si="75"/>
        <v>SELECT 'uf50-0119.cnf','Rank','1Point','Guided','Amplified',1,25,0,98 UNION</v>
      </c>
    </row>
    <row r="4791" spans="1:11" x14ac:dyDescent="0.55000000000000004">
      <c r="A4791" t="s">
        <v>39</v>
      </c>
      <c r="B4791" t="s">
        <v>10</v>
      </c>
      <c r="C4791" t="s">
        <v>133</v>
      </c>
      <c r="D4791" t="s">
        <v>131</v>
      </c>
      <c r="E4791" t="s">
        <v>3</v>
      </c>
      <c r="F4791" t="b">
        <v>1</v>
      </c>
      <c r="G4791">
        <v>40</v>
      </c>
      <c r="H4791">
        <v>0</v>
      </c>
      <c r="I4791">
        <v>100</v>
      </c>
      <c r="K4791" t="str">
        <f t="shared" si="75"/>
        <v>SELECT 'uf50-0119.cnf','Rank','1Point','1Bit','MaxSat',1,40,0,100 UNION</v>
      </c>
    </row>
    <row r="4792" spans="1:11" x14ac:dyDescent="0.55000000000000004">
      <c r="A4792" t="s">
        <v>39</v>
      </c>
      <c r="B4792" t="s">
        <v>10</v>
      </c>
      <c r="C4792" t="s">
        <v>133</v>
      </c>
      <c r="D4792" t="s">
        <v>131</v>
      </c>
      <c r="E4792" t="s">
        <v>4</v>
      </c>
      <c r="F4792" t="b">
        <v>1</v>
      </c>
      <c r="G4792">
        <v>1135</v>
      </c>
      <c r="H4792">
        <v>5</v>
      </c>
      <c r="I4792">
        <v>2510</v>
      </c>
      <c r="K4792" t="str">
        <f t="shared" si="75"/>
        <v>SELECT 'uf50-0119.cnf','Rank','1Point','1Bit','Weighted',1,1135,5,2510 UNION</v>
      </c>
    </row>
    <row r="4793" spans="1:11" x14ac:dyDescent="0.55000000000000004">
      <c r="A4793" t="s">
        <v>39</v>
      </c>
      <c r="B4793" t="s">
        <v>10</v>
      </c>
      <c r="C4793" t="s">
        <v>133</v>
      </c>
      <c r="D4793" t="s">
        <v>131</v>
      </c>
      <c r="E4793" t="s">
        <v>5</v>
      </c>
      <c r="F4793" t="b">
        <v>1</v>
      </c>
      <c r="G4793">
        <v>132</v>
      </c>
      <c r="H4793">
        <v>0</v>
      </c>
      <c r="I4793">
        <v>318</v>
      </c>
      <c r="K4793" t="str">
        <f t="shared" si="75"/>
        <v>SELECT 'uf50-0119.cnf','Rank','1Point','1Bit','Amplified',1,132,0,318 UNION</v>
      </c>
    </row>
    <row r="4794" spans="1:11" x14ac:dyDescent="0.55000000000000004">
      <c r="A4794" t="s">
        <v>39</v>
      </c>
      <c r="B4794" t="s">
        <v>10</v>
      </c>
      <c r="C4794" t="s">
        <v>133</v>
      </c>
      <c r="D4794" t="s">
        <v>132</v>
      </c>
      <c r="E4794" t="s">
        <v>3</v>
      </c>
      <c r="F4794" t="b">
        <v>1</v>
      </c>
      <c r="G4794">
        <v>216</v>
      </c>
      <c r="H4794">
        <v>1</v>
      </c>
      <c r="I4794">
        <v>552</v>
      </c>
      <c r="K4794" t="str">
        <f t="shared" si="75"/>
        <v>SELECT 'uf50-0119.cnf','Rank','1Point','2Bit','MaxSat',1,216,1,552 UNION</v>
      </c>
    </row>
    <row r="4795" spans="1:11" x14ac:dyDescent="0.55000000000000004">
      <c r="A4795" t="s">
        <v>39</v>
      </c>
      <c r="B4795" t="s">
        <v>10</v>
      </c>
      <c r="C4795" t="s">
        <v>133</v>
      </c>
      <c r="D4795" t="s">
        <v>132</v>
      </c>
      <c r="E4795" t="s">
        <v>4</v>
      </c>
      <c r="F4795" t="b">
        <v>1</v>
      </c>
      <c r="G4795">
        <v>111</v>
      </c>
      <c r="H4795">
        <v>0</v>
      </c>
      <c r="I4795">
        <v>262</v>
      </c>
      <c r="K4795" t="str">
        <f t="shared" si="75"/>
        <v>SELECT 'uf50-0119.cnf','Rank','1Point','2Bit','Weighted',1,111,0,262 UNION</v>
      </c>
    </row>
    <row r="4796" spans="1:11" x14ac:dyDescent="0.55000000000000004">
      <c r="A4796" t="s">
        <v>39</v>
      </c>
      <c r="B4796" t="s">
        <v>10</v>
      </c>
      <c r="C4796" t="s">
        <v>133</v>
      </c>
      <c r="D4796" t="s">
        <v>132</v>
      </c>
      <c r="E4796" t="s">
        <v>5</v>
      </c>
      <c r="F4796" t="b">
        <v>1</v>
      </c>
      <c r="G4796">
        <v>42</v>
      </c>
      <c r="H4796">
        <v>0</v>
      </c>
      <c r="I4796">
        <v>118</v>
      </c>
      <c r="K4796" t="str">
        <f t="shared" si="75"/>
        <v>SELECT 'uf50-0119.cnf','Rank','1Point','2Bit','Amplified',1,42,0,118 UNION</v>
      </c>
    </row>
    <row r="4797" spans="1:11" x14ac:dyDescent="0.55000000000000004">
      <c r="A4797" t="s">
        <v>39</v>
      </c>
      <c r="B4797" t="s">
        <v>10</v>
      </c>
      <c r="C4797" t="s">
        <v>134</v>
      </c>
      <c r="D4797" t="s">
        <v>2</v>
      </c>
      <c r="E4797" t="s">
        <v>3</v>
      </c>
      <c r="F4797" t="b">
        <v>1</v>
      </c>
      <c r="G4797">
        <v>472</v>
      </c>
      <c r="H4797">
        <v>2</v>
      </c>
      <c r="I4797">
        <v>1151</v>
      </c>
      <c r="K4797" t="str">
        <f t="shared" si="75"/>
        <v>SELECT 'uf50-0119.cnf','Rank','2Point','BitFlip','MaxSat',1,472,2,1151 UNION</v>
      </c>
    </row>
    <row r="4798" spans="1:11" x14ac:dyDescent="0.55000000000000004">
      <c r="A4798" t="s">
        <v>39</v>
      </c>
      <c r="B4798" t="s">
        <v>10</v>
      </c>
      <c r="C4798" t="s">
        <v>134</v>
      </c>
      <c r="D4798" t="s">
        <v>2</v>
      </c>
      <c r="E4798" t="s">
        <v>4</v>
      </c>
      <c r="F4798" t="b">
        <v>1</v>
      </c>
      <c r="G4798">
        <v>42</v>
      </c>
      <c r="H4798">
        <v>0</v>
      </c>
      <c r="I4798">
        <v>97</v>
      </c>
      <c r="K4798" t="str">
        <f t="shared" si="75"/>
        <v>SELECT 'uf50-0119.cnf','Rank','2Point','BitFlip','Weighted',1,42,0,97 UNION</v>
      </c>
    </row>
    <row r="4799" spans="1:11" x14ac:dyDescent="0.55000000000000004">
      <c r="A4799" t="s">
        <v>39</v>
      </c>
      <c r="B4799" t="s">
        <v>10</v>
      </c>
      <c r="C4799" t="s">
        <v>134</v>
      </c>
      <c r="D4799" t="s">
        <v>2</v>
      </c>
      <c r="E4799" t="s">
        <v>5</v>
      </c>
      <c r="F4799" t="b">
        <v>1</v>
      </c>
      <c r="G4799">
        <v>38</v>
      </c>
      <c r="H4799">
        <v>0</v>
      </c>
      <c r="I4799">
        <v>103</v>
      </c>
      <c r="K4799" t="str">
        <f t="shared" si="75"/>
        <v>SELECT 'uf50-0119.cnf','Rank','2Point','BitFlip','Amplified',1,38,0,103 UNION</v>
      </c>
    </row>
    <row r="4800" spans="1:11" x14ac:dyDescent="0.55000000000000004">
      <c r="A4800" t="s">
        <v>39</v>
      </c>
      <c r="B4800" t="s">
        <v>10</v>
      </c>
      <c r="C4800" t="s">
        <v>134</v>
      </c>
      <c r="D4800" t="s">
        <v>6</v>
      </c>
      <c r="E4800" t="s">
        <v>3</v>
      </c>
      <c r="F4800" t="b">
        <v>1</v>
      </c>
      <c r="G4800">
        <v>18</v>
      </c>
      <c r="H4800">
        <v>0</v>
      </c>
      <c r="I4800">
        <v>81</v>
      </c>
      <c r="K4800" t="str">
        <f t="shared" si="75"/>
        <v>SELECT 'uf50-0119.cnf','Rank','2Point','Guided','MaxSat',1,18,0,81 UNION</v>
      </c>
    </row>
    <row r="4801" spans="1:11" x14ac:dyDescent="0.55000000000000004">
      <c r="A4801" t="s">
        <v>39</v>
      </c>
      <c r="B4801" t="s">
        <v>10</v>
      </c>
      <c r="C4801" t="s">
        <v>134</v>
      </c>
      <c r="D4801" t="s">
        <v>6</v>
      </c>
      <c r="E4801" t="s">
        <v>4</v>
      </c>
      <c r="F4801" t="b">
        <v>1</v>
      </c>
      <c r="G4801">
        <v>147</v>
      </c>
      <c r="H4801">
        <v>1</v>
      </c>
      <c r="I4801">
        <v>584</v>
      </c>
      <c r="K4801" t="str">
        <f t="shared" si="75"/>
        <v>SELECT 'uf50-0119.cnf','Rank','2Point','Guided','Weighted',1,147,1,584 UNION</v>
      </c>
    </row>
    <row r="4802" spans="1:11" x14ac:dyDescent="0.55000000000000004">
      <c r="A4802" t="s">
        <v>39</v>
      </c>
      <c r="B4802" t="s">
        <v>10</v>
      </c>
      <c r="C4802" t="s">
        <v>134</v>
      </c>
      <c r="D4802" t="s">
        <v>6</v>
      </c>
      <c r="E4802" t="s">
        <v>5</v>
      </c>
      <c r="F4802" t="b">
        <v>1</v>
      </c>
      <c r="G4802">
        <v>15</v>
      </c>
      <c r="H4802">
        <v>0</v>
      </c>
      <c r="I4802">
        <v>73</v>
      </c>
      <c r="K4802" t="str">
        <f t="shared" si="75"/>
        <v>SELECT 'uf50-0119.cnf','Rank','2Point','Guided','Amplified',1,15,0,73 UNION</v>
      </c>
    </row>
    <row r="4803" spans="1:11" x14ac:dyDescent="0.55000000000000004">
      <c r="A4803" t="s">
        <v>39</v>
      </c>
      <c r="B4803" t="s">
        <v>10</v>
      </c>
      <c r="C4803" t="s">
        <v>134</v>
      </c>
      <c r="D4803" t="s">
        <v>131</v>
      </c>
      <c r="E4803" t="s">
        <v>3</v>
      </c>
      <c r="F4803" t="b">
        <v>1</v>
      </c>
      <c r="G4803">
        <v>45</v>
      </c>
      <c r="H4803">
        <v>0</v>
      </c>
      <c r="I4803">
        <v>115</v>
      </c>
      <c r="K4803" t="str">
        <f t="shared" si="75"/>
        <v>SELECT 'uf50-0119.cnf','Rank','2Point','1Bit','MaxSat',1,45,0,115 UNION</v>
      </c>
    </row>
    <row r="4804" spans="1:11" x14ac:dyDescent="0.55000000000000004">
      <c r="A4804" t="s">
        <v>39</v>
      </c>
      <c r="B4804" t="s">
        <v>10</v>
      </c>
      <c r="C4804" t="s">
        <v>134</v>
      </c>
      <c r="D4804" t="s">
        <v>131</v>
      </c>
      <c r="E4804" t="s">
        <v>4</v>
      </c>
      <c r="F4804" t="b">
        <v>1</v>
      </c>
      <c r="G4804">
        <v>146</v>
      </c>
      <c r="H4804">
        <v>0</v>
      </c>
      <c r="I4804">
        <v>310</v>
      </c>
      <c r="K4804" t="str">
        <f t="shared" si="75"/>
        <v>SELECT 'uf50-0119.cnf','Rank','2Point','1Bit','Weighted',1,146,0,310 UNION</v>
      </c>
    </row>
    <row r="4805" spans="1:11" x14ac:dyDescent="0.55000000000000004">
      <c r="A4805" t="s">
        <v>39</v>
      </c>
      <c r="B4805" t="s">
        <v>10</v>
      </c>
      <c r="C4805" t="s">
        <v>134</v>
      </c>
      <c r="D4805" t="s">
        <v>131</v>
      </c>
      <c r="E4805" t="s">
        <v>5</v>
      </c>
      <c r="F4805" t="b">
        <v>1</v>
      </c>
      <c r="G4805">
        <v>154</v>
      </c>
      <c r="H4805">
        <v>1</v>
      </c>
      <c r="I4805">
        <v>394</v>
      </c>
      <c r="K4805" t="str">
        <f t="shared" si="75"/>
        <v>SELECT 'uf50-0119.cnf','Rank','2Point','1Bit','Amplified',1,154,1,394 UNION</v>
      </c>
    </row>
    <row r="4806" spans="1:11" x14ac:dyDescent="0.55000000000000004">
      <c r="A4806" t="s">
        <v>39</v>
      </c>
      <c r="B4806" t="s">
        <v>10</v>
      </c>
      <c r="C4806" t="s">
        <v>134</v>
      </c>
      <c r="D4806" t="s">
        <v>132</v>
      </c>
      <c r="E4806" t="s">
        <v>3</v>
      </c>
      <c r="F4806" t="b">
        <v>1</v>
      </c>
      <c r="G4806">
        <v>475</v>
      </c>
      <c r="H4806">
        <v>3</v>
      </c>
      <c r="I4806">
        <v>1207</v>
      </c>
      <c r="K4806" t="str">
        <f t="shared" si="75"/>
        <v>SELECT 'uf50-0119.cnf','Rank','2Point','2Bit','MaxSat',1,475,3,1207 UNION</v>
      </c>
    </row>
    <row r="4807" spans="1:11" x14ac:dyDescent="0.55000000000000004">
      <c r="A4807" t="s">
        <v>39</v>
      </c>
      <c r="B4807" t="s">
        <v>10</v>
      </c>
      <c r="C4807" t="s">
        <v>134</v>
      </c>
      <c r="D4807" t="s">
        <v>132</v>
      </c>
      <c r="E4807" t="s">
        <v>4</v>
      </c>
      <c r="F4807" t="b">
        <v>1</v>
      </c>
      <c r="G4807">
        <v>310</v>
      </c>
      <c r="H4807">
        <v>1</v>
      </c>
      <c r="I4807">
        <v>702</v>
      </c>
      <c r="K4807" t="str">
        <f t="shared" si="75"/>
        <v>SELECT 'uf50-0119.cnf','Rank','2Point','2Bit','Weighted',1,310,1,702 UNION</v>
      </c>
    </row>
    <row r="4808" spans="1:11" x14ac:dyDescent="0.55000000000000004">
      <c r="A4808" t="s">
        <v>39</v>
      </c>
      <c r="B4808" t="s">
        <v>10</v>
      </c>
      <c r="C4808" t="s">
        <v>134</v>
      </c>
      <c r="D4808" t="s">
        <v>132</v>
      </c>
      <c r="E4808" t="s">
        <v>5</v>
      </c>
      <c r="F4808" t="b">
        <v>1</v>
      </c>
      <c r="G4808">
        <v>413</v>
      </c>
      <c r="H4808">
        <v>3</v>
      </c>
      <c r="I4808">
        <v>1069</v>
      </c>
      <c r="K4808" t="str">
        <f t="shared" si="75"/>
        <v>SELECT 'uf50-0119.cnf','Rank','2Point','2Bit','Amplified',1,413,3,1069 UNION</v>
      </c>
    </row>
    <row r="4809" spans="1:11" x14ac:dyDescent="0.55000000000000004">
      <c r="A4809" t="s">
        <v>44</v>
      </c>
      <c r="B4809" t="s">
        <v>0</v>
      </c>
      <c r="C4809" t="s">
        <v>1</v>
      </c>
      <c r="D4809" t="s">
        <v>2</v>
      </c>
      <c r="E4809" t="s">
        <v>3</v>
      </c>
      <c r="F4809" t="b">
        <v>1</v>
      </c>
      <c r="G4809">
        <v>1650</v>
      </c>
      <c r="H4809">
        <v>11</v>
      </c>
      <c r="I4809">
        <v>9505</v>
      </c>
      <c r="K4809" t="str">
        <f t="shared" ref="K4809:K4872" si="76">CONCATENATE("SELECT '",A4809,"','",B4809,"','",C4809,"','",D4809,"','",E4809,"',",IF(F4809,1,0),",",G4809,",",H4809,",",I4809," UNION")</f>
        <v>SELECT 'uf50-012.cnf','Tournament','Clause','BitFlip','MaxSat',1,1650,11,9505 UNION</v>
      </c>
    </row>
    <row r="4810" spans="1:11" x14ac:dyDescent="0.55000000000000004">
      <c r="A4810" t="s">
        <v>44</v>
      </c>
      <c r="B4810" t="s">
        <v>0</v>
      </c>
      <c r="C4810" t="s">
        <v>1</v>
      </c>
      <c r="D4810" t="s">
        <v>2</v>
      </c>
      <c r="E4810" t="s">
        <v>4</v>
      </c>
      <c r="F4810" t="b">
        <v>1</v>
      </c>
      <c r="G4810">
        <v>3542</v>
      </c>
      <c r="H4810">
        <v>22</v>
      </c>
      <c r="I4810">
        <v>19566</v>
      </c>
      <c r="K4810" t="str">
        <f t="shared" si="76"/>
        <v>SELECT 'uf50-012.cnf','Tournament','Clause','BitFlip','Weighted',1,3542,22,19566 UNION</v>
      </c>
    </row>
    <row r="4811" spans="1:11" x14ac:dyDescent="0.55000000000000004">
      <c r="A4811" t="s">
        <v>44</v>
      </c>
      <c r="B4811" t="s">
        <v>0</v>
      </c>
      <c r="C4811" t="s">
        <v>1</v>
      </c>
      <c r="D4811" t="s">
        <v>2</v>
      </c>
      <c r="E4811" t="s">
        <v>5</v>
      </c>
      <c r="F4811" t="b">
        <v>1</v>
      </c>
      <c r="G4811">
        <v>1650</v>
      </c>
      <c r="H4811">
        <v>11</v>
      </c>
      <c r="I4811">
        <v>9101</v>
      </c>
      <c r="K4811" t="str">
        <f t="shared" si="76"/>
        <v>SELECT 'uf50-012.cnf','Tournament','Clause','BitFlip','Amplified',1,1650,11,9101 UNION</v>
      </c>
    </row>
    <row r="4812" spans="1:11" x14ac:dyDescent="0.55000000000000004">
      <c r="A4812" t="s">
        <v>44</v>
      </c>
      <c r="B4812" t="s">
        <v>0</v>
      </c>
      <c r="C4812" t="s">
        <v>1</v>
      </c>
      <c r="D4812" t="s">
        <v>6</v>
      </c>
      <c r="E4812" t="s">
        <v>3</v>
      </c>
      <c r="F4812" t="b">
        <v>1</v>
      </c>
      <c r="G4812">
        <v>155</v>
      </c>
      <c r="H4812">
        <v>1</v>
      </c>
      <c r="I4812">
        <v>960</v>
      </c>
      <c r="K4812" t="str">
        <f t="shared" si="76"/>
        <v>SELECT 'uf50-012.cnf','Tournament','Clause','Guided','MaxSat',1,155,1,960 UNION</v>
      </c>
    </row>
    <row r="4813" spans="1:11" x14ac:dyDescent="0.55000000000000004">
      <c r="A4813" t="s">
        <v>44</v>
      </c>
      <c r="B4813" t="s">
        <v>0</v>
      </c>
      <c r="C4813" t="s">
        <v>1</v>
      </c>
      <c r="D4813" t="s">
        <v>6</v>
      </c>
      <c r="E4813" t="s">
        <v>4</v>
      </c>
      <c r="F4813" t="b">
        <v>1</v>
      </c>
      <c r="G4813">
        <v>226</v>
      </c>
      <c r="H4813">
        <v>1</v>
      </c>
      <c r="I4813">
        <v>1380</v>
      </c>
      <c r="K4813" t="str">
        <f t="shared" si="76"/>
        <v>SELECT 'uf50-012.cnf','Tournament','Clause','Guided','Weighted',1,226,1,1380 UNION</v>
      </c>
    </row>
    <row r="4814" spans="1:11" x14ac:dyDescent="0.55000000000000004">
      <c r="A4814" t="s">
        <v>44</v>
      </c>
      <c r="B4814" t="s">
        <v>0</v>
      </c>
      <c r="C4814" t="s">
        <v>1</v>
      </c>
      <c r="D4814" t="s">
        <v>6</v>
      </c>
      <c r="E4814" t="s">
        <v>5</v>
      </c>
      <c r="F4814" t="b">
        <v>1</v>
      </c>
      <c r="G4814">
        <v>155</v>
      </c>
      <c r="H4814">
        <v>1</v>
      </c>
      <c r="I4814">
        <v>985</v>
      </c>
      <c r="K4814" t="str">
        <f t="shared" si="76"/>
        <v>SELECT 'uf50-012.cnf','Tournament','Clause','Guided','Amplified',1,155,1,985 UNION</v>
      </c>
    </row>
    <row r="4815" spans="1:11" x14ac:dyDescent="0.55000000000000004">
      <c r="A4815" t="s">
        <v>44</v>
      </c>
      <c r="B4815" t="s">
        <v>0</v>
      </c>
      <c r="C4815" t="s">
        <v>1</v>
      </c>
      <c r="D4815" t="s">
        <v>131</v>
      </c>
      <c r="E4815" t="s">
        <v>3</v>
      </c>
      <c r="F4815" t="b">
        <v>1</v>
      </c>
      <c r="G4815">
        <v>4727</v>
      </c>
      <c r="H4815">
        <v>31</v>
      </c>
      <c r="I4815">
        <v>26860</v>
      </c>
      <c r="K4815" t="str">
        <f t="shared" si="76"/>
        <v>SELECT 'uf50-012.cnf','Tournament','Clause','1Bit','MaxSat',1,4727,31,26860 UNION</v>
      </c>
    </row>
    <row r="4816" spans="1:11" x14ac:dyDescent="0.55000000000000004">
      <c r="A4816" t="s">
        <v>44</v>
      </c>
      <c r="B4816" t="s">
        <v>0</v>
      </c>
      <c r="C4816" t="s">
        <v>1</v>
      </c>
      <c r="D4816" t="s">
        <v>131</v>
      </c>
      <c r="E4816" t="s">
        <v>4</v>
      </c>
      <c r="F4816" t="b">
        <v>1</v>
      </c>
      <c r="G4816">
        <v>1769</v>
      </c>
      <c r="H4816">
        <v>10</v>
      </c>
      <c r="I4816">
        <v>9600</v>
      </c>
      <c r="K4816" t="str">
        <f t="shared" si="76"/>
        <v>SELECT 'uf50-012.cnf','Tournament','Clause','1Bit','Weighted',1,1769,10,9600 UNION</v>
      </c>
    </row>
    <row r="4817" spans="1:11" x14ac:dyDescent="0.55000000000000004">
      <c r="A4817" t="s">
        <v>44</v>
      </c>
      <c r="B4817" t="s">
        <v>0</v>
      </c>
      <c r="C4817" t="s">
        <v>1</v>
      </c>
      <c r="D4817" t="s">
        <v>131</v>
      </c>
      <c r="E4817" t="s">
        <v>5</v>
      </c>
      <c r="F4817" t="b">
        <v>1</v>
      </c>
      <c r="G4817">
        <v>4727</v>
      </c>
      <c r="H4817">
        <v>31</v>
      </c>
      <c r="I4817">
        <v>25563</v>
      </c>
      <c r="K4817" t="str">
        <f t="shared" si="76"/>
        <v>SELECT 'uf50-012.cnf','Tournament','Clause','1Bit','Amplified',1,4727,31,25563 UNION</v>
      </c>
    </row>
    <row r="4818" spans="1:11" x14ac:dyDescent="0.55000000000000004">
      <c r="A4818" t="s">
        <v>44</v>
      </c>
      <c r="B4818" t="s">
        <v>0</v>
      </c>
      <c r="C4818" t="s">
        <v>1</v>
      </c>
      <c r="D4818" t="s">
        <v>132</v>
      </c>
      <c r="E4818" t="s">
        <v>3</v>
      </c>
      <c r="F4818" t="b">
        <v>1</v>
      </c>
      <c r="G4818">
        <v>898</v>
      </c>
      <c r="H4818">
        <v>6</v>
      </c>
      <c r="I4818">
        <v>4991</v>
      </c>
      <c r="K4818" t="str">
        <f t="shared" si="76"/>
        <v>SELECT 'uf50-012.cnf','Tournament','Clause','2Bit','MaxSat',1,898,6,4991 UNION</v>
      </c>
    </row>
    <row r="4819" spans="1:11" x14ac:dyDescent="0.55000000000000004">
      <c r="A4819" t="s">
        <v>44</v>
      </c>
      <c r="B4819" t="s">
        <v>0</v>
      </c>
      <c r="C4819" t="s">
        <v>1</v>
      </c>
      <c r="D4819" t="s">
        <v>132</v>
      </c>
      <c r="E4819" t="s">
        <v>4</v>
      </c>
      <c r="F4819" t="b">
        <v>1</v>
      </c>
      <c r="G4819">
        <v>4642</v>
      </c>
      <c r="H4819">
        <v>27</v>
      </c>
      <c r="I4819">
        <v>25472</v>
      </c>
      <c r="K4819" t="str">
        <f t="shared" si="76"/>
        <v>SELECT 'uf50-012.cnf','Tournament','Clause','2Bit','Weighted',1,4642,27,25472 UNION</v>
      </c>
    </row>
    <row r="4820" spans="1:11" x14ac:dyDescent="0.55000000000000004">
      <c r="A4820" t="s">
        <v>44</v>
      </c>
      <c r="B4820" t="s">
        <v>0</v>
      </c>
      <c r="C4820" t="s">
        <v>1</v>
      </c>
      <c r="D4820" t="s">
        <v>132</v>
      </c>
      <c r="E4820" t="s">
        <v>5</v>
      </c>
      <c r="F4820" t="b">
        <v>1</v>
      </c>
      <c r="G4820">
        <v>898</v>
      </c>
      <c r="H4820">
        <v>6</v>
      </c>
      <c r="I4820">
        <v>4820</v>
      </c>
      <c r="K4820" t="str">
        <f t="shared" si="76"/>
        <v>SELECT 'uf50-012.cnf','Tournament','Clause','2Bit','Amplified',1,898,6,4820 UNION</v>
      </c>
    </row>
    <row r="4821" spans="1:11" x14ac:dyDescent="0.55000000000000004">
      <c r="A4821" t="s">
        <v>44</v>
      </c>
      <c r="B4821" t="s">
        <v>0</v>
      </c>
      <c r="C4821" t="s">
        <v>8</v>
      </c>
      <c r="D4821" t="s">
        <v>2</v>
      </c>
      <c r="E4821" t="s">
        <v>3</v>
      </c>
      <c r="F4821" t="b">
        <v>1</v>
      </c>
      <c r="G4821">
        <v>316</v>
      </c>
      <c r="H4821">
        <v>2</v>
      </c>
      <c r="I4821">
        <v>815</v>
      </c>
      <c r="K4821" t="str">
        <f t="shared" si="76"/>
        <v>SELECT 'uf50-012.cnf','Tournament','Uniform','BitFlip','MaxSat',1,316,2,815 UNION</v>
      </c>
    </row>
    <row r="4822" spans="1:11" x14ac:dyDescent="0.55000000000000004">
      <c r="A4822" t="s">
        <v>44</v>
      </c>
      <c r="B4822" t="s">
        <v>0</v>
      </c>
      <c r="C4822" t="s">
        <v>8</v>
      </c>
      <c r="D4822" t="s">
        <v>2</v>
      </c>
      <c r="E4822" t="s">
        <v>4</v>
      </c>
      <c r="F4822" t="b">
        <v>1</v>
      </c>
      <c r="G4822">
        <v>162</v>
      </c>
      <c r="H4822">
        <v>1</v>
      </c>
      <c r="I4822">
        <v>389</v>
      </c>
      <c r="K4822" t="str">
        <f t="shared" si="76"/>
        <v>SELECT 'uf50-012.cnf','Tournament','Uniform','BitFlip','Weighted',1,162,1,389 UNION</v>
      </c>
    </row>
    <row r="4823" spans="1:11" x14ac:dyDescent="0.55000000000000004">
      <c r="A4823" t="s">
        <v>44</v>
      </c>
      <c r="B4823" t="s">
        <v>0</v>
      </c>
      <c r="C4823" t="s">
        <v>8</v>
      </c>
      <c r="D4823" t="s">
        <v>2</v>
      </c>
      <c r="E4823" t="s">
        <v>5</v>
      </c>
      <c r="F4823" t="b">
        <v>1</v>
      </c>
      <c r="G4823">
        <v>316</v>
      </c>
      <c r="H4823">
        <v>2</v>
      </c>
      <c r="I4823">
        <v>810</v>
      </c>
      <c r="K4823" t="str">
        <f t="shared" si="76"/>
        <v>SELECT 'uf50-012.cnf','Tournament','Uniform','BitFlip','Amplified',1,316,2,810 UNION</v>
      </c>
    </row>
    <row r="4824" spans="1:11" x14ac:dyDescent="0.55000000000000004">
      <c r="A4824" t="s">
        <v>44</v>
      </c>
      <c r="B4824" t="s">
        <v>0</v>
      </c>
      <c r="C4824" t="s">
        <v>8</v>
      </c>
      <c r="D4824" t="s">
        <v>6</v>
      </c>
      <c r="E4824" t="s">
        <v>3</v>
      </c>
      <c r="F4824" t="b">
        <v>1</v>
      </c>
      <c r="G4824">
        <v>934</v>
      </c>
      <c r="H4824">
        <v>6</v>
      </c>
      <c r="I4824">
        <v>3864</v>
      </c>
      <c r="K4824" t="str">
        <f t="shared" si="76"/>
        <v>SELECT 'uf50-012.cnf','Tournament','Uniform','Guided','MaxSat',1,934,6,3864 UNION</v>
      </c>
    </row>
    <row r="4825" spans="1:11" x14ac:dyDescent="0.55000000000000004">
      <c r="A4825" t="s">
        <v>44</v>
      </c>
      <c r="B4825" t="s">
        <v>0</v>
      </c>
      <c r="C4825" t="s">
        <v>8</v>
      </c>
      <c r="D4825" t="s">
        <v>6</v>
      </c>
      <c r="E4825" t="s">
        <v>4</v>
      </c>
      <c r="F4825" t="b">
        <v>1</v>
      </c>
      <c r="G4825">
        <v>139</v>
      </c>
      <c r="H4825">
        <v>1</v>
      </c>
      <c r="I4825">
        <v>534</v>
      </c>
      <c r="K4825" t="str">
        <f t="shared" si="76"/>
        <v>SELECT 'uf50-012.cnf','Tournament','Uniform','Guided','Weighted',1,139,1,534 UNION</v>
      </c>
    </row>
    <row r="4826" spans="1:11" x14ac:dyDescent="0.55000000000000004">
      <c r="A4826" t="s">
        <v>44</v>
      </c>
      <c r="B4826" t="s">
        <v>0</v>
      </c>
      <c r="C4826" t="s">
        <v>8</v>
      </c>
      <c r="D4826" t="s">
        <v>6</v>
      </c>
      <c r="E4826" t="s">
        <v>5</v>
      </c>
      <c r="F4826" t="b">
        <v>1</v>
      </c>
      <c r="G4826">
        <v>934</v>
      </c>
      <c r="H4826">
        <v>6</v>
      </c>
      <c r="I4826">
        <v>3753</v>
      </c>
      <c r="K4826" t="str">
        <f t="shared" si="76"/>
        <v>SELECT 'uf50-012.cnf','Tournament','Uniform','Guided','Amplified',1,934,6,3753 UNION</v>
      </c>
    </row>
    <row r="4827" spans="1:11" x14ac:dyDescent="0.55000000000000004">
      <c r="A4827" t="s">
        <v>44</v>
      </c>
      <c r="B4827" t="s">
        <v>0</v>
      </c>
      <c r="C4827" t="s">
        <v>8</v>
      </c>
      <c r="D4827" t="s">
        <v>131</v>
      </c>
      <c r="E4827" t="s">
        <v>3</v>
      </c>
      <c r="F4827" t="b">
        <v>1</v>
      </c>
      <c r="G4827">
        <v>1644</v>
      </c>
      <c r="H4827">
        <v>13</v>
      </c>
      <c r="I4827">
        <v>4013</v>
      </c>
      <c r="K4827" t="str">
        <f t="shared" si="76"/>
        <v>SELECT 'uf50-012.cnf','Tournament','Uniform','1Bit','MaxSat',1,1644,13,4013 UNION</v>
      </c>
    </row>
    <row r="4828" spans="1:11" x14ac:dyDescent="0.55000000000000004">
      <c r="A4828" t="s">
        <v>44</v>
      </c>
      <c r="B4828" t="s">
        <v>0</v>
      </c>
      <c r="C4828" t="s">
        <v>8</v>
      </c>
      <c r="D4828" t="s">
        <v>131</v>
      </c>
      <c r="E4828" t="s">
        <v>4</v>
      </c>
      <c r="F4828" t="b">
        <v>1</v>
      </c>
      <c r="G4828">
        <v>666</v>
      </c>
      <c r="H4828">
        <v>5</v>
      </c>
      <c r="I4828">
        <v>1493</v>
      </c>
      <c r="K4828" t="str">
        <f t="shared" si="76"/>
        <v>SELECT 'uf50-012.cnf','Tournament','Uniform','1Bit','Weighted',1,666,5,1493 UNION</v>
      </c>
    </row>
    <row r="4829" spans="1:11" x14ac:dyDescent="0.55000000000000004">
      <c r="A4829" t="s">
        <v>44</v>
      </c>
      <c r="B4829" t="s">
        <v>0</v>
      </c>
      <c r="C4829" t="s">
        <v>8</v>
      </c>
      <c r="D4829" t="s">
        <v>131</v>
      </c>
      <c r="E4829" t="s">
        <v>5</v>
      </c>
      <c r="F4829" t="b">
        <v>1</v>
      </c>
      <c r="G4829">
        <v>1644</v>
      </c>
      <c r="H4829">
        <v>13</v>
      </c>
      <c r="I4829">
        <v>4049</v>
      </c>
      <c r="K4829" t="str">
        <f t="shared" si="76"/>
        <v>SELECT 'uf50-012.cnf','Tournament','Uniform','1Bit','Amplified',1,1644,13,4049 UNION</v>
      </c>
    </row>
    <row r="4830" spans="1:11" x14ac:dyDescent="0.55000000000000004">
      <c r="A4830" t="s">
        <v>44</v>
      </c>
      <c r="B4830" t="s">
        <v>0</v>
      </c>
      <c r="C4830" t="s">
        <v>8</v>
      </c>
      <c r="D4830" t="s">
        <v>132</v>
      </c>
      <c r="E4830" t="s">
        <v>3</v>
      </c>
      <c r="F4830" t="b">
        <v>1</v>
      </c>
      <c r="G4830">
        <v>3212</v>
      </c>
      <c r="H4830">
        <v>25</v>
      </c>
      <c r="I4830">
        <v>8322</v>
      </c>
      <c r="K4830" t="str">
        <f t="shared" si="76"/>
        <v>SELECT 'uf50-012.cnf','Tournament','Uniform','2Bit','MaxSat',1,3212,25,8322 UNION</v>
      </c>
    </row>
    <row r="4831" spans="1:11" x14ac:dyDescent="0.55000000000000004">
      <c r="A4831" t="s">
        <v>44</v>
      </c>
      <c r="B4831" t="s">
        <v>0</v>
      </c>
      <c r="C4831" t="s">
        <v>8</v>
      </c>
      <c r="D4831" t="s">
        <v>132</v>
      </c>
      <c r="E4831" t="s">
        <v>4</v>
      </c>
      <c r="F4831" t="b">
        <v>1</v>
      </c>
      <c r="G4831">
        <v>1826</v>
      </c>
      <c r="H4831">
        <v>12</v>
      </c>
      <c r="I4831">
        <v>4346</v>
      </c>
      <c r="K4831" t="str">
        <f t="shared" si="76"/>
        <v>SELECT 'uf50-012.cnf','Tournament','Uniform','2Bit','Weighted',1,1826,12,4346 UNION</v>
      </c>
    </row>
    <row r="4832" spans="1:11" x14ac:dyDescent="0.55000000000000004">
      <c r="A4832" t="s">
        <v>44</v>
      </c>
      <c r="B4832" t="s">
        <v>0</v>
      </c>
      <c r="C4832" t="s">
        <v>8</v>
      </c>
      <c r="D4832" t="s">
        <v>132</v>
      </c>
      <c r="E4832" t="s">
        <v>5</v>
      </c>
      <c r="F4832" t="b">
        <v>1</v>
      </c>
      <c r="G4832">
        <v>3212</v>
      </c>
      <c r="H4832">
        <v>25</v>
      </c>
      <c r="I4832">
        <v>8469</v>
      </c>
      <c r="K4832" t="str">
        <f t="shared" si="76"/>
        <v>SELECT 'uf50-012.cnf','Tournament','Uniform','2Bit','Amplified',1,3212,25,8469 UNION</v>
      </c>
    </row>
    <row r="4833" spans="1:11" x14ac:dyDescent="0.55000000000000004">
      <c r="A4833" t="s">
        <v>44</v>
      </c>
      <c r="B4833" t="s">
        <v>0</v>
      </c>
      <c r="C4833" t="s">
        <v>133</v>
      </c>
      <c r="D4833" t="s">
        <v>2</v>
      </c>
      <c r="E4833" t="s">
        <v>3</v>
      </c>
      <c r="F4833" t="b">
        <v>1</v>
      </c>
      <c r="G4833">
        <v>281</v>
      </c>
      <c r="H4833">
        <v>2</v>
      </c>
      <c r="I4833">
        <v>750</v>
      </c>
      <c r="K4833" t="str">
        <f t="shared" si="76"/>
        <v>SELECT 'uf50-012.cnf','Tournament','1Point','BitFlip','MaxSat',1,281,2,750 UNION</v>
      </c>
    </row>
    <row r="4834" spans="1:11" x14ac:dyDescent="0.55000000000000004">
      <c r="A4834" t="s">
        <v>44</v>
      </c>
      <c r="B4834" t="s">
        <v>0</v>
      </c>
      <c r="C4834" t="s">
        <v>133</v>
      </c>
      <c r="D4834" t="s">
        <v>2</v>
      </c>
      <c r="E4834" t="s">
        <v>4</v>
      </c>
      <c r="F4834" t="b">
        <v>1</v>
      </c>
      <c r="G4834">
        <v>4154</v>
      </c>
      <c r="H4834">
        <v>26</v>
      </c>
      <c r="I4834">
        <v>9666</v>
      </c>
      <c r="K4834" t="str">
        <f t="shared" si="76"/>
        <v>SELECT 'uf50-012.cnf','Tournament','1Point','BitFlip','Weighted',1,4154,26,9666 UNION</v>
      </c>
    </row>
    <row r="4835" spans="1:11" x14ac:dyDescent="0.55000000000000004">
      <c r="A4835" t="s">
        <v>44</v>
      </c>
      <c r="B4835" t="s">
        <v>0</v>
      </c>
      <c r="C4835" t="s">
        <v>133</v>
      </c>
      <c r="D4835" t="s">
        <v>2</v>
      </c>
      <c r="E4835" t="s">
        <v>5</v>
      </c>
      <c r="F4835" t="b">
        <v>1</v>
      </c>
      <c r="G4835">
        <v>281</v>
      </c>
      <c r="H4835">
        <v>2</v>
      </c>
      <c r="I4835">
        <v>715</v>
      </c>
      <c r="K4835" t="str">
        <f t="shared" si="76"/>
        <v>SELECT 'uf50-012.cnf','Tournament','1Point','BitFlip','Amplified',1,281,2,715 UNION</v>
      </c>
    </row>
    <row r="4836" spans="1:11" x14ac:dyDescent="0.55000000000000004">
      <c r="A4836" t="s">
        <v>44</v>
      </c>
      <c r="B4836" t="s">
        <v>0</v>
      </c>
      <c r="C4836" t="s">
        <v>133</v>
      </c>
      <c r="D4836" t="s">
        <v>6</v>
      </c>
      <c r="E4836" t="s">
        <v>3</v>
      </c>
      <c r="F4836" t="b">
        <v>1</v>
      </c>
      <c r="G4836">
        <v>277</v>
      </c>
      <c r="H4836">
        <v>2</v>
      </c>
      <c r="I4836">
        <v>1083</v>
      </c>
      <c r="K4836" t="str">
        <f t="shared" si="76"/>
        <v>SELECT 'uf50-012.cnf','Tournament','1Point','Guided','MaxSat',1,277,2,1083 UNION</v>
      </c>
    </row>
    <row r="4837" spans="1:11" x14ac:dyDescent="0.55000000000000004">
      <c r="A4837" t="s">
        <v>44</v>
      </c>
      <c r="B4837" t="s">
        <v>0</v>
      </c>
      <c r="C4837" t="s">
        <v>133</v>
      </c>
      <c r="D4837" t="s">
        <v>6</v>
      </c>
      <c r="E4837" t="s">
        <v>4</v>
      </c>
      <c r="F4837" t="b">
        <v>1</v>
      </c>
      <c r="G4837">
        <v>45</v>
      </c>
      <c r="H4837">
        <v>0</v>
      </c>
      <c r="I4837">
        <v>183</v>
      </c>
      <c r="K4837" t="str">
        <f t="shared" si="76"/>
        <v>SELECT 'uf50-012.cnf','Tournament','1Point','Guided','Weighted',1,45,0,183 UNION</v>
      </c>
    </row>
    <row r="4838" spans="1:11" x14ac:dyDescent="0.55000000000000004">
      <c r="A4838" t="s">
        <v>44</v>
      </c>
      <c r="B4838" t="s">
        <v>0</v>
      </c>
      <c r="C4838" t="s">
        <v>133</v>
      </c>
      <c r="D4838" t="s">
        <v>6</v>
      </c>
      <c r="E4838" t="s">
        <v>5</v>
      </c>
      <c r="F4838" t="b">
        <v>1</v>
      </c>
      <c r="G4838">
        <v>277</v>
      </c>
      <c r="H4838">
        <v>2</v>
      </c>
      <c r="I4838">
        <v>1178</v>
      </c>
      <c r="K4838" t="str">
        <f t="shared" si="76"/>
        <v>SELECT 'uf50-012.cnf','Tournament','1Point','Guided','Amplified',1,277,2,1178 UNION</v>
      </c>
    </row>
    <row r="4839" spans="1:11" x14ac:dyDescent="0.55000000000000004">
      <c r="A4839" t="s">
        <v>44</v>
      </c>
      <c r="B4839" t="s">
        <v>0</v>
      </c>
      <c r="C4839" t="s">
        <v>133</v>
      </c>
      <c r="D4839" t="s">
        <v>131</v>
      </c>
      <c r="E4839" t="s">
        <v>3</v>
      </c>
      <c r="F4839" t="b">
        <v>1</v>
      </c>
      <c r="G4839">
        <v>9949</v>
      </c>
      <c r="H4839">
        <v>70</v>
      </c>
      <c r="I4839">
        <v>23883</v>
      </c>
      <c r="K4839" t="str">
        <f t="shared" si="76"/>
        <v>SELECT 'uf50-012.cnf','Tournament','1Point','1Bit','MaxSat',1,9949,70,23883 UNION</v>
      </c>
    </row>
    <row r="4840" spans="1:11" x14ac:dyDescent="0.55000000000000004">
      <c r="A4840" t="s">
        <v>44</v>
      </c>
      <c r="B4840" t="s">
        <v>0</v>
      </c>
      <c r="C4840" t="s">
        <v>133</v>
      </c>
      <c r="D4840" t="s">
        <v>131</v>
      </c>
      <c r="E4840" t="s">
        <v>4</v>
      </c>
      <c r="F4840" t="b">
        <v>1</v>
      </c>
      <c r="G4840">
        <v>9519</v>
      </c>
      <c r="H4840">
        <v>61</v>
      </c>
      <c r="I4840">
        <v>21760</v>
      </c>
      <c r="K4840" t="str">
        <f t="shared" si="76"/>
        <v>SELECT 'uf50-012.cnf','Tournament','1Point','1Bit','Weighted',1,9519,61,21760 UNION</v>
      </c>
    </row>
    <row r="4841" spans="1:11" x14ac:dyDescent="0.55000000000000004">
      <c r="A4841" t="s">
        <v>44</v>
      </c>
      <c r="B4841" t="s">
        <v>0</v>
      </c>
      <c r="C4841" t="s">
        <v>133</v>
      </c>
      <c r="D4841" t="s">
        <v>131</v>
      </c>
      <c r="E4841" t="s">
        <v>5</v>
      </c>
      <c r="F4841" t="b">
        <v>1</v>
      </c>
      <c r="G4841">
        <v>9949</v>
      </c>
      <c r="H4841">
        <v>70</v>
      </c>
      <c r="I4841">
        <v>24066</v>
      </c>
      <c r="K4841" t="str">
        <f t="shared" si="76"/>
        <v>SELECT 'uf50-012.cnf','Tournament','1Point','1Bit','Amplified',1,9949,70,24066 UNION</v>
      </c>
    </row>
    <row r="4842" spans="1:11" x14ac:dyDescent="0.55000000000000004">
      <c r="A4842" t="s">
        <v>44</v>
      </c>
      <c r="B4842" t="s">
        <v>0</v>
      </c>
      <c r="C4842" t="s">
        <v>133</v>
      </c>
      <c r="D4842" t="s">
        <v>132</v>
      </c>
      <c r="E4842" t="s">
        <v>3</v>
      </c>
      <c r="F4842" t="b">
        <v>1</v>
      </c>
      <c r="G4842">
        <v>1546</v>
      </c>
      <c r="H4842">
        <v>11</v>
      </c>
      <c r="I4842">
        <v>3835</v>
      </c>
      <c r="K4842" t="str">
        <f t="shared" si="76"/>
        <v>SELECT 'uf50-012.cnf','Tournament','1Point','2Bit','MaxSat',1,1546,11,3835 UNION</v>
      </c>
    </row>
    <row r="4843" spans="1:11" x14ac:dyDescent="0.55000000000000004">
      <c r="A4843" t="s">
        <v>44</v>
      </c>
      <c r="B4843" t="s">
        <v>0</v>
      </c>
      <c r="C4843" t="s">
        <v>133</v>
      </c>
      <c r="D4843" t="s">
        <v>132</v>
      </c>
      <c r="E4843" t="s">
        <v>4</v>
      </c>
      <c r="F4843" t="b">
        <v>1</v>
      </c>
      <c r="G4843">
        <v>9527</v>
      </c>
      <c r="H4843">
        <v>55</v>
      </c>
      <c r="I4843">
        <v>21983</v>
      </c>
      <c r="K4843" t="str">
        <f t="shared" si="76"/>
        <v>SELECT 'uf50-012.cnf','Tournament','1Point','2Bit','Weighted',1,9527,55,21983 UNION</v>
      </c>
    </row>
    <row r="4844" spans="1:11" x14ac:dyDescent="0.55000000000000004">
      <c r="A4844" t="s">
        <v>44</v>
      </c>
      <c r="B4844" t="s">
        <v>0</v>
      </c>
      <c r="C4844" t="s">
        <v>133</v>
      </c>
      <c r="D4844" t="s">
        <v>132</v>
      </c>
      <c r="E4844" t="s">
        <v>5</v>
      </c>
      <c r="F4844" t="b">
        <v>1</v>
      </c>
      <c r="G4844">
        <v>1546</v>
      </c>
      <c r="H4844">
        <v>11</v>
      </c>
      <c r="I4844">
        <v>3712</v>
      </c>
      <c r="K4844" t="str">
        <f t="shared" si="76"/>
        <v>SELECT 'uf50-012.cnf','Tournament','1Point','2Bit','Amplified',1,1546,11,3712 UNION</v>
      </c>
    </row>
    <row r="4845" spans="1:11" x14ac:dyDescent="0.55000000000000004">
      <c r="A4845" t="s">
        <v>44</v>
      </c>
      <c r="B4845" t="s">
        <v>0</v>
      </c>
      <c r="C4845" t="s">
        <v>134</v>
      </c>
      <c r="D4845" t="s">
        <v>2</v>
      </c>
      <c r="E4845" t="s">
        <v>3</v>
      </c>
      <c r="F4845" t="b">
        <v>1</v>
      </c>
      <c r="G4845">
        <v>845</v>
      </c>
      <c r="H4845">
        <v>5</v>
      </c>
      <c r="I4845">
        <v>2065</v>
      </c>
      <c r="K4845" t="str">
        <f t="shared" si="76"/>
        <v>SELECT 'uf50-012.cnf','Tournament','2Point','BitFlip','MaxSat',1,845,5,2065 UNION</v>
      </c>
    </row>
    <row r="4846" spans="1:11" x14ac:dyDescent="0.55000000000000004">
      <c r="A4846" t="s">
        <v>44</v>
      </c>
      <c r="B4846" t="s">
        <v>0</v>
      </c>
      <c r="C4846" t="s">
        <v>134</v>
      </c>
      <c r="D4846" t="s">
        <v>2</v>
      </c>
      <c r="E4846" t="s">
        <v>4</v>
      </c>
      <c r="F4846" t="b">
        <v>1</v>
      </c>
      <c r="G4846">
        <v>1573</v>
      </c>
      <c r="H4846">
        <v>9</v>
      </c>
      <c r="I4846">
        <v>3603</v>
      </c>
      <c r="K4846" t="str">
        <f t="shared" si="76"/>
        <v>SELECT 'uf50-012.cnf','Tournament','2Point','BitFlip','Weighted',1,1573,9,3603 UNION</v>
      </c>
    </row>
    <row r="4847" spans="1:11" x14ac:dyDescent="0.55000000000000004">
      <c r="A4847" t="s">
        <v>44</v>
      </c>
      <c r="B4847" t="s">
        <v>0</v>
      </c>
      <c r="C4847" t="s">
        <v>134</v>
      </c>
      <c r="D4847" t="s">
        <v>2</v>
      </c>
      <c r="E4847" t="s">
        <v>5</v>
      </c>
      <c r="F4847" t="b">
        <v>1</v>
      </c>
      <c r="G4847">
        <v>845</v>
      </c>
      <c r="H4847">
        <v>5</v>
      </c>
      <c r="I4847">
        <v>2105</v>
      </c>
      <c r="K4847" t="str">
        <f t="shared" si="76"/>
        <v>SELECT 'uf50-012.cnf','Tournament','2Point','BitFlip','Amplified',1,845,5,2105 UNION</v>
      </c>
    </row>
    <row r="4848" spans="1:11" x14ac:dyDescent="0.55000000000000004">
      <c r="A4848" t="s">
        <v>44</v>
      </c>
      <c r="B4848" t="s">
        <v>0</v>
      </c>
      <c r="C4848" t="s">
        <v>134</v>
      </c>
      <c r="D4848" t="s">
        <v>6</v>
      </c>
      <c r="E4848" t="s">
        <v>3</v>
      </c>
      <c r="F4848" t="b">
        <v>1</v>
      </c>
      <c r="G4848">
        <v>271</v>
      </c>
      <c r="H4848">
        <v>2</v>
      </c>
      <c r="I4848">
        <v>1070</v>
      </c>
      <c r="K4848" t="str">
        <f t="shared" si="76"/>
        <v>SELECT 'uf50-012.cnf','Tournament','2Point','Guided','MaxSat',1,271,2,1070 UNION</v>
      </c>
    </row>
    <row r="4849" spans="1:11" x14ac:dyDescent="0.55000000000000004">
      <c r="A4849" t="s">
        <v>44</v>
      </c>
      <c r="B4849" t="s">
        <v>0</v>
      </c>
      <c r="C4849" t="s">
        <v>134</v>
      </c>
      <c r="D4849" t="s">
        <v>6</v>
      </c>
      <c r="E4849" t="s">
        <v>4</v>
      </c>
      <c r="F4849" t="b">
        <v>1</v>
      </c>
      <c r="G4849">
        <v>398</v>
      </c>
      <c r="H4849">
        <v>2</v>
      </c>
      <c r="I4849">
        <v>1515</v>
      </c>
      <c r="K4849" t="str">
        <f t="shared" si="76"/>
        <v>SELECT 'uf50-012.cnf','Tournament','2Point','Guided','Weighted',1,398,2,1515 UNION</v>
      </c>
    </row>
    <row r="4850" spans="1:11" x14ac:dyDescent="0.55000000000000004">
      <c r="A4850" t="s">
        <v>44</v>
      </c>
      <c r="B4850" t="s">
        <v>0</v>
      </c>
      <c r="C4850" t="s">
        <v>134</v>
      </c>
      <c r="D4850" t="s">
        <v>6</v>
      </c>
      <c r="E4850" t="s">
        <v>5</v>
      </c>
      <c r="F4850" t="b">
        <v>1</v>
      </c>
      <c r="G4850">
        <v>271</v>
      </c>
      <c r="H4850">
        <v>2</v>
      </c>
      <c r="I4850">
        <v>1084</v>
      </c>
      <c r="K4850" t="str">
        <f t="shared" si="76"/>
        <v>SELECT 'uf50-012.cnf','Tournament','2Point','Guided','Amplified',1,271,2,1084 UNION</v>
      </c>
    </row>
    <row r="4851" spans="1:11" x14ac:dyDescent="0.55000000000000004">
      <c r="A4851" t="s">
        <v>44</v>
      </c>
      <c r="B4851" t="s">
        <v>0</v>
      </c>
      <c r="C4851" t="s">
        <v>134</v>
      </c>
      <c r="D4851" t="s">
        <v>131</v>
      </c>
      <c r="E4851" t="s">
        <v>3</v>
      </c>
      <c r="F4851" t="b">
        <v>1</v>
      </c>
      <c r="G4851">
        <v>6601</v>
      </c>
      <c r="H4851">
        <v>49</v>
      </c>
      <c r="I4851">
        <v>16001</v>
      </c>
      <c r="K4851" t="str">
        <f t="shared" si="76"/>
        <v>SELECT 'uf50-012.cnf','Tournament','2Point','1Bit','MaxSat',1,6601,49,16001 UNION</v>
      </c>
    </row>
    <row r="4852" spans="1:11" x14ac:dyDescent="0.55000000000000004">
      <c r="A4852" t="s">
        <v>44</v>
      </c>
      <c r="B4852" t="s">
        <v>0</v>
      </c>
      <c r="C4852" t="s">
        <v>134</v>
      </c>
      <c r="D4852" t="s">
        <v>131</v>
      </c>
      <c r="E4852" t="s">
        <v>4</v>
      </c>
      <c r="F4852" t="b">
        <v>1</v>
      </c>
      <c r="G4852">
        <v>1114</v>
      </c>
      <c r="H4852">
        <v>7</v>
      </c>
      <c r="I4852">
        <v>2581</v>
      </c>
      <c r="K4852" t="str">
        <f t="shared" si="76"/>
        <v>SELECT 'uf50-012.cnf','Tournament','2Point','1Bit','Weighted',1,1114,7,2581 UNION</v>
      </c>
    </row>
    <row r="4853" spans="1:11" x14ac:dyDescent="0.55000000000000004">
      <c r="A4853" t="s">
        <v>44</v>
      </c>
      <c r="B4853" t="s">
        <v>0</v>
      </c>
      <c r="C4853" t="s">
        <v>134</v>
      </c>
      <c r="D4853" t="s">
        <v>131</v>
      </c>
      <c r="E4853" t="s">
        <v>5</v>
      </c>
      <c r="F4853" t="b">
        <v>1</v>
      </c>
      <c r="G4853">
        <v>6601</v>
      </c>
      <c r="H4853">
        <v>49</v>
      </c>
      <c r="I4853">
        <v>16428</v>
      </c>
      <c r="K4853" t="str">
        <f t="shared" si="76"/>
        <v>SELECT 'uf50-012.cnf','Tournament','2Point','1Bit','Amplified',1,6601,49,16428 UNION</v>
      </c>
    </row>
    <row r="4854" spans="1:11" x14ac:dyDescent="0.55000000000000004">
      <c r="A4854" t="s">
        <v>44</v>
      </c>
      <c r="B4854" t="s">
        <v>0</v>
      </c>
      <c r="C4854" t="s">
        <v>134</v>
      </c>
      <c r="D4854" t="s">
        <v>132</v>
      </c>
      <c r="E4854" t="s">
        <v>3</v>
      </c>
      <c r="F4854" t="b">
        <v>1</v>
      </c>
      <c r="G4854">
        <v>3178</v>
      </c>
      <c r="H4854">
        <v>22</v>
      </c>
      <c r="I4854">
        <v>7738</v>
      </c>
      <c r="K4854" t="str">
        <f t="shared" si="76"/>
        <v>SELECT 'uf50-012.cnf','Tournament','2Point','2Bit','MaxSat',1,3178,22,7738 UNION</v>
      </c>
    </row>
    <row r="4855" spans="1:11" x14ac:dyDescent="0.55000000000000004">
      <c r="A4855" t="s">
        <v>44</v>
      </c>
      <c r="B4855" t="s">
        <v>0</v>
      </c>
      <c r="C4855" t="s">
        <v>134</v>
      </c>
      <c r="D4855" t="s">
        <v>132</v>
      </c>
      <c r="E4855" t="s">
        <v>4</v>
      </c>
      <c r="F4855" t="b">
        <v>1</v>
      </c>
      <c r="G4855">
        <v>2128</v>
      </c>
      <c r="H4855">
        <v>12</v>
      </c>
      <c r="I4855">
        <v>4631</v>
      </c>
      <c r="K4855" t="str">
        <f t="shared" si="76"/>
        <v>SELECT 'uf50-012.cnf','Tournament','2Point','2Bit','Weighted',1,2128,12,4631 UNION</v>
      </c>
    </row>
    <row r="4856" spans="1:11" x14ac:dyDescent="0.55000000000000004">
      <c r="A4856" t="s">
        <v>44</v>
      </c>
      <c r="B4856" t="s">
        <v>0</v>
      </c>
      <c r="C4856" t="s">
        <v>134</v>
      </c>
      <c r="D4856" t="s">
        <v>132</v>
      </c>
      <c r="E4856" t="s">
        <v>5</v>
      </c>
      <c r="F4856" t="b">
        <v>1</v>
      </c>
      <c r="G4856">
        <v>3178</v>
      </c>
      <c r="H4856">
        <v>22</v>
      </c>
      <c r="I4856">
        <v>7624</v>
      </c>
      <c r="K4856" t="str">
        <f t="shared" si="76"/>
        <v>SELECT 'uf50-012.cnf','Tournament','2Point','2Bit','Amplified',1,3178,22,7624 UNION</v>
      </c>
    </row>
    <row r="4857" spans="1:11" x14ac:dyDescent="0.55000000000000004">
      <c r="A4857" t="s">
        <v>44</v>
      </c>
      <c r="B4857" t="s">
        <v>9</v>
      </c>
      <c r="C4857" t="s">
        <v>1</v>
      </c>
      <c r="D4857" t="s">
        <v>2</v>
      </c>
      <c r="E4857" t="s">
        <v>3</v>
      </c>
      <c r="F4857" t="b">
        <v>1</v>
      </c>
      <c r="G4857">
        <v>8959</v>
      </c>
      <c r="H4857">
        <v>38</v>
      </c>
      <c r="I4857">
        <v>53395</v>
      </c>
      <c r="K4857" t="str">
        <f t="shared" si="76"/>
        <v>SELECT 'uf50-012.cnf','Roulette','Clause','BitFlip','MaxSat',1,8959,38,53395 UNION</v>
      </c>
    </row>
    <row r="4858" spans="1:11" x14ac:dyDescent="0.55000000000000004">
      <c r="A4858" t="s">
        <v>44</v>
      </c>
      <c r="B4858" t="s">
        <v>9</v>
      </c>
      <c r="C4858" t="s">
        <v>1</v>
      </c>
      <c r="D4858" t="s">
        <v>2</v>
      </c>
      <c r="E4858" t="s">
        <v>4</v>
      </c>
      <c r="F4858" t="b">
        <v>1</v>
      </c>
      <c r="G4858">
        <v>6869</v>
      </c>
      <c r="H4858">
        <v>26</v>
      </c>
      <c r="I4858">
        <v>38668</v>
      </c>
      <c r="K4858" t="str">
        <f t="shared" si="76"/>
        <v>SELECT 'uf50-012.cnf','Roulette','Clause','BitFlip','Weighted',1,6869,26,38668 UNION</v>
      </c>
    </row>
    <row r="4859" spans="1:11" x14ac:dyDescent="0.55000000000000004">
      <c r="A4859" t="s">
        <v>44</v>
      </c>
      <c r="B4859" t="s">
        <v>9</v>
      </c>
      <c r="C4859" t="s">
        <v>1</v>
      </c>
      <c r="D4859" t="s">
        <v>2</v>
      </c>
      <c r="E4859" t="s">
        <v>5</v>
      </c>
      <c r="F4859" t="b">
        <v>1</v>
      </c>
      <c r="G4859">
        <v>5387</v>
      </c>
      <c r="H4859">
        <v>28</v>
      </c>
      <c r="I4859">
        <v>31061</v>
      </c>
      <c r="K4859" t="str">
        <f t="shared" si="76"/>
        <v>SELECT 'uf50-012.cnf','Roulette','Clause','BitFlip','Amplified',1,5387,28,31061 UNION</v>
      </c>
    </row>
    <row r="4860" spans="1:11" x14ac:dyDescent="0.55000000000000004">
      <c r="A4860" t="s">
        <v>44</v>
      </c>
      <c r="B4860" t="s">
        <v>9</v>
      </c>
      <c r="C4860" t="s">
        <v>1</v>
      </c>
      <c r="D4860" t="s">
        <v>6</v>
      </c>
      <c r="E4860" t="s">
        <v>3</v>
      </c>
      <c r="F4860" t="b">
        <v>1</v>
      </c>
      <c r="G4860">
        <v>3003</v>
      </c>
      <c r="H4860">
        <v>15</v>
      </c>
      <c r="I4860">
        <v>19449</v>
      </c>
      <c r="K4860" t="str">
        <f t="shared" si="76"/>
        <v>SELECT 'uf50-012.cnf','Roulette','Clause','Guided','MaxSat',1,3003,15,19449 UNION</v>
      </c>
    </row>
    <row r="4861" spans="1:11" x14ac:dyDescent="0.55000000000000004">
      <c r="A4861" t="s">
        <v>44</v>
      </c>
      <c r="B4861" t="s">
        <v>9</v>
      </c>
      <c r="C4861" t="s">
        <v>1</v>
      </c>
      <c r="D4861" t="s">
        <v>6</v>
      </c>
      <c r="E4861" t="s">
        <v>4</v>
      </c>
      <c r="F4861" t="b">
        <v>1</v>
      </c>
      <c r="G4861">
        <v>4305</v>
      </c>
      <c r="H4861">
        <v>17</v>
      </c>
      <c r="I4861">
        <v>28288</v>
      </c>
      <c r="K4861" t="str">
        <f t="shared" si="76"/>
        <v>SELECT 'uf50-012.cnf','Roulette','Clause','Guided','Weighted',1,4305,17,28288 UNION</v>
      </c>
    </row>
    <row r="4862" spans="1:11" x14ac:dyDescent="0.55000000000000004">
      <c r="A4862" t="s">
        <v>44</v>
      </c>
      <c r="B4862" t="s">
        <v>9</v>
      </c>
      <c r="C4862" t="s">
        <v>1</v>
      </c>
      <c r="D4862" t="s">
        <v>6</v>
      </c>
      <c r="E4862" t="s">
        <v>5</v>
      </c>
      <c r="F4862" t="b">
        <v>1</v>
      </c>
      <c r="G4862">
        <v>1154</v>
      </c>
      <c r="H4862">
        <v>6</v>
      </c>
      <c r="I4862">
        <v>7388</v>
      </c>
      <c r="K4862" t="str">
        <f t="shared" si="76"/>
        <v>SELECT 'uf50-012.cnf','Roulette','Clause','Guided','Amplified',1,1154,6,7388 UNION</v>
      </c>
    </row>
    <row r="4863" spans="1:11" x14ac:dyDescent="0.55000000000000004">
      <c r="A4863" t="s">
        <v>44</v>
      </c>
      <c r="B4863" t="s">
        <v>9</v>
      </c>
      <c r="C4863" t="s">
        <v>1</v>
      </c>
      <c r="D4863" t="s">
        <v>131</v>
      </c>
      <c r="E4863" t="s">
        <v>3</v>
      </c>
      <c r="F4863" t="b">
        <v>1</v>
      </c>
      <c r="G4863">
        <v>4159</v>
      </c>
      <c r="H4863">
        <v>20</v>
      </c>
      <c r="I4863">
        <v>24063</v>
      </c>
      <c r="K4863" t="str">
        <f t="shared" si="76"/>
        <v>SELECT 'uf50-012.cnf','Roulette','Clause','1Bit','MaxSat',1,4159,20,24063 UNION</v>
      </c>
    </row>
    <row r="4864" spans="1:11" x14ac:dyDescent="0.55000000000000004">
      <c r="A4864" t="s">
        <v>44</v>
      </c>
      <c r="B4864" t="s">
        <v>9</v>
      </c>
      <c r="C4864" t="s">
        <v>1</v>
      </c>
      <c r="D4864" t="s">
        <v>131</v>
      </c>
      <c r="E4864" t="s">
        <v>4</v>
      </c>
      <c r="F4864" t="b">
        <v>1</v>
      </c>
      <c r="G4864">
        <v>5284</v>
      </c>
      <c r="H4864">
        <v>18</v>
      </c>
      <c r="I4864">
        <v>28965</v>
      </c>
      <c r="K4864" t="str">
        <f t="shared" si="76"/>
        <v>SELECT 'uf50-012.cnf','Roulette','Clause','1Bit','Weighted',1,5284,18,28965 UNION</v>
      </c>
    </row>
    <row r="4865" spans="1:11" x14ac:dyDescent="0.55000000000000004">
      <c r="A4865" t="s">
        <v>44</v>
      </c>
      <c r="B4865" t="s">
        <v>9</v>
      </c>
      <c r="C4865" t="s">
        <v>1</v>
      </c>
      <c r="D4865" t="s">
        <v>131</v>
      </c>
      <c r="E4865" t="s">
        <v>5</v>
      </c>
      <c r="F4865" t="b">
        <v>0</v>
      </c>
      <c r="G4865">
        <v>10000</v>
      </c>
      <c r="H4865">
        <v>53</v>
      </c>
      <c r="I4865">
        <v>57390</v>
      </c>
      <c r="K4865" t="str">
        <f t="shared" si="76"/>
        <v>SELECT 'uf50-012.cnf','Roulette','Clause','1Bit','Amplified',0,10000,53,57390 UNION</v>
      </c>
    </row>
    <row r="4866" spans="1:11" x14ac:dyDescent="0.55000000000000004">
      <c r="A4866" t="s">
        <v>44</v>
      </c>
      <c r="B4866" t="s">
        <v>9</v>
      </c>
      <c r="C4866" t="s">
        <v>1</v>
      </c>
      <c r="D4866" t="s">
        <v>132</v>
      </c>
      <c r="E4866" t="s">
        <v>3</v>
      </c>
      <c r="F4866" t="b">
        <v>1</v>
      </c>
      <c r="G4866">
        <v>5577</v>
      </c>
      <c r="H4866">
        <v>25</v>
      </c>
      <c r="I4866">
        <v>31474</v>
      </c>
      <c r="K4866" t="str">
        <f t="shared" si="76"/>
        <v>SELECT 'uf50-012.cnf','Roulette','Clause','2Bit','MaxSat',1,5577,25,31474 UNION</v>
      </c>
    </row>
    <row r="4867" spans="1:11" x14ac:dyDescent="0.55000000000000004">
      <c r="A4867" t="s">
        <v>44</v>
      </c>
      <c r="B4867" t="s">
        <v>9</v>
      </c>
      <c r="C4867" t="s">
        <v>1</v>
      </c>
      <c r="D4867" t="s">
        <v>132</v>
      </c>
      <c r="E4867" t="s">
        <v>4</v>
      </c>
      <c r="F4867" t="b">
        <v>0</v>
      </c>
      <c r="G4867">
        <v>10000</v>
      </c>
      <c r="H4867">
        <v>36</v>
      </c>
      <c r="I4867">
        <v>56450</v>
      </c>
      <c r="K4867" t="str">
        <f t="shared" si="76"/>
        <v>SELECT 'uf50-012.cnf','Roulette','Clause','2Bit','Weighted',0,10000,36,56450 UNION</v>
      </c>
    </row>
    <row r="4868" spans="1:11" x14ac:dyDescent="0.55000000000000004">
      <c r="A4868" t="s">
        <v>44</v>
      </c>
      <c r="B4868" t="s">
        <v>9</v>
      </c>
      <c r="C4868" t="s">
        <v>1</v>
      </c>
      <c r="D4868" t="s">
        <v>132</v>
      </c>
      <c r="E4868" t="s">
        <v>5</v>
      </c>
      <c r="F4868" t="b">
        <v>0</v>
      </c>
      <c r="G4868">
        <v>10000</v>
      </c>
      <c r="H4868">
        <v>48</v>
      </c>
      <c r="I4868">
        <v>56818</v>
      </c>
      <c r="K4868" t="str">
        <f t="shared" si="76"/>
        <v>SELECT 'uf50-012.cnf','Roulette','Clause','2Bit','Amplified',0,10000,48,56818 UNION</v>
      </c>
    </row>
    <row r="4869" spans="1:11" x14ac:dyDescent="0.55000000000000004">
      <c r="A4869" t="s">
        <v>44</v>
      </c>
      <c r="B4869" t="s">
        <v>9</v>
      </c>
      <c r="C4869" t="s">
        <v>8</v>
      </c>
      <c r="D4869" t="s">
        <v>2</v>
      </c>
      <c r="E4869" t="s">
        <v>3</v>
      </c>
      <c r="F4869" t="b">
        <v>1</v>
      </c>
      <c r="G4869">
        <v>2766</v>
      </c>
      <c r="H4869">
        <v>14</v>
      </c>
      <c r="I4869">
        <v>7209</v>
      </c>
      <c r="K4869" t="str">
        <f t="shared" si="76"/>
        <v>SELECT 'uf50-012.cnf','Roulette','Uniform','BitFlip','MaxSat',1,2766,14,7209 UNION</v>
      </c>
    </row>
    <row r="4870" spans="1:11" x14ac:dyDescent="0.55000000000000004">
      <c r="A4870" t="s">
        <v>44</v>
      </c>
      <c r="B4870" t="s">
        <v>9</v>
      </c>
      <c r="C4870" t="s">
        <v>8</v>
      </c>
      <c r="D4870" t="s">
        <v>2</v>
      </c>
      <c r="E4870" t="s">
        <v>4</v>
      </c>
      <c r="F4870" t="b">
        <v>1</v>
      </c>
      <c r="G4870">
        <v>2912</v>
      </c>
      <c r="H4870">
        <v>13</v>
      </c>
      <c r="I4870">
        <v>7327</v>
      </c>
      <c r="K4870" t="str">
        <f t="shared" si="76"/>
        <v>SELECT 'uf50-012.cnf','Roulette','Uniform','BitFlip','Weighted',1,2912,13,7327 UNION</v>
      </c>
    </row>
    <row r="4871" spans="1:11" x14ac:dyDescent="0.55000000000000004">
      <c r="A4871" t="s">
        <v>44</v>
      </c>
      <c r="B4871" t="s">
        <v>9</v>
      </c>
      <c r="C4871" t="s">
        <v>8</v>
      </c>
      <c r="D4871" t="s">
        <v>2</v>
      </c>
      <c r="E4871" t="s">
        <v>5</v>
      </c>
      <c r="F4871" t="b">
        <v>1</v>
      </c>
      <c r="G4871">
        <v>627</v>
      </c>
      <c r="H4871">
        <v>3</v>
      </c>
      <c r="I4871">
        <v>1714</v>
      </c>
      <c r="K4871" t="str">
        <f t="shared" si="76"/>
        <v>SELECT 'uf50-012.cnf','Roulette','Uniform','BitFlip','Amplified',1,627,3,1714 UNION</v>
      </c>
    </row>
    <row r="4872" spans="1:11" x14ac:dyDescent="0.55000000000000004">
      <c r="A4872" t="s">
        <v>44</v>
      </c>
      <c r="B4872" t="s">
        <v>9</v>
      </c>
      <c r="C4872" t="s">
        <v>8</v>
      </c>
      <c r="D4872" t="s">
        <v>6</v>
      </c>
      <c r="E4872" t="s">
        <v>3</v>
      </c>
      <c r="F4872" t="b">
        <v>1</v>
      </c>
      <c r="G4872">
        <v>256</v>
      </c>
      <c r="H4872">
        <v>1</v>
      </c>
      <c r="I4872">
        <v>1119</v>
      </c>
      <c r="K4872" t="str">
        <f t="shared" si="76"/>
        <v>SELECT 'uf50-012.cnf','Roulette','Uniform','Guided','MaxSat',1,256,1,1119 UNION</v>
      </c>
    </row>
    <row r="4873" spans="1:11" x14ac:dyDescent="0.55000000000000004">
      <c r="A4873" t="s">
        <v>44</v>
      </c>
      <c r="B4873" t="s">
        <v>9</v>
      </c>
      <c r="C4873" t="s">
        <v>8</v>
      </c>
      <c r="D4873" t="s">
        <v>6</v>
      </c>
      <c r="E4873" t="s">
        <v>4</v>
      </c>
      <c r="F4873" t="b">
        <v>1</v>
      </c>
      <c r="G4873">
        <v>520</v>
      </c>
      <c r="H4873">
        <v>2</v>
      </c>
      <c r="I4873">
        <v>2206</v>
      </c>
      <c r="K4873" t="str">
        <f t="shared" ref="K4873:K4936" si="77">CONCATENATE("SELECT '",A4873,"','",B4873,"','",C4873,"','",D4873,"','",E4873,"',",IF(F4873,1,0),",",G4873,",",H4873,",",I4873," UNION")</f>
        <v>SELECT 'uf50-012.cnf','Roulette','Uniform','Guided','Weighted',1,520,2,2206 UNION</v>
      </c>
    </row>
    <row r="4874" spans="1:11" x14ac:dyDescent="0.55000000000000004">
      <c r="A4874" t="s">
        <v>44</v>
      </c>
      <c r="B4874" t="s">
        <v>9</v>
      </c>
      <c r="C4874" t="s">
        <v>8</v>
      </c>
      <c r="D4874" t="s">
        <v>6</v>
      </c>
      <c r="E4874" t="s">
        <v>5</v>
      </c>
      <c r="F4874" t="b">
        <v>1</v>
      </c>
      <c r="G4874">
        <v>318</v>
      </c>
      <c r="H4874">
        <v>1</v>
      </c>
      <c r="I4874">
        <v>1378</v>
      </c>
      <c r="K4874" t="str">
        <f t="shared" si="77"/>
        <v>SELECT 'uf50-012.cnf','Roulette','Uniform','Guided','Amplified',1,318,1,1378 UNION</v>
      </c>
    </row>
    <row r="4875" spans="1:11" x14ac:dyDescent="0.55000000000000004">
      <c r="A4875" t="s">
        <v>44</v>
      </c>
      <c r="B4875" t="s">
        <v>9</v>
      </c>
      <c r="C4875" t="s">
        <v>8</v>
      </c>
      <c r="D4875" t="s">
        <v>131</v>
      </c>
      <c r="E4875" t="s">
        <v>3</v>
      </c>
      <c r="F4875" t="b">
        <v>1</v>
      </c>
      <c r="G4875">
        <v>2294</v>
      </c>
      <c r="H4875">
        <v>14</v>
      </c>
      <c r="I4875">
        <v>6101</v>
      </c>
      <c r="K4875" t="str">
        <f t="shared" si="77"/>
        <v>SELECT 'uf50-012.cnf','Roulette','Uniform','1Bit','MaxSat',1,2294,14,6101 UNION</v>
      </c>
    </row>
    <row r="4876" spans="1:11" x14ac:dyDescent="0.55000000000000004">
      <c r="A4876" t="s">
        <v>44</v>
      </c>
      <c r="B4876" t="s">
        <v>9</v>
      </c>
      <c r="C4876" t="s">
        <v>8</v>
      </c>
      <c r="D4876" t="s">
        <v>131</v>
      </c>
      <c r="E4876" t="s">
        <v>4</v>
      </c>
      <c r="F4876" t="b">
        <v>0</v>
      </c>
      <c r="G4876">
        <v>10000</v>
      </c>
      <c r="H4876">
        <v>45</v>
      </c>
      <c r="I4876">
        <v>23651</v>
      </c>
      <c r="K4876" t="str">
        <f t="shared" si="77"/>
        <v>SELECT 'uf50-012.cnf','Roulette','Uniform','1Bit','Weighted',0,10000,45,23651 UNION</v>
      </c>
    </row>
    <row r="4877" spans="1:11" x14ac:dyDescent="0.55000000000000004">
      <c r="A4877" t="s">
        <v>44</v>
      </c>
      <c r="B4877" t="s">
        <v>9</v>
      </c>
      <c r="C4877" t="s">
        <v>8</v>
      </c>
      <c r="D4877" t="s">
        <v>131</v>
      </c>
      <c r="E4877" t="s">
        <v>5</v>
      </c>
      <c r="F4877" t="b">
        <v>1</v>
      </c>
      <c r="G4877">
        <v>861</v>
      </c>
      <c r="H4877">
        <v>5</v>
      </c>
      <c r="I4877">
        <v>2246</v>
      </c>
      <c r="K4877" t="str">
        <f t="shared" si="77"/>
        <v>SELECT 'uf50-012.cnf','Roulette','Uniform','1Bit','Amplified',1,861,5,2246 UNION</v>
      </c>
    </row>
    <row r="4878" spans="1:11" x14ac:dyDescent="0.55000000000000004">
      <c r="A4878" t="s">
        <v>44</v>
      </c>
      <c r="B4878" t="s">
        <v>9</v>
      </c>
      <c r="C4878" t="s">
        <v>8</v>
      </c>
      <c r="D4878" t="s">
        <v>132</v>
      </c>
      <c r="E4878" t="s">
        <v>3</v>
      </c>
      <c r="F4878" t="b">
        <v>1</v>
      </c>
      <c r="G4878">
        <v>486</v>
      </c>
      <c r="H4878">
        <v>1</v>
      </c>
      <c r="I4878">
        <v>1197</v>
      </c>
      <c r="K4878" t="str">
        <f t="shared" si="77"/>
        <v>SELECT 'uf50-012.cnf','Roulette','Uniform','2Bit','MaxSat',1,486,1,1197 UNION</v>
      </c>
    </row>
    <row r="4879" spans="1:11" x14ac:dyDescent="0.55000000000000004">
      <c r="A4879" t="s">
        <v>44</v>
      </c>
      <c r="B4879" t="s">
        <v>9</v>
      </c>
      <c r="C4879" t="s">
        <v>8</v>
      </c>
      <c r="D4879" t="s">
        <v>132</v>
      </c>
      <c r="E4879" t="s">
        <v>4</v>
      </c>
      <c r="F4879" t="b">
        <v>0</v>
      </c>
      <c r="G4879">
        <v>10000</v>
      </c>
      <c r="H4879">
        <v>41</v>
      </c>
      <c r="I4879">
        <v>24553</v>
      </c>
      <c r="K4879" t="str">
        <f t="shared" si="77"/>
        <v>SELECT 'uf50-012.cnf','Roulette','Uniform','2Bit','Weighted',0,10000,41,24553 UNION</v>
      </c>
    </row>
    <row r="4880" spans="1:11" x14ac:dyDescent="0.55000000000000004">
      <c r="A4880" t="s">
        <v>44</v>
      </c>
      <c r="B4880" t="s">
        <v>9</v>
      </c>
      <c r="C4880" t="s">
        <v>8</v>
      </c>
      <c r="D4880" t="s">
        <v>132</v>
      </c>
      <c r="E4880" t="s">
        <v>5</v>
      </c>
      <c r="F4880" t="b">
        <v>0</v>
      </c>
      <c r="G4880">
        <v>10000</v>
      </c>
      <c r="H4880">
        <v>53</v>
      </c>
      <c r="I4880">
        <v>25399</v>
      </c>
      <c r="K4880" t="str">
        <f t="shared" si="77"/>
        <v>SELECT 'uf50-012.cnf','Roulette','Uniform','2Bit','Amplified',0,10000,53,25399 UNION</v>
      </c>
    </row>
    <row r="4881" spans="1:11" x14ac:dyDescent="0.55000000000000004">
      <c r="A4881" t="s">
        <v>44</v>
      </c>
      <c r="B4881" t="s">
        <v>9</v>
      </c>
      <c r="C4881" t="s">
        <v>133</v>
      </c>
      <c r="D4881" t="s">
        <v>2</v>
      </c>
      <c r="E4881" t="s">
        <v>3</v>
      </c>
      <c r="F4881" t="b">
        <v>1</v>
      </c>
      <c r="G4881">
        <v>512</v>
      </c>
      <c r="H4881">
        <v>2</v>
      </c>
      <c r="I4881">
        <v>1387</v>
      </c>
      <c r="K4881" t="str">
        <f t="shared" si="77"/>
        <v>SELECT 'uf50-012.cnf','Roulette','1Point','BitFlip','MaxSat',1,512,2,1387 UNION</v>
      </c>
    </row>
    <row r="4882" spans="1:11" x14ac:dyDescent="0.55000000000000004">
      <c r="A4882" t="s">
        <v>44</v>
      </c>
      <c r="B4882" t="s">
        <v>9</v>
      </c>
      <c r="C4882" t="s">
        <v>133</v>
      </c>
      <c r="D4882" t="s">
        <v>2</v>
      </c>
      <c r="E4882" t="s">
        <v>4</v>
      </c>
      <c r="F4882" t="b">
        <v>1</v>
      </c>
      <c r="G4882">
        <v>453</v>
      </c>
      <c r="H4882">
        <v>1</v>
      </c>
      <c r="I4882">
        <v>1151</v>
      </c>
      <c r="K4882" t="str">
        <f t="shared" si="77"/>
        <v>SELECT 'uf50-012.cnf','Roulette','1Point','BitFlip','Weighted',1,453,1,1151 UNION</v>
      </c>
    </row>
    <row r="4883" spans="1:11" x14ac:dyDescent="0.55000000000000004">
      <c r="A4883" t="s">
        <v>44</v>
      </c>
      <c r="B4883" t="s">
        <v>9</v>
      </c>
      <c r="C4883" t="s">
        <v>133</v>
      </c>
      <c r="D4883" t="s">
        <v>2</v>
      </c>
      <c r="E4883" t="s">
        <v>5</v>
      </c>
      <c r="F4883" t="b">
        <v>1</v>
      </c>
      <c r="G4883">
        <v>1328</v>
      </c>
      <c r="H4883">
        <v>6</v>
      </c>
      <c r="I4883">
        <v>3571</v>
      </c>
      <c r="K4883" t="str">
        <f t="shared" si="77"/>
        <v>SELECT 'uf50-012.cnf','Roulette','1Point','BitFlip','Amplified',1,1328,6,3571 UNION</v>
      </c>
    </row>
    <row r="4884" spans="1:11" x14ac:dyDescent="0.55000000000000004">
      <c r="A4884" t="s">
        <v>44</v>
      </c>
      <c r="B4884" t="s">
        <v>9</v>
      </c>
      <c r="C4884" t="s">
        <v>133</v>
      </c>
      <c r="D4884" t="s">
        <v>6</v>
      </c>
      <c r="E4884" t="s">
        <v>3</v>
      </c>
      <c r="F4884" t="b">
        <v>1</v>
      </c>
      <c r="G4884">
        <v>177</v>
      </c>
      <c r="H4884">
        <v>1</v>
      </c>
      <c r="I4884">
        <v>780</v>
      </c>
      <c r="K4884" t="str">
        <f t="shared" si="77"/>
        <v>SELECT 'uf50-012.cnf','Roulette','1Point','Guided','MaxSat',1,177,1,780 UNION</v>
      </c>
    </row>
    <row r="4885" spans="1:11" x14ac:dyDescent="0.55000000000000004">
      <c r="A4885" t="s">
        <v>44</v>
      </c>
      <c r="B4885" t="s">
        <v>9</v>
      </c>
      <c r="C4885" t="s">
        <v>133</v>
      </c>
      <c r="D4885" t="s">
        <v>6</v>
      </c>
      <c r="E4885" t="s">
        <v>4</v>
      </c>
      <c r="F4885" t="b">
        <v>1</v>
      </c>
      <c r="G4885">
        <v>484</v>
      </c>
      <c r="H4885">
        <v>2</v>
      </c>
      <c r="I4885">
        <v>2110</v>
      </c>
      <c r="K4885" t="str">
        <f t="shared" si="77"/>
        <v>SELECT 'uf50-012.cnf','Roulette','1Point','Guided','Weighted',1,484,2,2110 UNION</v>
      </c>
    </row>
    <row r="4886" spans="1:11" x14ac:dyDescent="0.55000000000000004">
      <c r="A4886" t="s">
        <v>44</v>
      </c>
      <c r="B4886" t="s">
        <v>9</v>
      </c>
      <c r="C4886" t="s">
        <v>133</v>
      </c>
      <c r="D4886" t="s">
        <v>6</v>
      </c>
      <c r="E4886" t="s">
        <v>5</v>
      </c>
      <c r="F4886" t="b">
        <v>1</v>
      </c>
      <c r="G4886">
        <v>448</v>
      </c>
      <c r="H4886">
        <v>3</v>
      </c>
      <c r="I4886">
        <v>1990</v>
      </c>
      <c r="K4886" t="str">
        <f t="shared" si="77"/>
        <v>SELECT 'uf50-012.cnf','Roulette','1Point','Guided','Amplified',1,448,3,1990 UNION</v>
      </c>
    </row>
    <row r="4887" spans="1:11" x14ac:dyDescent="0.55000000000000004">
      <c r="A4887" t="s">
        <v>44</v>
      </c>
      <c r="B4887" t="s">
        <v>9</v>
      </c>
      <c r="C4887" t="s">
        <v>133</v>
      </c>
      <c r="D4887" t="s">
        <v>131</v>
      </c>
      <c r="E4887" t="s">
        <v>3</v>
      </c>
      <c r="F4887" t="b">
        <v>1</v>
      </c>
      <c r="G4887">
        <v>4519</v>
      </c>
      <c r="H4887">
        <v>25</v>
      </c>
      <c r="I4887">
        <v>11031</v>
      </c>
      <c r="K4887" t="str">
        <f t="shared" si="77"/>
        <v>SELECT 'uf50-012.cnf','Roulette','1Point','1Bit','MaxSat',1,4519,25,11031 UNION</v>
      </c>
    </row>
    <row r="4888" spans="1:11" x14ac:dyDescent="0.55000000000000004">
      <c r="A4888" t="s">
        <v>44</v>
      </c>
      <c r="B4888" t="s">
        <v>9</v>
      </c>
      <c r="C4888" t="s">
        <v>133</v>
      </c>
      <c r="D4888" t="s">
        <v>131</v>
      </c>
      <c r="E4888" t="s">
        <v>4</v>
      </c>
      <c r="F4888" t="b">
        <v>1</v>
      </c>
      <c r="G4888">
        <v>427</v>
      </c>
      <c r="H4888">
        <v>1</v>
      </c>
      <c r="I4888">
        <v>972</v>
      </c>
      <c r="K4888" t="str">
        <f t="shared" si="77"/>
        <v>SELECT 'uf50-012.cnf','Roulette','1Point','1Bit','Weighted',1,427,1,972 UNION</v>
      </c>
    </row>
    <row r="4889" spans="1:11" x14ac:dyDescent="0.55000000000000004">
      <c r="A4889" t="s">
        <v>44</v>
      </c>
      <c r="B4889" t="s">
        <v>9</v>
      </c>
      <c r="C4889" t="s">
        <v>133</v>
      </c>
      <c r="D4889" t="s">
        <v>131</v>
      </c>
      <c r="E4889" t="s">
        <v>5</v>
      </c>
      <c r="F4889" t="b">
        <v>1</v>
      </c>
      <c r="G4889">
        <v>1249</v>
      </c>
      <c r="H4889">
        <v>7</v>
      </c>
      <c r="I4889">
        <v>3072</v>
      </c>
      <c r="K4889" t="str">
        <f t="shared" si="77"/>
        <v>SELECT 'uf50-012.cnf','Roulette','1Point','1Bit','Amplified',1,1249,7,3072 UNION</v>
      </c>
    </row>
    <row r="4890" spans="1:11" x14ac:dyDescent="0.55000000000000004">
      <c r="A4890" t="s">
        <v>44</v>
      </c>
      <c r="B4890" t="s">
        <v>9</v>
      </c>
      <c r="C4890" t="s">
        <v>133</v>
      </c>
      <c r="D4890" t="s">
        <v>132</v>
      </c>
      <c r="E4890" t="s">
        <v>3</v>
      </c>
      <c r="F4890" t="b">
        <v>1</v>
      </c>
      <c r="G4890">
        <v>582</v>
      </c>
      <c r="H4890">
        <v>2</v>
      </c>
      <c r="I4890">
        <v>1445</v>
      </c>
      <c r="K4890" t="str">
        <f t="shared" si="77"/>
        <v>SELECT 'uf50-012.cnf','Roulette','1Point','2Bit','MaxSat',1,582,2,1445 UNION</v>
      </c>
    </row>
    <row r="4891" spans="1:11" x14ac:dyDescent="0.55000000000000004">
      <c r="A4891" t="s">
        <v>44</v>
      </c>
      <c r="B4891" t="s">
        <v>9</v>
      </c>
      <c r="C4891" t="s">
        <v>133</v>
      </c>
      <c r="D4891" t="s">
        <v>132</v>
      </c>
      <c r="E4891" t="s">
        <v>4</v>
      </c>
      <c r="F4891" t="b">
        <v>1</v>
      </c>
      <c r="G4891">
        <v>472</v>
      </c>
      <c r="H4891">
        <v>1</v>
      </c>
      <c r="I4891">
        <v>1061</v>
      </c>
      <c r="K4891" t="str">
        <f t="shared" si="77"/>
        <v>SELECT 'uf50-012.cnf','Roulette','1Point','2Bit','Weighted',1,472,1,1061 UNION</v>
      </c>
    </row>
    <row r="4892" spans="1:11" x14ac:dyDescent="0.55000000000000004">
      <c r="A4892" t="s">
        <v>44</v>
      </c>
      <c r="B4892" t="s">
        <v>9</v>
      </c>
      <c r="C4892" t="s">
        <v>133</v>
      </c>
      <c r="D4892" t="s">
        <v>132</v>
      </c>
      <c r="E4892" t="s">
        <v>5</v>
      </c>
      <c r="F4892" t="b">
        <v>1</v>
      </c>
      <c r="G4892">
        <v>3552</v>
      </c>
      <c r="H4892">
        <v>18</v>
      </c>
      <c r="I4892">
        <v>8701</v>
      </c>
      <c r="K4892" t="str">
        <f t="shared" si="77"/>
        <v>SELECT 'uf50-012.cnf','Roulette','1Point','2Bit','Amplified',1,3552,18,8701 UNION</v>
      </c>
    </row>
    <row r="4893" spans="1:11" x14ac:dyDescent="0.55000000000000004">
      <c r="A4893" t="s">
        <v>44</v>
      </c>
      <c r="B4893" t="s">
        <v>9</v>
      </c>
      <c r="C4893" t="s">
        <v>134</v>
      </c>
      <c r="D4893" t="s">
        <v>2</v>
      </c>
      <c r="E4893" t="s">
        <v>3</v>
      </c>
      <c r="F4893" t="b">
        <v>1</v>
      </c>
      <c r="G4893">
        <v>904</v>
      </c>
      <c r="H4893">
        <v>5</v>
      </c>
      <c r="I4893">
        <v>2399</v>
      </c>
      <c r="K4893" t="str">
        <f t="shared" si="77"/>
        <v>SELECT 'uf50-012.cnf','Roulette','2Point','BitFlip','MaxSat',1,904,5,2399 UNION</v>
      </c>
    </row>
    <row r="4894" spans="1:11" x14ac:dyDescent="0.55000000000000004">
      <c r="A4894" t="s">
        <v>44</v>
      </c>
      <c r="B4894" t="s">
        <v>9</v>
      </c>
      <c r="C4894" t="s">
        <v>134</v>
      </c>
      <c r="D4894" t="s">
        <v>2</v>
      </c>
      <c r="E4894" t="s">
        <v>4</v>
      </c>
      <c r="F4894" t="b">
        <v>1</v>
      </c>
      <c r="G4894">
        <v>286</v>
      </c>
      <c r="H4894">
        <v>1</v>
      </c>
      <c r="I4894">
        <v>715</v>
      </c>
      <c r="K4894" t="str">
        <f t="shared" si="77"/>
        <v>SELECT 'uf50-012.cnf','Roulette','2Point','BitFlip','Weighted',1,286,1,715 UNION</v>
      </c>
    </row>
    <row r="4895" spans="1:11" x14ac:dyDescent="0.55000000000000004">
      <c r="A4895" t="s">
        <v>44</v>
      </c>
      <c r="B4895" t="s">
        <v>9</v>
      </c>
      <c r="C4895" t="s">
        <v>134</v>
      </c>
      <c r="D4895" t="s">
        <v>2</v>
      </c>
      <c r="E4895" t="s">
        <v>5</v>
      </c>
      <c r="F4895" t="b">
        <v>1</v>
      </c>
      <c r="G4895">
        <v>3159</v>
      </c>
      <c r="H4895">
        <v>16</v>
      </c>
      <c r="I4895">
        <v>8448</v>
      </c>
      <c r="K4895" t="str">
        <f t="shared" si="77"/>
        <v>SELECT 'uf50-012.cnf','Roulette','2Point','BitFlip','Amplified',1,3159,16,8448 UNION</v>
      </c>
    </row>
    <row r="4896" spans="1:11" x14ac:dyDescent="0.55000000000000004">
      <c r="A4896" t="s">
        <v>44</v>
      </c>
      <c r="B4896" t="s">
        <v>9</v>
      </c>
      <c r="C4896" t="s">
        <v>134</v>
      </c>
      <c r="D4896" t="s">
        <v>6</v>
      </c>
      <c r="E4896" t="s">
        <v>3</v>
      </c>
      <c r="F4896" t="b">
        <v>1</v>
      </c>
      <c r="G4896">
        <v>244</v>
      </c>
      <c r="H4896">
        <v>1</v>
      </c>
      <c r="I4896">
        <v>1059</v>
      </c>
      <c r="K4896" t="str">
        <f t="shared" si="77"/>
        <v>SELECT 'uf50-012.cnf','Roulette','2Point','Guided','MaxSat',1,244,1,1059 UNION</v>
      </c>
    </row>
    <row r="4897" spans="1:11" x14ac:dyDescent="0.55000000000000004">
      <c r="A4897" t="s">
        <v>44</v>
      </c>
      <c r="B4897" t="s">
        <v>9</v>
      </c>
      <c r="C4897" t="s">
        <v>134</v>
      </c>
      <c r="D4897" t="s">
        <v>6</v>
      </c>
      <c r="E4897" t="s">
        <v>4</v>
      </c>
      <c r="F4897" t="b">
        <v>1</v>
      </c>
      <c r="G4897">
        <v>893</v>
      </c>
      <c r="H4897">
        <v>5</v>
      </c>
      <c r="I4897">
        <v>3598</v>
      </c>
      <c r="K4897" t="str">
        <f t="shared" si="77"/>
        <v>SELECT 'uf50-012.cnf','Roulette','2Point','Guided','Weighted',1,893,5,3598 UNION</v>
      </c>
    </row>
    <row r="4898" spans="1:11" x14ac:dyDescent="0.55000000000000004">
      <c r="A4898" t="s">
        <v>44</v>
      </c>
      <c r="B4898" t="s">
        <v>9</v>
      </c>
      <c r="C4898" t="s">
        <v>134</v>
      </c>
      <c r="D4898" t="s">
        <v>6</v>
      </c>
      <c r="E4898" t="s">
        <v>5</v>
      </c>
      <c r="F4898" t="b">
        <v>1</v>
      </c>
      <c r="G4898">
        <v>1109</v>
      </c>
      <c r="H4898">
        <v>6</v>
      </c>
      <c r="I4898">
        <v>4581</v>
      </c>
      <c r="K4898" t="str">
        <f t="shared" si="77"/>
        <v>SELECT 'uf50-012.cnf','Roulette','2Point','Guided','Amplified',1,1109,6,4581 UNION</v>
      </c>
    </row>
    <row r="4899" spans="1:11" x14ac:dyDescent="0.55000000000000004">
      <c r="A4899" t="s">
        <v>44</v>
      </c>
      <c r="B4899" t="s">
        <v>9</v>
      </c>
      <c r="C4899" t="s">
        <v>134</v>
      </c>
      <c r="D4899" t="s">
        <v>131</v>
      </c>
      <c r="E4899" t="s">
        <v>3</v>
      </c>
      <c r="F4899" t="b">
        <v>1</v>
      </c>
      <c r="G4899">
        <v>1542</v>
      </c>
      <c r="H4899">
        <v>8</v>
      </c>
      <c r="I4899">
        <v>3736</v>
      </c>
      <c r="K4899" t="str">
        <f t="shared" si="77"/>
        <v>SELECT 'uf50-012.cnf','Roulette','2Point','1Bit','MaxSat',1,1542,8,3736 UNION</v>
      </c>
    </row>
    <row r="4900" spans="1:11" x14ac:dyDescent="0.55000000000000004">
      <c r="A4900" t="s">
        <v>44</v>
      </c>
      <c r="B4900" t="s">
        <v>9</v>
      </c>
      <c r="C4900" t="s">
        <v>134</v>
      </c>
      <c r="D4900" t="s">
        <v>131</v>
      </c>
      <c r="E4900" t="s">
        <v>4</v>
      </c>
      <c r="F4900" t="b">
        <v>1</v>
      </c>
      <c r="G4900">
        <v>1953</v>
      </c>
      <c r="H4900">
        <v>8</v>
      </c>
      <c r="I4900">
        <v>4450</v>
      </c>
      <c r="K4900" t="str">
        <f t="shared" si="77"/>
        <v>SELECT 'uf50-012.cnf','Roulette','2Point','1Bit','Weighted',1,1953,8,4450 UNION</v>
      </c>
    </row>
    <row r="4901" spans="1:11" x14ac:dyDescent="0.55000000000000004">
      <c r="A4901" t="s">
        <v>44</v>
      </c>
      <c r="B4901" t="s">
        <v>9</v>
      </c>
      <c r="C4901" t="s">
        <v>134</v>
      </c>
      <c r="D4901" t="s">
        <v>131</v>
      </c>
      <c r="E4901" t="s">
        <v>5</v>
      </c>
      <c r="F4901" t="b">
        <v>1</v>
      </c>
      <c r="G4901">
        <v>1819</v>
      </c>
      <c r="H4901">
        <v>10</v>
      </c>
      <c r="I4901">
        <v>4450</v>
      </c>
      <c r="K4901" t="str">
        <f t="shared" si="77"/>
        <v>SELECT 'uf50-012.cnf','Roulette','2Point','1Bit','Amplified',1,1819,10,4450 UNION</v>
      </c>
    </row>
    <row r="4902" spans="1:11" x14ac:dyDescent="0.55000000000000004">
      <c r="A4902" t="s">
        <v>44</v>
      </c>
      <c r="B4902" t="s">
        <v>9</v>
      </c>
      <c r="C4902" t="s">
        <v>134</v>
      </c>
      <c r="D4902" t="s">
        <v>132</v>
      </c>
      <c r="E4902" t="s">
        <v>3</v>
      </c>
      <c r="F4902" t="b">
        <v>0</v>
      </c>
      <c r="G4902">
        <v>10000</v>
      </c>
      <c r="H4902">
        <v>54</v>
      </c>
      <c r="I4902">
        <v>25383</v>
      </c>
      <c r="K4902" t="str">
        <f t="shared" si="77"/>
        <v>SELECT 'uf50-012.cnf','Roulette','2Point','2Bit','MaxSat',0,10000,54,25383 UNION</v>
      </c>
    </row>
    <row r="4903" spans="1:11" x14ac:dyDescent="0.55000000000000004">
      <c r="A4903" t="s">
        <v>44</v>
      </c>
      <c r="B4903" t="s">
        <v>9</v>
      </c>
      <c r="C4903" t="s">
        <v>134</v>
      </c>
      <c r="D4903" t="s">
        <v>132</v>
      </c>
      <c r="E4903" t="s">
        <v>4</v>
      </c>
      <c r="F4903" t="b">
        <v>1</v>
      </c>
      <c r="G4903">
        <v>4020</v>
      </c>
      <c r="H4903">
        <v>16</v>
      </c>
      <c r="I4903">
        <v>9271</v>
      </c>
      <c r="K4903" t="str">
        <f t="shared" si="77"/>
        <v>SELECT 'uf50-012.cnf','Roulette','2Point','2Bit','Weighted',1,4020,16,9271 UNION</v>
      </c>
    </row>
    <row r="4904" spans="1:11" x14ac:dyDescent="0.55000000000000004">
      <c r="A4904" t="s">
        <v>44</v>
      </c>
      <c r="B4904" t="s">
        <v>9</v>
      </c>
      <c r="C4904" t="s">
        <v>134</v>
      </c>
      <c r="D4904" t="s">
        <v>132</v>
      </c>
      <c r="E4904" t="s">
        <v>5</v>
      </c>
      <c r="F4904" t="b">
        <v>1</v>
      </c>
      <c r="G4904">
        <v>614</v>
      </c>
      <c r="H4904">
        <v>2</v>
      </c>
      <c r="I4904">
        <v>1486</v>
      </c>
      <c r="K4904" t="str">
        <f t="shared" si="77"/>
        <v>SELECT 'uf50-012.cnf','Roulette','2Point','2Bit','Amplified',1,614,2,1486 UNION</v>
      </c>
    </row>
    <row r="4905" spans="1:11" x14ac:dyDescent="0.55000000000000004">
      <c r="A4905" t="s">
        <v>44</v>
      </c>
      <c r="B4905" t="s">
        <v>10</v>
      </c>
      <c r="C4905" t="s">
        <v>1</v>
      </c>
      <c r="D4905" t="s">
        <v>2</v>
      </c>
      <c r="E4905" t="s">
        <v>3</v>
      </c>
      <c r="F4905" t="b">
        <v>1</v>
      </c>
      <c r="G4905">
        <v>905</v>
      </c>
      <c r="H4905">
        <v>6</v>
      </c>
      <c r="I4905">
        <v>4879</v>
      </c>
      <c r="K4905" t="str">
        <f t="shared" si="77"/>
        <v>SELECT 'uf50-012.cnf','Rank','Clause','BitFlip','MaxSat',1,905,6,4879 UNION</v>
      </c>
    </row>
    <row r="4906" spans="1:11" x14ac:dyDescent="0.55000000000000004">
      <c r="A4906" t="s">
        <v>44</v>
      </c>
      <c r="B4906" t="s">
        <v>10</v>
      </c>
      <c r="C4906" t="s">
        <v>1</v>
      </c>
      <c r="D4906" t="s">
        <v>2</v>
      </c>
      <c r="E4906" t="s">
        <v>4</v>
      </c>
      <c r="F4906" t="b">
        <v>1</v>
      </c>
      <c r="G4906">
        <v>604</v>
      </c>
      <c r="H4906">
        <v>2</v>
      </c>
      <c r="I4906">
        <v>3556</v>
      </c>
      <c r="K4906" t="str">
        <f t="shared" si="77"/>
        <v>SELECT 'uf50-012.cnf','Rank','Clause','BitFlip','Weighted',1,604,2,3556 UNION</v>
      </c>
    </row>
    <row r="4907" spans="1:11" x14ac:dyDescent="0.55000000000000004">
      <c r="A4907" t="s">
        <v>44</v>
      </c>
      <c r="B4907" t="s">
        <v>10</v>
      </c>
      <c r="C4907" t="s">
        <v>1</v>
      </c>
      <c r="D4907" t="s">
        <v>2</v>
      </c>
      <c r="E4907" t="s">
        <v>5</v>
      </c>
      <c r="F4907" t="b">
        <v>1</v>
      </c>
      <c r="G4907">
        <v>3675</v>
      </c>
      <c r="H4907">
        <v>23</v>
      </c>
      <c r="I4907">
        <v>22420</v>
      </c>
      <c r="K4907" t="str">
        <f t="shared" si="77"/>
        <v>SELECT 'uf50-012.cnf','Rank','Clause','BitFlip','Amplified',1,3675,23,22420 UNION</v>
      </c>
    </row>
    <row r="4908" spans="1:11" x14ac:dyDescent="0.55000000000000004">
      <c r="A4908" t="s">
        <v>44</v>
      </c>
      <c r="B4908" t="s">
        <v>10</v>
      </c>
      <c r="C4908" t="s">
        <v>1</v>
      </c>
      <c r="D4908" t="s">
        <v>6</v>
      </c>
      <c r="E4908" t="s">
        <v>3</v>
      </c>
      <c r="F4908" t="b">
        <v>1</v>
      </c>
      <c r="G4908">
        <v>1021</v>
      </c>
      <c r="H4908">
        <v>7</v>
      </c>
      <c r="I4908">
        <v>7191</v>
      </c>
      <c r="K4908" t="str">
        <f t="shared" si="77"/>
        <v>SELECT 'uf50-012.cnf','Rank','Clause','Guided','MaxSat',1,1021,7,7191 UNION</v>
      </c>
    </row>
    <row r="4909" spans="1:11" x14ac:dyDescent="0.55000000000000004">
      <c r="A4909" t="s">
        <v>44</v>
      </c>
      <c r="B4909" t="s">
        <v>10</v>
      </c>
      <c r="C4909" t="s">
        <v>1</v>
      </c>
      <c r="D4909" t="s">
        <v>6</v>
      </c>
      <c r="E4909" t="s">
        <v>4</v>
      </c>
      <c r="F4909" t="b">
        <v>1</v>
      </c>
      <c r="G4909">
        <v>1586</v>
      </c>
      <c r="H4909">
        <v>9</v>
      </c>
      <c r="I4909">
        <v>10033</v>
      </c>
      <c r="K4909" t="str">
        <f t="shared" si="77"/>
        <v>SELECT 'uf50-012.cnf','Rank','Clause','Guided','Weighted',1,1586,9,10033 UNION</v>
      </c>
    </row>
    <row r="4910" spans="1:11" x14ac:dyDescent="0.55000000000000004">
      <c r="A4910" t="s">
        <v>44</v>
      </c>
      <c r="B4910" t="s">
        <v>10</v>
      </c>
      <c r="C4910" t="s">
        <v>1</v>
      </c>
      <c r="D4910" t="s">
        <v>6</v>
      </c>
      <c r="E4910" t="s">
        <v>5</v>
      </c>
      <c r="F4910" t="b">
        <v>1</v>
      </c>
      <c r="G4910">
        <v>2080</v>
      </c>
      <c r="H4910">
        <v>13</v>
      </c>
      <c r="I4910">
        <v>13264</v>
      </c>
      <c r="K4910" t="str">
        <f t="shared" si="77"/>
        <v>SELECT 'uf50-012.cnf','Rank','Clause','Guided','Amplified',1,2080,13,13264 UNION</v>
      </c>
    </row>
    <row r="4911" spans="1:11" x14ac:dyDescent="0.55000000000000004">
      <c r="A4911" t="s">
        <v>44</v>
      </c>
      <c r="B4911" t="s">
        <v>10</v>
      </c>
      <c r="C4911" t="s">
        <v>1</v>
      </c>
      <c r="D4911" t="s">
        <v>131</v>
      </c>
      <c r="E4911" t="s">
        <v>3</v>
      </c>
      <c r="F4911" t="b">
        <v>1</v>
      </c>
      <c r="G4911">
        <v>3305</v>
      </c>
      <c r="H4911">
        <v>22</v>
      </c>
      <c r="I4911">
        <v>19123</v>
      </c>
      <c r="K4911" t="str">
        <f t="shared" si="77"/>
        <v>SELECT 'uf50-012.cnf','Rank','Clause','1Bit','MaxSat',1,3305,22,19123 UNION</v>
      </c>
    </row>
    <row r="4912" spans="1:11" x14ac:dyDescent="0.55000000000000004">
      <c r="A4912" t="s">
        <v>44</v>
      </c>
      <c r="B4912" t="s">
        <v>10</v>
      </c>
      <c r="C4912" t="s">
        <v>1</v>
      </c>
      <c r="D4912" t="s">
        <v>131</v>
      </c>
      <c r="E4912" t="s">
        <v>4</v>
      </c>
      <c r="F4912" t="b">
        <v>1</v>
      </c>
      <c r="G4912">
        <v>3093</v>
      </c>
      <c r="H4912">
        <v>18</v>
      </c>
      <c r="I4912">
        <v>17324</v>
      </c>
      <c r="K4912" t="str">
        <f t="shared" si="77"/>
        <v>SELECT 'uf50-012.cnf','Rank','Clause','1Bit','Weighted',1,3093,18,17324 UNION</v>
      </c>
    </row>
    <row r="4913" spans="1:11" x14ac:dyDescent="0.55000000000000004">
      <c r="A4913" t="s">
        <v>44</v>
      </c>
      <c r="B4913" t="s">
        <v>10</v>
      </c>
      <c r="C4913" t="s">
        <v>1</v>
      </c>
      <c r="D4913" t="s">
        <v>131</v>
      </c>
      <c r="E4913" t="s">
        <v>5</v>
      </c>
      <c r="F4913" t="b">
        <v>1</v>
      </c>
      <c r="G4913">
        <v>544</v>
      </c>
      <c r="H4913">
        <v>4</v>
      </c>
      <c r="I4913">
        <v>3175</v>
      </c>
      <c r="K4913" t="str">
        <f t="shared" si="77"/>
        <v>SELECT 'uf50-012.cnf','Rank','Clause','1Bit','Amplified',1,544,4,3175 UNION</v>
      </c>
    </row>
    <row r="4914" spans="1:11" x14ac:dyDescent="0.55000000000000004">
      <c r="A4914" t="s">
        <v>44</v>
      </c>
      <c r="B4914" t="s">
        <v>10</v>
      </c>
      <c r="C4914" t="s">
        <v>1</v>
      </c>
      <c r="D4914" t="s">
        <v>132</v>
      </c>
      <c r="E4914" t="s">
        <v>3</v>
      </c>
      <c r="F4914" t="b">
        <v>1</v>
      </c>
      <c r="G4914">
        <v>8247</v>
      </c>
      <c r="H4914">
        <v>55</v>
      </c>
      <c r="I4914">
        <v>46792</v>
      </c>
      <c r="K4914" t="str">
        <f t="shared" si="77"/>
        <v>SELECT 'uf50-012.cnf','Rank','Clause','2Bit','MaxSat',1,8247,55,46792 UNION</v>
      </c>
    </row>
    <row r="4915" spans="1:11" x14ac:dyDescent="0.55000000000000004">
      <c r="A4915" t="s">
        <v>44</v>
      </c>
      <c r="B4915" t="s">
        <v>10</v>
      </c>
      <c r="C4915" t="s">
        <v>1</v>
      </c>
      <c r="D4915" t="s">
        <v>132</v>
      </c>
      <c r="E4915" t="s">
        <v>4</v>
      </c>
      <c r="F4915" t="b">
        <v>1</v>
      </c>
      <c r="G4915">
        <v>8025</v>
      </c>
      <c r="H4915">
        <v>44</v>
      </c>
      <c r="I4915">
        <v>44139</v>
      </c>
      <c r="K4915" t="str">
        <f t="shared" si="77"/>
        <v>SELECT 'uf50-012.cnf','Rank','Clause','2Bit','Weighted',1,8025,44,44139 UNION</v>
      </c>
    </row>
    <row r="4916" spans="1:11" x14ac:dyDescent="0.55000000000000004">
      <c r="A4916" t="s">
        <v>44</v>
      </c>
      <c r="B4916" t="s">
        <v>10</v>
      </c>
      <c r="C4916" t="s">
        <v>1</v>
      </c>
      <c r="D4916" t="s">
        <v>132</v>
      </c>
      <c r="E4916" t="s">
        <v>5</v>
      </c>
      <c r="F4916" t="b">
        <v>0</v>
      </c>
      <c r="G4916">
        <v>10000</v>
      </c>
      <c r="H4916">
        <v>64</v>
      </c>
      <c r="I4916">
        <v>56431</v>
      </c>
      <c r="K4916" t="str">
        <f t="shared" si="77"/>
        <v>SELECT 'uf50-012.cnf','Rank','Clause','2Bit','Amplified',0,10000,64,56431 UNION</v>
      </c>
    </row>
    <row r="4917" spans="1:11" x14ac:dyDescent="0.55000000000000004">
      <c r="A4917" t="s">
        <v>44</v>
      </c>
      <c r="B4917" t="s">
        <v>10</v>
      </c>
      <c r="C4917" t="s">
        <v>8</v>
      </c>
      <c r="D4917" t="s">
        <v>2</v>
      </c>
      <c r="E4917" t="s">
        <v>3</v>
      </c>
      <c r="F4917" t="b">
        <v>1</v>
      </c>
      <c r="G4917">
        <v>496</v>
      </c>
      <c r="H4917">
        <v>3</v>
      </c>
      <c r="I4917">
        <v>1275</v>
      </c>
      <c r="K4917" t="str">
        <f t="shared" si="77"/>
        <v>SELECT 'uf50-012.cnf','Rank','Uniform','BitFlip','MaxSat',1,496,3,1275 UNION</v>
      </c>
    </row>
    <row r="4918" spans="1:11" x14ac:dyDescent="0.55000000000000004">
      <c r="A4918" t="s">
        <v>44</v>
      </c>
      <c r="B4918" t="s">
        <v>10</v>
      </c>
      <c r="C4918" t="s">
        <v>8</v>
      </c>
      <c r="D4918" t="s">
        <v>2</v>
      </c>
      <c r="E4918" t="s">
        <v>4</v>
      </c>
      <c r="F4918" t="b">
        <v>1</v>
      </c>
      <c r="G4918">
        <v>2666</v>
      </c>
      <c r="H4918">
        <v>15</v>
      </c>
      <c r="I4918">
        <v>6370</v>
      </c>
      <c r="K4918" t="str">
        <f t="shared" si="77"/>
        <v>SELECT 'uf50-012.cnf','Rank','Uniform','BitFlip','Weighted',1,2666,15,6370 UNION</v>
      </c>
    </row>
    <row r="4919" spans="1:11" x14ac:dyDescent="0.55000000000000004">
      <c r="A4919" t="s">
        <v>44</v>
      </c>
      <c r="B4919" t="s">
        <v>10</v>
      </c>
      <c r="C4919" t="s">
        <v>8</v>
      </c>
      <c r="D4919" t="s">
        <v>2</v>
      </c>
      <c r="E4919" t="s">
        <v>5</v>
      </c>
      <c r="F4919" t="b">
        <v>1</v>
      </c>
      <c r="G4919">
        <v>2353</v>
      </c>
      <c r="H4919">
        <v>16</v>
      </c>
      <c r="I4919">
        <v>6122</v>
      </c>
      <c r="K4919" t="str">
        <f t="shared" si="77"/>
        <v>SELECT 'uf50-012.cnf','Rank','Uniform','BitFlip','Amplified',1,2353,16,6122 UNION</v>
      </c>
    </row>
    <row r="4920" spans="1:11" x14ac:dyDescent="0.55000000000000004">
      <c r="A4920" t="s">
        <v>44</v>
      </c>
      <c r="B4920" t="s">
        <v>10</v>
      </c>
      <c r="C4920" t="s">
        <v>8</v>
      </c>
      <c r="D4920" t="s">
        <v>6</v>
      </c>
      <c r="E4920" t="s">
        <v>3</v>
      </c>
      <c r="F4920" t="b">
        <v>1</v>
      </c>
      <c r="G4920">
        <v>224</v>
      </c>
      <c r="H4920">
        <v>1</v>
      </c>
      <c r="I4920">
        <v>927</v>
      </c>
      <c r="K4920" t="str">
        <f t="shared" si="77"/>
        <v>SELECT 'uf50-012.cnf','Rank','Uniform','Guided','MaxSat',1,224,1,927 UNION</v>
      </c>
    </row>
    <row r="4921" spans="1:11" x14ac:dyDescent="0.55000000000000004">
      <c r="A4921" t="s">
        <v>44</v>
      </c>
      <c r="B4921" t="s">
        <v>10</v>
      </c>
      <c r="C4921" t="s">
        <v>8</v>
      </c>
      <c r="D4921" t="s">
        <v>6</v>
      </c>
      <c r="E4921" t="s">
        <v>4</v>
      </c>
      <c r="F4921" t="b">
        <v>1</v>
      </c>
      <c r="G4921">
        <v>698</v>
      </c>
      <c r="H4921">
        <v>5</v>
      </c>
      <c r="I4921">
        <v>2796</v>
      </c>
      <c r="K4921" t="str">
        <f t="shared" si="77"/>
        <v>SELECT 'uf50-012.cnf','Rank','Uniform','Guided','Weighted',1,698,5,2796 UNION</v>
      </c>
    </row>
    <row r="4922" spans="1:11" x14ac:dyDescent="0.55000000000000004">
      <c r="A4922" t="s">
        <v>44</v>
      </c>
      <c r="B4922" t="s">
        <v>10</v>
      </c>
      <c r="C4922" t="s">
        <v>8</v>
      </c>
      <c r="D4922" t="s">
        <v>6</v>
      </c>
      <c r="E4922" t="s">
        <v>5</v>
      </c>
      <c r="F4922" t="b">
        <v>1</v>
      </c>
      <c r="G4922">
        <v>1868</v>
      </c>
      <c r="H4922">
        <v>13</v>
      </c>
      <c r="I4922">
        <v>7781</v>
      </c>
      <c r="K4922" t="str">
        <f t="shared" si="77"/>
        <v>SELECT 'uf50-012.cnf','Rank','Uniform','Guided','Amplified',1,1868,13,7781 UNION</v>
      </c>
    </row>
    <row r="4923" spans="1:11" x14ac:dyDescent="0.55000000000000004">
      <c r="A4923" t="s">
        <v>44</v>
      </c>
      <c r="B4923" t="s">
        <v>10</v>
      </c>
      <c r="C4923" t="s">
        <v>8</v>
      </c>
      <c r="D4923" t="s">
        <v>131</v>
      </c>
      <c r="E4923" t="s">
        <v>3</v>
      </c>
      <c r="F4923" t="b">
        <v>1</v>
      </c>
      <c r="G4923">
        <v>3432</v>
      </c>
      <c r="H4923">
        <v>25</v>
      </c>
      <c r="I4923">
        <v>8907</v>
      </c>
      <c r="K4923" t="str">
        <f t="shared" si="77"/>
        <v>SELECT 'uf50-012.cnf','Rank','Uniform','1Bit','MaxSat',1,3432,25,8907 UNION</v>
      </c>
    </row>
    <row r="4924" spans="1:11" x14ac:dyDescent="0.55000000000000004">
      <c r="A4924" t="s">
        <v>44</v>
      </c>
      <c r="B4924" t="s">
        <v>10</v>
      </c>
      <c r="C4924" t="s">
        <v>8</v>
      </c>
      <c r="D4924" t="s">
        <v>131</v>
      </c>
      <c r="E4924" t="s">
        <v>4</v>
      </c>
      <c r="F4924" t="b">
        <v>1</v>
      </c>
      <c r="G4924">
        <v>6063</v>
      </c>
      <c r="H4924">
        <v>38</v>
      </c>
      <c r="I4924">
        <v>14795</v>
      </c>
      <c r="K4924" t="str">
        <f t="shared" si="77"/>
        <v>SELECT 'uf50-012.cnf','Rank','Uniform','1Bit','Weighted',1,6063,38,14795 UNION</v>
      </c>
    </row>
    <row r="4925" spans="1:11" x14ac:dyDescent="0.55000000000000004">
      <c r="A4925" t="s">
        <v>44</v>
      </c>
      <c r="B4925" t="s">
        <v>10</v>
      </c>
      <c r="C4925" t="s">
        <v>8</v>
      </c>
      <c r="D4925" t="s">
        <v>131</v>
      </c>
      <c r="E4925" t="s">
        <v>5</v>
      </c>
      <c r="F4925" t="b">
        <v>1</v>
      </c>
      <c r="G4925">
        <v>8003</v>
      </c>
      <c r="H4925">
        <v>59</v>
      </c>
      <c r="I4925">
        <v>20110</v>
      </c>
      <c r="K4925" t="str">
        <f t="shared" si="77"/>
        <v>SELECT 'uf50-012.cnf','Rank','Uniform','1Bit','Amplified',1,8003,59,20110 UNION</v>
      </c>
    </row>
    <row r="4926" spans="1:11" x14ac:dyDescent="0.55000000000000004">
      <c r="A4926" t="s">
        <v>44</v>
      </c>
      <c r="B4926" t="s">
        <v>10</v>
      </c>
      <c r="C4926" t="s">
        <v>8</v>
      </c>
      <c r="D4926" t="s">
        <v>132</v>
      </c>
      <c r="E4926" t="s">
        <v>3</v>
      </c>
      <c r="F4926" t="b">
        <v>1</v>
      </c>
      <c r="G4926">
        <v>2228</v>
      </c>
      <c r="H4926">
        <v>14</v>
      </c>
      <c r="I4926">
        <v>5540</v>
      </c>
      <c r="K4926" t="str">
        <f t="shared" si="77"/>
        <v>SELECT 'uf50-012.cnf','Rank','Uniform','2Bit','MaxSat',1,2228,14,5540 UNION</v>
      </c>
    </row>
    <row r="4927" spans="1:11" x14ac:dyDescent="0.55000000000000004">
      <c r="A4927" t="s">
        <v>44</v>
      </c>
      <c r="B4927" t="s">
        <v>10</v>
      </c>
      <c r="C4927" t="s">
        <v>8</v>
      </c>
      <c r="D4927" t="s">
        <v>132</v>
      </c>
      <c r="E4927" t="s">
        <v>4</v>
      </c>
      <c r="F4927" t="b">
        <v>1</v>
      </c>
      <c r="G4927">
        <v>2662</v>
      </c>
      <c r="H4927">
        <v>15</v>
      </c>
      <c r="I4927">
        <v>6216</v>
      </c>
      <c r="K4927" t="str">
        <f t="shared" si="77"/>
        <v>SELECT 'uf50-012.cnf','Rank','Uniform','2Bit','Weighted',1,2662,15,6216 UNION</v>
      </c>
    </row>
    <row r="4928" spans="1:11" x14ac:dyDescent="0.55000000000000004">
      <c r="A4928" t="s">
        <v>44</v>
      </c>
      <c r="B4928" t="s">
        <v>10</v>
      </c>
      <c r="C4928" t="s">
        <v>8</v>
      </c>
      <c r="D4928" t="s">
        <v>132</v>
      </c>
      <c r="E4928" t="s">
        <v>5</v>
      </c>
      <c r="F4928" t="b">
        <v>1</v>
      </c>
      <c r="G4928">
        <v>3273</v>
      </c>
      <c r="H4928">
        <v>22</v>
      </c>
      <c r="I4928">
        <v>8576</v>
      </c>
      <c r="K4928" t="str">
        <f t="shared" si="77"/>
        <v>SELECT 'uf50-012.cnf','Rank','Uniform','2Bit','Amplified',1,3273,22,8576 UNION</v>
      </c>
    </row>
    <row r="4929" spans="1:11" x14ac:dyDescent="0.55000000000000004">
      <c r="A4929" t="s">
        <v>44</v>
      </c>
      <c r="B4929" t="s">
        <v>10</v>
      </c>
      <c r="C4929" t="s">
        <v>133</v>
      </c>
      <c r="D4929" t="s">
        <v>2</v>
      </c>
      <c r="E4929" t="s">
        <v>3</v>
      </c>
      <c r="F4929" t="b">
        <v>1</v>
      </c>
      <c r="G4929">
        <v>5978</v>
      </c>
      <c r="H4929">
        <v>39</v>
      </c>
      <c r="I4929">
        <v>15504</v>
      </c>
      <c r="K4929" t="str">
        <f t="shared" si="77"/>
        <v>SELECT 'uf50-012.cnf','Rank','1Point','BitFlip','MaxSat',1,5978,39,15504 UNION</v>
      </c>
    </row>
    <row r="4930" spans="1:11" x14ac:dyDescent="0.55000000000000004">
      <c r="A4930" t="s">
        <v>44</v>
      </c>
      <c r="B4930" t="s">
        <v>10</v>
      </c>
      <c r="C4930" t="s">
        <v>133</v>
      </c>
      <c r="D4930" t="s">
        <v>2</v>
      </c>
      <c r="E4930" t="s">
        <v>4</v>
      </c>
      <c r="F4930" t="b">
        <v>1</v>
      </c>
      <c r="G4930">
        <v>285</v>
      </c>
      <c r="H4930">
        <v>1</v>
      </c>
      <c r="I4930">
        <v>672</v>
      </c>
      <c r="K4930" t="str">
        <f t="shared" si="77"/>
        <v>SELECT 'uf50-012.cnf','Rank','1Point','BitFlip','Weighted',1,285,1,672 UNION</v>
      </c>
    </row>
    <row r="4931" spans="1:11" x14ac:dyDescent="0.55000000000000004">
      <c r="A4931" t="s">
        <v>44</v>
      </c>
      <c r="B4931" t="s">
        <v>10</v>
      </c>
      <c r="C4931" t="s">
        <v>133</v>
      </c>
      <c r="D4931" t="s">
        <v>2</v>
      </c>
      <c r="E4931" t="s">
        <v>5</v>
      </c>
      <c r="F4931" t="b">
        <v>1</v>
      </c>
      <c r="G4931">
        <v>672</v>
      </c>
      <c r="H4931">
        <v>4</v>
      </c>
      <c r="I4931">
        <v>1659</v>
      </c>
      <c r="K4931" t="str">
        <f t="shared" si="77"/>
        <v>SELECT 'uf50-012.cnf','Rank','1Point','BitFlip','Amplified',1,672,4,1659 UNION</v>
      </c>
    </row>
    <row r="4932" spans="1:11" x14ac:dyDescent="0.55000000000000004">
      <c r="A4932" t="s">
        <v>44</v>
      </c>
      <c r="B4932" t="s">
        <v>10</v>
      </c>
      <c r="C4932" t="s">
        <v>133</v>
      </c>
      <c r="D4932" t="s">
        <v>6</v>
      </c>
      <c r="E4932" t="s">
        <v>3</v>
      </c>
      <c r="F4932" t="b">
        <v>1</v>
      </c>
      <c r="G4932">
        <v>137</v>
      </c>
      <c r="H4932">
        <v>1</v>
      </c>
      <c r="I4932">
        <v>567</v>
      </c>
      <c r="K4932" t="str">
        <f t="shared" si="77"/>
        <v>SELECT 'uf50-012.cnf','Rank','1Point','Guided','MaxSat',1,137,1,567 UNION</v>
      </c>
    </row>
    <row r="4933" spans="1:11" x14ac:dyDescent="0.55000000000000004">
      <c r="A4933" t="s">
        <v>44</v>
      </c>
      <c r="B4933" t="s">
        <v>10</v>
      </c>
      <c r="C4933" t="s">
        <v>133</v>
      </c>
      <c r="D4933" t="s">
        <v>6</v>
      </c>
      <c r="E4933" t="s">
        <v>4</v>
      </c>
      <c r="F4933" t="b">
        <v>1</v>
      </c>
      <c r="G4933">
        <v>1722</v>
      </c>
      <c r="H4933">
        <v>11</v>
      </c>
      <c r="I4933">
        <v>6723</v>
      </c>
      <c r="K4933" t="str">
        <f t="shared" si="77"/>
        <v>SELECT 'uf50-012.cnf','Rank','1Point','Guided','Weighted',1,1722,11,6723 UNION</v>
      </c>
    </row>
    <row r="4934" spans="1:11" x14ac:dyDescent="0.55000000000000004">
      <c r="A4934" t="s">
        <v>44</v>
      </c>
      <c r="B4934" t="s">
        <v>10</v>
      </c>
      <c r="C4934" t="s">
        <v>133</v>
      </c>
      <c r="D4934" t="s">
        <v>6</v>
      </c>
      <c r="E4934" t="s">
        <v>5</v>
      </c>
      <c r="F4934" t="b">
        <v>1</v>
      </c>
      <c r="G4934">
        <v>139</v>
      </c>
      <c r="H4934">
        <v>1</v>
      </c>
      <c r="I4934">
        <v>605</v>
      </c>
      <c r="K4934" t="str">
        <f t="shared" si="77"/>
        <v>SELECT 'uf50-012.cnf','Rank','1Point','Guided','Amplified',1,139,1,605 UNION</v>
      </c>
    </row>
    <row r="4935" spans="1:11" x14ac:dyDescent="0.55000000000000004">
      <c r="A4935" t="s">
        <v>44</v>
      </c>
      <c r="B4935" t="s">
        <v>10</v>
      </c>
      <c r="C4935" t="s">
        <v>133</v>
      </c>
      <c r="D4935" t="s">
        <v>131</v>
      </c>
      <c r="E4935" t="s">
        <v>3</v>
      </c>
      <c r="F4935" t="b">
        <v>1</v>
      </c>
      <c r="G4935">
        <v>2264</v>
      </c>
      <c r="H4935">
        <v>16</v>
      </c>
      <c r="I4935">
        <v>5458</v>
      </c>
      <c r="K4935" t="str">
        <f t="shared" si="77"/>
        <v>SELECT 'uf50-012.cnf','Rank','1Point','1Bit','MaxSat',1,2264,16,5458 UNION</v>
      </c>
    </row>
    <row r="4936" spans="1:11" x14ac:dyDescent="0.55000000000000004">
      <c r="A4936" t="s">
        <v>44</v>
      </c>
      <c r="B4936" t="s">
        <v>10</v>
      </c>
      <c r="C4936" t="s">
        <v>133</v>
      </c>
      <c r="D4936" t="s">
        <v>131</v>
      </c>
      <c r="E4936" t="s">
        <v>4</v>
      </c>
      <c r="F4936" t="b">
        <v>0</v>
      </c>
      <c r="G4936">
        <v>10000</v>
      </c>
      <c r="H4936">
        <v>57</v>
      </c>
      <c r="I4936">
        <v>23377</v>
      </c>
      <c r="K4936" t="str">
        <f t="shared" si="77"/>
        <v>SELECT 'uf50-012.cnf','Rank','1Point','1Bit','Weighted',0,10000,57,23377 UNION</v>
      </c>
    </row>
    <row r="4937" spans="1:11" x14ac:dyDescent="0.55000000000000004">
      <c r="A4937" t="s">
        <v>44</v>
      </c>
      <c r="B4937" t="s">
        <v>10</v>
      </c>
      <c r="C4937" t="s">
        <v>133</v>
      </c>
      <c r="D4937" t="s">
        <v>131</v>
      </c>
      <c r="E4937" t="s">
        <v>5</v>
      </c>
      <c r="F4937" t="b">
        <v>1</v>
      </c>
      <c r="G4937">
        <v>4763</v>
      </c>
      <c r="H4937">
        <v>31</v>
      </c>
      <c r="I4937">
        <v>12149</v>
      </c>
      <c r="K4937" t="str">
        <f t="shared" ref="K4937:K4952" si="78">CONCATENATE("SELECT '",A4937,"','",B4937,"','",C4937,"','",D4937,"','",E4937,"',",IF(F4937,1,0),",",G4937,",",H4937,",",I4937," UNION")</f>
        <v>SELECT 'uf50-012.cnf','Rank','1Point','1Bit','Amplified',1,4763,31,12149 UNION</v>
      </c>
    </row>
    <row r="4938" spans="1:11" x14ac:dyDescent="0.55000000000000004">
      <c r="A4938" t="s">
        <v>44</v>
      </c>
      <c r="B4938" t="s">
        <v>10</v>
      </c>
      <c r="C4938" t="s">
        <v>133</v>
      </c>
      <c r="D4938" t="s">
        <v>132</v>
      </c>
      <c r="E4938" t="s">
        <v>3</v>
      </c>
      <c r="F4938" t="b">
        <v>1</v>
      </c>
      <c r="G4938">
        <v>2075</v>
      </c>
      <c r="H4938">
        <v>15</v>
      </c>
      <c r="I4938">
        <v>5071</v>
      </c>
      <c r="K4938" t="str">
        <f t="shared" si="78"/>
        <v>SELECT 'uf50-012.cnf','Rank','1Point','2Bit','MaxSat',1,2075,15,5071 UNION</v>
      </c>
    </row>
    <row r="4939" spans="1:11" x14ac:dyDescent="0.55000000000000004">
      <c r="A4939" t="s">
        <v>44</v>
      </c>
      <c r="B4939" t="s">
        <v>10</v>
      </c>
      <c r="C4939" t="s">
        <v>133</v>
      </c>
      <c r="D4939" t="s">
        <v>132</v>
      </c>
      <c r="E4939" t="s">
        <v>4</v>
      </c>
      <c r="F4939" t="b">
        <v>1</v>
      </c>
      <c r="G4939">
        <v>9377</v>
      </c>
      <c r="H4939">
        <v>53</v>
      </c>
      <c r="I4939">
        <v>21123</v>
      </c>
      <c r="K4939" t="str">
        <f t="shared" si="78"/>
        <v>SELECT 'uf50-012.cnf','Rank','1Point','2Bit','Weighted',1,9377,53,21123 UNION</v>
      </c>
    </row>
    <row r="4940" spans="1:11" x14ac:dyDescent="0.55000000000000004">
      <c r="A4940" t="s">
        <v>44</v>
      </c>
      <c r="B4940" t="s">
        <v>10</v>
      </c>
      <c r="C4940" t="s">
        <v>133</v>
      </c>
      <c r="D4940" t="s">
        <v>132</v>
      </c>
      <c r="E4940" t="s">
        <v>5</v>
      </c>
      <c r="F4940" t="b">
        <v>1</v>
      </c>
      <c r="G4940">
        <v>4396</v>
      </c>
      <c r="H4940">
        <v>29</v>
      </c>
      <c r="I4940">
        <v>11027</v>
      </c>
      <c r="K4940" t="str">
        <f t="shared" si="78"/>
        <v>SELECT 'uf50-012.cnf','Rank','1Point','2Bit','Amplified',1,4396,29,11027 UNION</v>
      </c>
    </row>
    <row r="4941" spans="1:11" x14ac:dyDescent="0.55000000000000004">
      <c r="A4941" t="s">
        <v>44</v>
      </c>
      <c r="B4941" t="s">
        <v>10</v>
      </c>
      <c r="C4941" t="s">
        <v>134</v>
      </c>
      <c r="D4941" t="s">
        <v>2</v>
      </c>
      <c r="E4941" t="s">
        <v>3</v>
      </c>
      <c r="F4941" t="b">
        <v>1</v>
      </c>
      <c r="G4941">
        <v>1087</v>
      </c>
      <c r="H4941">
        <v>6</v>
      </c>
      <c r="I4941">
        <v>2909</v>
      </c>
      <c r="K4941" t="str">
        <f t="shared" si="78"/>
        <v>SELECT 'uf50-012.cnf','Rank','2Point','BitFlip','MaxSat',1,1087,6,2909 UNION</v>
      </c>
    </row>
    <row r="4942" spans="1:11" x14ac:dyDescent="0.55000000000000004">
      <c r="A4942" t="s">
        <v>44</v>
      </c>
      <c r="B4942" t="s">
        <v>10</v>
      </c>
      <c r="C4942" t="s">
        <v>134</v>
      </c>
      <c r="D4942" t="s">
        <v>2</v>
      </c>
      <c r="E4942" t="s">
        <v>4</v>
      </c>
      <c r="F4942" t="b">
        <v>1</v>
      </c>
      <c r="G4942">
        <v>2991</v>
      </c>
      <c r="H4942">
        <v>17</v>
      </c>
      <c r="I4942">
        <v>7346</v>
      </c>
      <c r="K4942" t="str">
        <f t="shared" si="78"/>
        <v>SELECT 'uf50-012.cnf','Rank','2Point','BitFlip','Weighted',1,2991,17,7346 UNION</v>
      </c>
    </row>
    <row r="4943" spans="1:11" x14ac:dyDescent="0.55000000000000004">
      <c r="A4943" t="s">
        <v>44</v>
      </c>
      <c r="B4943" t="s">
        <v>10</v>
      </c>
      <c r="C4943" t="s">
        <v>134</v>
      </c>
      <c r="D4943" t="s">
        <v>2</v>
      </c>
      <c r="E4943" t="s">
        <v>5</v>
      </c>
      <c r="F4943" t="b">
        <v>1</v>
      </c>
      <c r="G4943">
        <v>1753</v>
      </c>
      <c r="H4943">
        <v>10</v>
      </c>
      <c r="I4943">
        <v>4641</v>
      </c>
      <c r="K4943" t="str">
        <f t="shared" si="78"/>
        <v>SELECT 'uf50-012.cnf','Rank','2Point','BitFlip','Amplified',1,1753,10,4641 UNION</v>
      </c>
    </row>
    <row r="4944" spans="1:11" x14ac:dyDescent="0.55000000000000004">
      <c r="A4944" t="s">
        <v>44</v>
      </c>
      <c r="B4944" t="s">
        <v>10</v>
      </c>
      <c r="C4944" t="s">
        <v>134</v>
      </c>
      <c r="D4944" t="s">
        <v>6</v>
      </c>
      <c r="E4944" t="s">
        <v>3</v>
      </c>
      <c r="F4944" t="b">
        <v>1</v>
      </c>
      <c r="G4944">
        <v>279</v>
      </c>
      <c r="H4944">
        <v>2</v>
      </c>
      <c r="I4944">
        <v>1155</v>
      </c>
      <c r="K4944" t="str">
        <f t="shared" si="78"/>
        <v>SELECT 'uf50-012.cnf','Rank','2Point','Guided','MaxSat',1,279,2,1155 UNION</v>
      </c>
    </row>
    <row r="4945" spans="1:11" x14ac:dyDescent="0.55000000000000004">
      <c r="A4945" t="s">
        <v>44</v>
      </c>
      <c r="B4945" t="s">
        <v>10</v>
      </c>
      <c r="C4945" t="s">
        <v>134</v>
      </c>
      <c r="D4945" t="s">
        <v>6</v>
      </c>
      <c r="E4945" t="s">
        <v>4</v>
      </c>
      <c r="F4945" t="b">
        <v>1</v>
      </c>
      <c r="G4945">
        <v>146</v>
      </c>
      <c r="H4945">
        <v>1</v>
      </c>
      <c r="I4945">
        <v>580</v>
      </c>
      <c r="K4945" t="str">
        <f t="shared" si="78"/>
        <v>SELECT 'uf50-012.cnf','Rank','2Point','Guided','Weighted',1,146,1,580 UNION</v>
      </c>
    </row>
    <row r="4946" spans="1:11" x14ac:dyDescent="0.55000000000000004">
      <c r="A4946" t="s">
        <v>44</v>
      </c>
      <c r="B4946" t="s">
        <v>10</v>
      </c>
      <c r="C4946" t="s">
        <v>134</v>
      </c>
      <c r="D4946" t="s">
        <v>6</v>
      </c>
      <c r="E4946" t="s">
        <v>5</v>
      </c>
      <c r="F4946" t="b">
        <v>1</v>
      </c>
      <c r="G4946">
        <v>603</v>
      </c>
      <c r="H4946">
        <v>4</v>
      </c>
      <c r="I4946">
        <v>2519</v>
      </c>
      <c r="K4946" t="str">
        <f t="shared" si="78"/>
        <v>SELECT 'uf50-012.cnf','Rank','2Point','Guided','Amplified',1,603,4,2519 UNION</v>
      </c>
    </row>
    <row r="4947" spans="1:11" x14ac:dyDescent="0.55000000000000004">
      <c r="A4947" t="s">
        <v>44</v>
      </c>
      <c r="B4947" t="s">
        <v>10</v>
      </c>
      <c r="C4947" t="s">
        <v>134</v>
      </c>
      <c r="D4947" t="s">
        <v>131</v>
      </c>
      <c r="E4947" t="s">
        <v>3</v>
      </c>
      <c r="F4947" t="b">
        <v>1</v>
      </c>
      <c r="G4947">
        <v>1871</v>
      </c>
      <c r="H4947">
        <v>13</v>
      </c>
      <c r="I4947">
        <v>4525</v>
      </c>
      <c r="K4947" t="str">
        <f t="shared" si="78"/>
        <v>SELECT 'uf50-012.cnf','Rank','2Point','1Bit','MaxSat',1,1871,13,4525 UNION</v>
      </c>
    </row>
    <row r="4948" spans="1:11" x14ac:dyDescent="0.55000000000000004">
      <c r="A4948" t="s">
        <v>44</v>
      </c>
      <c r="B4948" t="s">
        <v>10</v>
      </c>
      <c r="C4948" t="s">
        <v>134</v>
      </c>
      <c r="D4948" t="s">
        <v>131</v>
      </c>
      <c r="E4948" t="s">
        <v>4</v>
      </c>
      <c r="F4948" t="b">
        <v>1</v>
      </c>
      <c r="G4948">
        <v>7640</v>
      </c>
      <c r="H4948">
        <v>45</v>
      </c>
      <c r="I4948">
        <v>17632</v>
      </c>
      <c r="K4948" t="str">
        <f t="shared" si="78"/>
        <v>SELECT 'uf50-012.cnf','Rank','2Point','1Bit','Weighted',1,7640,45,17632 UNION</v>
      </c>
    </row>
    <row r="4949" spans="1:11" x14ac:dyDescent="0.55000000000000004">
      <c r="A4949" t="s">
        <v>44</v>
      </c>
      <c r="B4949" t="s">
        <v>10</v>
      </c>
      <c r="C4949" t="s">
        <v>134</v>
      </c>
      <c r="D4949" t="s">
        <v>131</v>
      </c>
      <c r="E4949" t="s">
        <v>5</v>
      </c>
      <c r="F4949" t="b">
        <v>1</v>
      </c>
      <c r="G4949">
        <v>1267</v>
      </c>
      <c r="H4949">
        <v>10</v>
      </c>
      <c r="I4949">
        <v>3101</v>
      </c>
      <c r="K4949" t="str">
        <f t="shared" si="78"/>
        <v>SELECT 'uf50-012.cnf','Rank','2Point','1Bit','Amplified',1,1267,10,3101 UNION</v>
      </c>
    </row>
    <row r="4950" spans="1:11" x14ac:dyDescent="0.55000000000000004">
      <c r="A4950" t="s">
        <v>44</v>
      </c>
      <c r="B4950" t="s">
        <v>10</v>
      </c>
      <c r="C4950" t="s">
        <v>134</v>
      </c>
      <c r="D4950" t="s">
        <v>132</v>
      </c>
      <c r="E4950" t="s">
        <v>3</v>
      </c>
      <c r="F4950" t="b">
        <v>1</v>
      </c>
      <c r="G4950">
        <v>182</v>
      </c>
      <c r="H4950">
        <v>1</v>
      </c>
      <c r="I4950">
        <v>503</v>
      </c>
      <c r="K4950" t="str">
        <f t="shared" si="78"/>
        <v>SELECT 'uf50-012.cnf','Rank','2Point','2Bit','MaxSat',1,182,1,503 UNION</v>
      </c>
    </row>
    <row r="4951" spans="1:11" x14ac:dyDescent="0.55000000000000004">
      <c r="A4951" t="s">
        <v>44</v>
      </c>
      <c r="B4951" t="s">
        <v>10</v>
      </c>
      <c r="C4951" t="s">
        <v>134</v>
      </c>
      <c r="D4951" t="s">
        <v>132</v>
      </c>
      <c r="E4951" t="s">
        <v>4</v>
      </c>
      <c r="F4951" t="b">
        <v>1</v>
      </c>
      <c r="G4951">
        <v>913</v>
      </c>
      <c r="H4951">
        <v>5</v>
      </c>
      <c r="I4951">
        <v>2083</v>
      </c>
      <c r="K4951" t="str">
        <f t="shared" si="78"/>
        <v>SELECT 'uf50-012.cnf','Rank','2Point','2Bit','Weighted',1,913,5,2083 UNION</v>
      </c>
    </row>
    <row r="4952" spans="1:11" x14ac:dyDescent="0.55000000000000004">
      <c r="A4952" t="s">
        <v>44</v>
      </c>
      <c r="B4952" t="s">
        <v>10</v>
      </c>
      <c r="C4952" t="s">
        <v>134</v>
      </c>
      <c r="D4952" t="s">
        <v>132</v>
      </c>
      <c r="E4952" t="s">
        <v>5</v>
      </c>
      <c r="F4952" t="b">
        <v>1</v>
      </c>
      <c r="G4952">
        <v>785</v>
      </c>
      <c r="H4952">
        <v>5</v>
      </c>
      <c r="I4952">
        <v>2016</v>
      </c>
      <c r="K4952" t="str">
        <f t="shared" si="78"/>
        <v>SELECT 'uf50-012.cnf','Rank','2Point','2Bit','Amplified',1,785,5,2016 UNION</v>
      </c>
    </row>
    <row r="4953" spans="1:11" x14ac:dyDescent="0.55000000000000004">
      <c r="A4953" s="2"/>
    </row>
    <row r="4954" spans="1:11" x14ac:dyDescent="0.55000000000000004">
      <c r="A4954" s="2"/>
    </row>
    <row r="4955" spans="1:11" x14ac:dyDescent="0.55000000000000004">
      <c r="A4955" s="2"/>
    </row>
    <row r="4956" spans="1:11" x14ac:dyDescent="0.55000000000000004">
      <c r="A4956" s="2"/>
    </row>
    <row r="4957" spans="1:11" x14ac:dyDescent="0.55000000000000004">
      <c r="A4957" s="2"/>
    </row>
    <row r="4958" spans="1:11" x14ac:dyDescent="0.55000000000000004">
      <c r="A4958" s="2"/>
    </row>
    <row r="4959" spans="1:11" x14ac:dyDescent="0.55000000000000004">
      <c r="A4959" s="2"/>
    </row>
    <row r="4960" spans="1:11" x14ac:dyDescent="0.55000000000000004">
      <c r="A4960" s="2"/>
    </row>
    <row r="4961" spans="1:1" x14ac:dyDescent="0.55000000000000004">
      <c r="A4961" s="2"/>
    </row>
    <row r="4962" spans="1:1" x14ac:dyDescent="0.55000000000000004">
      <c r="A4962" s="2"/>
    </row>
    <row r="4963" spans="1:1" x14ac:dyDescent="0.55000000000000004">
      <c r="A4963" s="2"/>
    </row>
    <row r="4964" spans="1:1" x14ac:dyDescent="0.55000000000000004">
      <c r="A4964" s="2"/>
    </row>
    <row r="4965" spans="1:1" x14ac:dyDescent="0.55000000000000004">
      <c r="A4965" s="2"/>
    </row>
    <row r="4966" spans="1:1" x14ac:dyDescent="0.55000000000000004">
      <c r="A4966" s="2"/>
    </row>
    <row r="4967" spans="1:1" x14ac:dyDescent="0.55000000000000004">
      <c r="A4967" s="2"/>
    </row>
    <row r="4968" spans="1:1" x14ac:dyDescent="0.55000000000000004">
      <c r="A4968" s="2"/>
    </row>
    <row r="4969" spans="1:1" x14ac:dyDescent="0.55000000000000004">
      <c r="A4969" s="2"/>
    </row>
    <row r="4970" spans="1:1" x14ac:dyDescent="0.55000000000000004">
      <c r="A4970" s="2"/>
    </row>
    <row r="4971" spans="1:1" x14ac:dyDescent="0.55000000000000004">
      <c r="A4971" s="2"/>
    </row>
    <row r="4972" spans="1:1" x14ac:dyDescent="0.55000000000000004">
      <c r="A4972" s="2"/>
    </row>
    <row r="4973" spans="1:1" x14ac:dyDescent="0.55000000000000004">
      <c r="A4973" s="2"/>
    </row>
    <row r="4974" spans="1:1" x14ac:dyDescent="0.55000000000000004">
      <c r="A4974" s="2"/>
    </row>
    <row r="4975" spans="1:1" x14ac:dyDescent="0.55000000000000004">
      <c r="A4975" s="2"/>
    </row>
    <row r="4976" spans="1:1" x14ac:dyDescent="0.55000000000000004">
      <c r="A4976" s="2"/>
    </row>
    <row r="4977" spans="1:1" x14ac:dyDescent="0.55000000000000004">
      <c r="A4977" s="2"/>
    </row>
    <row r="4978" spans="1:1" x14ac:dyDescent="0.55000000000000004">
      <c r="A4978" s="2"/>
    </row>
    <row r="4979" spans="1:1" x14ac:dyDescent="0.55000000000000004">
      <c r="A4979" s="2"/>
    </row>
    <row r="4980" spans="1:1" x14ac:dyDescent="0.55000000000000004">
      <c r="A4980" s="2"/>
    </row>
    <row r="4981" spans="1:1" x14ac:dyDescent="0.55000000000000004">
      <c r="A4981" s="2"/>
    </row>
    <row r="4982" spans="1:1" x14ac:dyDescent="0.55000000000000004">
      <c r="A4982" s="2"/>
    </row>
    <row r="4983" spans="1:1" x14ac:dyDescent="0.55000000000000004">
      <c r="A4983" s="2"/>
    </row>
    <row r="4984" spans="1:1" x14ac:dyDescent="0.55000000000000004">
      <c r="A4984" s="2"/>
    </row>
    <row r="4985" spans="1:1" x14ac:dyDescent="0.55000000000000004">
      <c r="A4985" s="2"/>
    </row>
    <row r="4986" spans="1:1" x14ac:dyDescent="0.55000000000000004">
      <c r="A4986" s="2"/>
    </row>
    <row r="4987" spans="1:1" x14ac:dyDescent="0.55000000000000004">
      <c r="A4987" s="2"/>
    </row>
    <row r="4988" spans="1:1" x14ac:dyDescent="0.55000000000000004">
      <c r="A4988" s="2"/>
    </row>
    <row r="4989" spans="1:1" x14ac:dyDescent="0.55000000000000004">
      <c r="A4989" s="2"/>
    </row>
    <row r="4990" spans="1:1" x14ac:dyDescent="0.55000000000000004">
      <c r="A4990" s="2"/>
    </row>
    <row r="4991" spans="1:1" x14ac:dyDescent="0.55000000000000004">
      <c r="A4991" s="2"/>
    </row>
    <row r="4992" spans="1:1" x14ac:dyDescent="0.55000000000000004">
      <c r="A4992" s="2"/>
    </row>
    <row r="4993" spans="1:1" x14ac:dyDescent="0.55000000000000004">
      <c r="A4993" s="2"/>
    </row>
    <row r="4994" spans="1:1" x14ac:dyDescent="0.55000000000000004">
      <c r="A4994" s="2"/>
    </row>
    <row r="4995" spans="1:1" x14ac:dyDescent="0.55000000000000004">
      <c r="A4995" s="2"/>
    </row>
    <row r="4996" spans="1:1" x14ac:dyDescent="0.55000000000000004">
      <c r="A4996" s="2"/>
    </row>
    <row r="4997" spans="1:1" x14ac:dyDescent="0.55000000000000004">
      <c r="A4997" s="2"/>
    </row>
    <row r="4998" spans="1:1" x14ac:dyDescent="0.55000000000000004">
      <c r="A4998" s="2"/>
    </row>
    <row r="4999" spans="1:1" x14ac:dyDescent="0.55000000000000004">
      <c r="A4999" s="2"/>
    </row>
    <row r="5000" spans="1:1" x14ac:dyDescent="0.55000000000000004">
      <c r="A5000" s="2"/>
    </row>
    <row r="5001" spans="1:1" x14ac:dyDescent="0.55000000000000004">
      <c r="A5001" s="2"/>
    </row>
    <row r="5002" spans="1:1" x14ac:dyDescent="0.55000000000000004">
      <c r="A5002" s="2"/>
    </row>
    <row r="5003" spans="1:1" x14ac:dyDescent="0.55000000000000004">
      <c r="A5003" s="2"/>
    </row>
    <row r="5004" spans="1:1" x14ac:dyDescent="0.55000000000000004">
      <c r="A5004" s="2"/>
    </row>
    <row r="5005" spans="1:1" x14ac:dyDescent="0.55000000000000004">
      <c r="A5005" s="2"/>
    </row>
    <row r="5006" spans="1:1" x14ac:dyDescent="0.55000000000000004">
      <c r="A5006" s="2"/>
    </row>
    <row r="5007" spans="1:1" x14ac:dyDescent="0.55000000000000004">
      <c r="A5007" s="2"/>
    </row>
    <row r="5008" spans="1:1" x14ac:dyDescent="0.55000000000000004">
      <c r="A5008" s="2"/>
    </row>
    <row r="5009" spans="1:1" x14ac:dyDescent="0.55000000000000004">
      <c r="A5009" s="2"/>
    </row>
    <row r="5010" spans="1:1" x14ac:dyDescent="0.55000000000000004">
      <c r="A5010" s="2"/>
    </row>
    <row r="5011" spans="1:1" x14ac:dyDescent="0.55000000000000004">
      <c r="A5011" s="2"/>
    </row>
    <row r="5012" spans="1:1" x14ac:dyDescent="0.55000000000000004">
      <c r="A5012" s="2"/>
    </row>
    <row r="5013" spans="1:1" x14ac:dyDescent="0.55000000000000004">
      <c r="A5013" s="2"/>
    </row>
    <row r="5014" spans="1:1" x14ac:dyDescent="0.55000000000000004">
      <c r="A5014" s="2"/>
    </row>
    <row r="5015" spans="1:1" x14ac:dyDescent="0.55000000000000004">
      <c r="A5015" s="2"/>
    </row>
    <row r="5016" spans="1:1" x14ac:dyDescent="0.55000000000000004">
      <c r="A5016" s="2"/>
    </row>
    <row r="5017" spans="1:1" x14ac:dyDescent="0.55000000000000004">
      <c r="A5017" s="2"/>
    </row>
    <row r="5018" spans="1:1" x14ac:dyDescent="0.55000000000000004">
      <c r="A5018" s="2"/>
    </row>
    <row r="5019" spans="1:1" x14ac:dyDescent="0.55000000000000004">
      <c r="A5019" s="2"/>
    </row>
    <row r="5020" spans="1:1" x14ac:dyDescent="0.55000000000000004">
      <c r="A5020" s="2"/>
    </row>
    <row r="5021" spans="1:1" x14ac:dyDescent="0.55000000000000004">
      <c r="A5021" s="2"/>
    </row>
    <row r="5022" spans="1:1" x14ac:dyDescent="0.55000000000000004">
      <c r="A5022" s="2"/>
    </row>
    <row r="5023" spans="1:1" x14ac:dyDescent="0.55000000000000004">
      <c r="A5023" s="2"/>
    </row>
    <row r="5024" spans="1:1" x14ac:dyDescent="0.55000000000000004">
      <c r="A5024" s="2"/>
    </row>
    <row r="5025" spans="1:1" x14ac:dyDescent="0.55000000000000004">
      <c r="A5025" s="2"/>
    </row>
    <row r="5026" spans="1:1" x14ac:dyDescent="0.55000000000000004">
      <c r="A5026" s="2"/>
    </row>
    <row r="5027" spans="1:1" x14ac:dyDescent="0.55000000000000004">
      <c r="A5027" s="2"/>
    </row>
    <row r="5028" spans="1:1" x14ac:dyDescent="0.55000000000000004">
      <c r="A5028" s="2"/>
    </row>
    <row r="5029" spans="1:1" x14ac:dyDescent="0.55000000000000004">
      <c r="A5029" s="2"/>
    </row>
    <row r="5030" spans="1:1" x14ac:dyDescent="0.55000000000000004">
      <c r="A5030" s="2"/>
    </row>
    <row r="5031" spans="1:1" x14ac:dyDescent="0.55000000000000004">
      <c r="A5031" s="2"/>
    </row>
    <row r="5032" spans="1:1" x14ac:dyDescent="0.55000000000000004">
      <c r="A5032" s="2"/>
    </row>
    <row r="5033" spans="1:1" x14ac:dyDescent="0.55000000000000004">
      <c r="A5033" s="2"/>
    </row>
    <row r="5034" spans="1:1" x14ac:dyDescent="0.55000000000000004">
      <c r="A5034" s="2"/>
    </row>
    <row r="5035" spans="1:1" x14ac:dyDescent="0.55000000000000004">
      <c r="A5035" s="2"/>
    </row>
    <row r="5036" spans="1:1" x14ac:dyDescent="0.55000000000000004">
      <c r="A5036" s="2"/>
    </row>
    <row r="5037" spans="1:1" x14ac:dyDescent="0.55000000000000004">
      <c r="A5037" s="2"/>
    </row>
    <row r="5038" spans="1:1" x14ac:dyDescent="0.55000000000000004">
      <c r="A5038" s="2"/>
    </row>
    <row r="5039" spans="1:1" x14ac:dyDescent="0.55000000000000004">
      <c r="A5039" s="2"/>
    </row>
    <row r="5040" spans="1:1" x14ac:dyDescent="0.55000000000000004">
      <c r="A5040" s="2"/>
    </row>
    <row r="5041" spans="1:1" x14ac:dyDescent="0.55000000000000004">
      <c r="A5041" s="2"/>
    </row>
    <row r="5042" spans="1:1" x14ac:dyDescent="0.55000000000000004">
      <c r="A5042" s="2"/>
    </row>
    <row r="5043" spans="1:1" x14ac:dyDescent="0.55000000000000004">
      <c r="A5043" s="2"/>
    </row>
    <row r="5044" spans="1:1" x14ac:dyDescent="0.55000000000000004">
      <c r="A5044" s="2"/>
    </row>
    <row r="5045" spans="1:1" x14ac:dyDescent="0.55000000000000004">
      <c r="A5045" s="2"/>
    </row>
    <row r="5046" spans="1:1" x14ac:dyDescent="0.55000000000000004">
      <c r="A5046" s="2"/>
    </row>
    <row r="5047" spans="1:1" x14ac:dyDescent="0.55000000000000004">
      <c r="A5047" s="2"/>
    </row>
    <row r="5048" spans="1:1" x14ac:dyDescent="0.55000000000000004">
      <c r="A5048" s="2"/>
    </row>
    <row r="5049" spans="1:1" x14ac:dyDescent="0.55000000000000004">
      <c r="A5049" s="2"/>
    </row>
    <row r="5050" spans="1:1" x14ac:dyDescent="0.55000000000000004">
      <c r="A5050" s="2"/>
    </row>
    <row r="5051" spans="1:1" x14ac:dyDescent="0.55000000000000004">
      <c r="A5051" s="2"/>
    </row>
    <row r="5052" spans="1:1" x14ac:dyDescent="0.55000000000000004">
      <c r="A5052" s="2"/>
    </row>
    <row r="5053" spans="1:1" x14ac:dyDescent="0.55000000000000004">
      <c r="A5053" s="2"/>
    </row>
    <row r="5054" spans="1:1" x14ac:dyDescent="0.55000000000000004">
      <c r="A5054" s="2"/>
    </row>
    <row r="5055" spans="1:1" x14ac:dyDescent="0.55000000000000004">
      <c r="A5055" s="2"/>
    </row>
    <row r="5056" spans="1:1" x14ac:dyDescent="0.55000000000000004">
      <c r="A5056" s="2"/>
    </row>
    <row r="5057" spans="1:1" x14ac:dyDescent="0.55000000000000004">
      <c r="A5057" s="2"/>
    </row>
    <row r="5058" spans="1:1" x14ac:dyDescent="0.55000000000000004">
      <c r="A5058" s="2"/>
    </row>
    <row r="5059" spans="1:1" x14ac:dyDescent="0.55000000000000004">
      <c r="A5059" s="2"/>
    </row>
    <row r="5060" spans="1:1" x14ac:dyDescent="0.55000000000000004">
      <c r="A5060" s="2"/>
    </row>
    <row r="5061" spans="1:1" x14ac:dyDescent="0.55000000000000004">
      <c r="A5061" s="2"/>
    </row>
    <row r="5062" spans="1:1" x14ac:dyDescent="0.55000000000000004">
      <c r="A5062" s="2"/>
    </row>
    <row r="5063" spans="1:1" x14ac:dyDescent="0.55000000000000004">
      <c r="A5063" s="2"/>
    </row>
    <row r="5064" spans="1:1" x14ac:dyDescent="0.55000000000000004">
      <c r="A5064" s="2"/>
    </row>
    <row r="5065" spans="1:1" x14ac:dyDescent="0.55000000000000004">
      <c r="A5065" s="2"/>
    </row>
    <row r="5066" spans="1:1" x14ac:dyDescent="0.55000000000000004">
      <c r="A5066" s="2"/>
    </row>
    <row r="5067" spans="1:1" x14ac:dyDescent="0.55000000000000004">
      <c r="A5067" s="2"/>
    </row>
    <row r="5068" spans="1:1" x14ac:dyDescent="0.55000000000000004">
      <c r="A5068" s="2"/>
    </row>
    <row r="5069" spans="1:1" x14ac:dyDescent="0.55000000000000004">
      <c r="A5069" s="2"/>
    </row>
    <row r="5070" spans="1:1" x14ac:dyDescent="0.55000000000000004">
      <c r="A5070" s="2"/>
    </row>
    <row r="5071" spans="1:1" x14ac:dyDescent="0.55000000000000004">
      <c r="A5071" s="2"/>
    </row>
    <row r="5072" spans="1:1" x14ac:dyDescent="0.55000000000000004">
      <c r="A5072" s="2"/>
    </row>
    <row r="5073" spans="1:1" x14ac:dyDescent="0.55000000000000004">
      <c r="A5073" s="2"/>
    </row>
    <row r="5074" spans="1:1" x14ac:dyDescent="0.55000000000000004">
      <c r="A5074" s="2"/>
    </row>
    <row r="5075" spans="1:1" x14ac:dyDescent="0.55000000000000004">
      <c r="A5075" s="2"/>
    </row>
    <row r="5076" spans="1:1" x14ac:dyDescent="0.55000000000000004">
      <c r="A5076" s="2"/>
    </row>
    <row r="5077" spans="1:1" x14ac:dyDescent="0.55000000000000004">
      <c r="A5077" s="2"/>
    </row>
    <row r="5078" spans="1:1" x14ac:dyDescent="0.55000000000000004">
      <c r="A5078" s="2"/>
    </row>
    <row r="5079" spans="1:1" x14ac:dyDescent="0.55000000000000004">
      <c r="A5079" s="2"/>
    </row>
    <row r="5080" spans="1:1" x14ac:dyDescent="0.55000000000000004">
      <c r="A5080" s="2"/>
    </row>
    <row r="5081" spans="1:1" x14ac:dyDescent="0.55000000000000004">
      <c r="A5081" s="2"/>
    </row>
    <row r="5082" spans="1:1" x14ac:dyDescent="0.55000000000000004">
      <c r="A5082" s="2"/>
    </row>
    <row r="5083" spans="1:1" x14ac:dyDescent="0.55000000000000004">
      <c r="A5083" s="2"/>
    </row>
    <row r="5084" spans="1:1" x14ac:dyDescent="0.55000000000000004">
      <c r="A5084" s="2"/>
    </row>
    <row r="5085" spans="1:1" x14ac:dyDescent="0.55000000000000004">
      <c r="A5085" s="2"/>
    </row>
    <row r="5086" spans="1:1" x14ac:dyDescent="0.55000000000000004">
      <c r="A5086" s="2"/>
    </row>
    <row r="5087" spans="1:1" x14ac:dyDescent="0.55000000000000004">
      <c r="A5087" s="2"/>
    </row>
    <row r="5088" spans="1:1" x14ac:dyDescent="0.55000000000000004">
      <c r="A5088" s="2"/>
    </row>
    <row r="5089" spans="1:1" x14ac:dyDescent="0.55000000000000004">
      <c r="A5089" s="2"/>
    </row>
    <row r="5090" spans="1:1" x14ac:dyDescent="0.55000000000000004">
      <c r="A5090" s="2"/>
    </row>
    <row r="5091" spans="1:1" x14ac:dyDescent="0.55000000000000004">
      <c r="A5091" s="2"/>
    </row>
    <row r="5092" spans="1:1" x14ac:dyDescent="0.55000000000000004">
      <c r="A5092" s="2"/>
    </row>
    <row r="5093" spans="1:1" x14ac:dyDescent="0.55000000000000004">
      <c r="A5093" s="2"/>
    </row>
    <row r="5094" spans="1:1" x14ac:dyDescent="0.55000000000000004">
      <c r="A5094" s="2"/>
    </row>
    <row r="5095" spans="1:1" x14ac:dyDescent="0.55000000000000004">
      <c r="A5095" s="2"/>
    </row>
    <row r="5096" spans="1:1" x14ac:dyDescent="0.55000000000000004">
      <c r="A5096" s="2"/>
    </row>
    <row r="5097" spans="1:1" x14ac:dyDescent="0.55000000000000004">
      <c r="A5097" s="2"/>
    </row>
    <row r="5098" spans="1:1" x14ac:dyDescent="0.55000000000000004">
      <c r="A5098" s="2"/>
    </row>
    <row r="5099" spans="1:1" x14ac:dyDescent="0.55000000000000004">
      <c r="A5099" s="2"/>
    </row>
    <row r="5100" spans="1:1" x14ac:dyDescent="0.55000000000000004">
      <c r="A5100" s="2"/>
    </row>
    <row r="5101" spans="1:1" x14ac:dyDescent="0.55000000000000004">
      <c r="A5101" s="2"/>
    </row>
    <row r="5102" spans="1:1" x14ac:dyDescent="0.55000000000000004">
      <c r="A5102" s="2"/>
    </row>
    <row r="5103" spans="1:1" x14ac:dyDescent="0.55000000000000004">
      <c r="A5103" s="2"/>
    </row>
    <row r="5104" spans="1:1" x14ac:dyDescent="0.55000000000000004">
      <c r="A5104" s="2"/>
    </row>
    <row r="5105" spans="1:1" x14ac:dyDescent="0.55000000000000004">
      <c r="A5105" s="2"/>
    </row>
    <row r="5106" spans="1:1" x14ac:dyDescent="0.55000000000000004">
      <c r="A5106" s="2"/>
    </row>
    <row r="5107" spans="1:1" x14ac:dyDescent="0.55000000000000004">
      <c r="A5107" s="2"/>
    </row>
    <row r="5108" spans="1:1" x14ac:dyDescent="0.55000000000000004">
      <c r="A5108" s="2"/>
    </row>
    <row r="5109" spans="1:1" x14ac:dyDescent="0.55000000000000004">
      <c r="A5109" s="2"/>
    </row>
    <row r="5110" spans="1:1" x14ac:dyDescent="0.55000000000000004">
      <c r="A5110" s="2"/>
    </row>
    <row r="5111" spans="1:1" x14ac:dyDescent="0.55000000000000004">
      <c r="A5111" s="2"/>
    </row>
    <row r="5112" spans="1:1" x14ac:dyDescent="0.55000000000000004">
      <c r="A5112" s="2"/>
    </row>
    <row r="5113" spans="1:1" x14ac:dyDescent="0.55000000000000004">
      <c r="A5113" s="2"/>
    </row>
    <row r="5114" spans="1:1" x14ac:dyDescent="0.55000000000000004">
      <c r="A5114" s="2"/>
    </row>
    <row r="5115" spans="1:1" x14ac:dyDescent="0.55000000000000004">
      <c r="A5115" s="2"/>
    </row>
    <row r="5116" spans="1:1" x14ac:dyDescent="0.55000000000000004">
      <c r="A5116" s="2"/>
    </row>
    <row r="5117" spans="1:1" x14ac:dyDescent="0.55000000000000004">
      <c r="A5117" s="2"/>
    </row>
    <row r="5118" spans="1:1" x14ac:dyDescent="0.55000000000000004">
      <c r="A5118" s="2"/>
    </row>
    <row r="5119" spans="1:1" x14ac:dyDescent="0.55000000000000004">
      <c r="A5119" s="2"/>
    </row>
    <row r="5120" spans="1:1" x14ac:dyDescent="0.55000000000000004">
      <c r="A5120" s="2"/>
    </row>
    <row r="5121" spans="1:1" x14ac:dyDescent="0.55000000000000004">
      <c r="A5121" s="2"/>
    </row>
    <row r="5122" spans="1:1" x14ac:dyDescent="0.55000000000000004">
      <c r="A5122" s="2"/>
    </row>
    <row r="5123" spans="1:1" x14ac:dyDescent="0.55000000000000004">
      <c r="A5123" s="2"/>
    </row>
    <row r="5124" spans="1:1" x14ac:dyDescent="0.55000000000000004">
      <c r="A5124" s="2"/>
    </row>
    <row r="5125" spans="1:1" x14ac:dyDescent="0.55000000000000004">
      <c r="A5125" s="2"/>
    </row>
    <row r="5126" spans="1:1" x14ac:dyDescent="0.55000000000000004">
      <c r="A5126" s="2"/>
    </row>
    <row r="5127" spans="1:1" x14ac:dyDescent="0.55000000000000004">
      <c r="A5127" s="2"/>
    </row>
    <row r="5128" spans="1:1" x14ac:dyDescent="0.55000000000000004">
      <c r="A5128" s="2"/>
    </row>
    <row r="5129" spans="1:1" x14ac:dyDescent="0.55000000000000004">
      <c r="A5129" s="2"/>
    </row>
    <row r="5130" spans="1:1" x14ac:dyDescent="0.55000000000000004">
      <c r="A5130" s="2"/>
    </row>
    <row r="5131" spans="1:1" x14ac:dyDescent="0.55000000000000004">
      <c r="A5131" s="2"/>
    </row>
    <row r="5132" spans="1:1" x14ac:dyDescent="0.55000000000000004">
      <c r="A5132" s="2"/>
    </row>
    <row r="5133" spans="1:1" x14ac:dyDescent="0.55000000000000004">
      <c r="A5133" s="2"/>
    </row>
    <row r="5134" spans="1:1" x14ac:dyDescent="0.55000000000000004">
      <c r="A5134" s="2"/>
    </row>
    <row r="5135" spans="1:1" x14ac:dyDescent="0.55000000000000004">
      <c r="A5135" s="2"/>
    </row>
    <row r="5136" spans="1:1" x14ac:dyDescent="0.55000000000000004">
      <c r="A5136" s="2"/>
    </row>
    <row r="5137" spans="1:1" x14ac:dyDescent="0.55000000000000004">
      <c r="A5137" s="2"/>
    </row>
    <row r="5138" spans="1:1" x14ac:dyDescent="0.55000000000000004">
      <c r="A5138" s="2"/>
    </row>
    <row r="5139" spans="1:1" x14ac:dyDescent="0.55000000000000004">
      <c r="A5139" s="2"/>
    </row>
    <row r="5140" spans="1:1" x14ac:dyDescent="0.55000000000000004">
      <c r="A5140" s="2"/>
    </row>
    <row r="5141" spans="1:1" x14ac:dyDescent="0.55000000000000004">
      <c r="A5141" s="2"/>
    </row>
    <row r="5142" spans="1:1" x14ac:dyDescent="0.55000000000000004">
      <c r="A5142" s="2"/>
    </row>
    <row r="5143" spans="1:1" x14ac:dyDescent="0.55000000000000004">
      <c r="A5143" s="2"/>
    </row>
    <row r="5144" spans="1:1" x14ac:dyDescent="0.55000000000000004">
      <c r="A5144" s="2"/>
    </row>
    <row r="5145" spans="1:1" x14ac:dyDescent="0.55000000000000004">
      <c r="A5145" s="2"/>
    </row>
    <row r="5146" spans="1:1" x14ac:dyDescent="0.55000000000000004">
      <c r="A5146" s="2"/>
    </row>
    <row r="5147" spans="1:1" x14ac:dyDescent="0.55000000000000004">
      <c r="A5147" s="2"/>
    </row>
    <row r="5148" spans="1:1" x14ac:dyDescent="0.55000000000000004">
      <c r="A5148" s="2"/>
    </row>
    <row r="5149" spans="1:1" x14ac:dyDescent="0.55000000000000004">
      <c r="A5149" s="2"/>
    </row>
    <row r="5150" spans="1:1" x14ac:dyDescent="0.55000000000000004">
      <c r="A5150" s="2"/>
    </row>
    <row r="5151" spans="1:1" x14ac:dyDescent="0.55000000000000004">
      <c r="A5151" s="2"/>
    </row>
    <row r="5152" spans="1:1" x14ac:dyDescent="0.55000000000000004">
      <c r="A5152" s="2"/>
    </row>
    <row r="5153" spans="1:1" x14ac:dyDescent="0.55000000000000004">
      <c r="A5153" s="2"/>
    </row>
    <row r="5154" spans="1:1" x14ac:dyDescent="0.55000000000000004">
      <c r="A5154" s="2"/>
    </row>
    <row r="5155" spans="1:1" x14ac:dyDescent="0.55000000000000004">
      <c r="A5155" s="2"/>
    </row>
    <row r="5156" spans="1:1" x14ac:dyDescent="0.55000000000000004">
      <c r="A5156" s="2"/>
    </row>
    <row r="5157" spans="1:1" x14ac:dyDescent="0.55000000000000004">
      <c r="A5157" s="2"/>
    </row>
    <row r="5158" spans="1:1" x14ac:dyDescent="0.55000000000000004">
      <c r="A5158" s="2"/>
    </row>
    <row r="5159" spans="1:1" x14ac:dyDescent="0.55000000000000004">
      <c r="A5159" s="2"/>
    </row>
    <row r="5160" spans="1:1" x14ac:dyDescent="0.55000000000000004">
      <c r="A5160" s="2"/>
    </row>
    <row r="5161" spans="1:1" x14ac:dyDescent="0.55000000000000004">
      <c r="A5161" s="2"/>
    </row>
    <row r="5162" spans="1:1" x14ac:dyDescent="0.55000000000000004">
      <c r="A5162" s="2"/>
    </row>
    <row r="5163" spans="1:1" x14ac:dyDescent="0.55000000000000004">
      <c r="A5163" s="2"/>
    </row>
    <row r="5164" spans="1:1" x14ac:dyDescent="0.55000000000000004">
      <c r="A5164" s="2"/>
    </row>
    <row r="5165" spans="1:1" x14ac:dyDescent="0.55000000000000004">
      <c r="A5165" s="2"/>
    </row>
    <row r="5166" spans="1:1" x14ac:dyDescent="0.55000000000000004">
      <c r="A5166" s="2"/>
    </row>
    <row r="5167" spans="1:1" x14ac:dyDescent="0.55000000000000004">
      <c r="A5167" s="2"/>
    </row>
    <row r="5168" spans="1:1" x14ac:dyDescent="0.55000000000000004">
      <c r="A5168" s="2"/>
    </row>
    <row r="5169" spans="1:1" x14ac:dyDescent="0.55000000000000004">
      <c r="A5169" s="2"/>
    </row>
    <row r="5170" spans="1:1" x14ac:dyDescent="0.55000000000000004">
      <c r="A5170" s="2"/>
    </row>
    <row r="5171" spans="1:1" x14ac:dyDescent="0.55000000000000004">
      <c r="A5171" s="2"/>
    </row>
    <row r="5172" spans="1:1" x14ac:dyDescent="0.55000000000000004">
      <c r="A5172" s="2"/>
    </row>
    <row r="5173" spans="1:1" x14ac:dyDescent="0.55000000000000004">
      <c r="A5173" s="2"/>
    </row>
    <row r="5174" spans="1:1" x14ac:dyDescent="0.55000000000000004">
      <c r="A5174" s="2"/>
    </row>
    <row r="5175" spans="1:1" x14ac:dyDescent="0.55000000000000004">
      <c r="A5175" s="2"/>
    </row>
    <row r="5176" spans="1:1" x14ac:dyDescent="0.55000000000000004">
      <c r="A5176" s="2"/>
    </row>
    <row r="5177" spans="1:1" x14ac:dyDescent="0.55000000000000004">
      <c r="A5177" s="2"/>
    </row>
    <row r="5178" spans="1:1" x14ac:dyDescent="0.55000000000000004">
      <c r="A5178" s="2"/>
    </row>
    <row r="5179" spans="1:1" x14ac:dyDescent="0.55000000000000004">
      <c r="A5179" s="2"/>
    </row>
    <row r="5180" spans="1:1" x14ac:dyDescent="0.55000000000000004">
      <c r="A5180" s="2"/>
    </row>
    <row r="5181" spans="1:1" x14ac:dyDescent="0.55000000000000004">
      <c r="A5181" s="2"/>
    </row>
    <row r="5182" spans="1:1" x14ac:dyDescent="0.55000000000000004">
      <c r="A5182" s="2"/>
    </row>
    <row r="5183" spans="1:1" x14ac:dyDescent="0.55000000000000004">
      <c r="A5183" s="2"/>
    </row>
    <row r="5184" spans="1:1" x14ac:dyDescent="0.55000000000000004">
      <c r="A5184" s="2"/>
    </row>
    <row r="5185" spans="1:1" x14ac:dyDescent="0.55000000000000004">
      <c r="A5185" s="2"/>
    </row>
    <row r="5186" spans="1:1" x14ac:dyDescent="0.55000000000000004">
      <c r="A5186" s="2"/>
    </row>
    <row r="5187" spans="1:1" x14ac:dyDescent="0.55000000000000004">
      <c r="A5187" s="2"/>
    </row>
    <row r="5188" spans="1:1" x14ac:dyDescent="0.55000000000000004">
      <c r="A5188" s="2"/>
    </row>
    <row r="5189" spans="1:1" x14ac:dyDescent="0.55000000000000004">
      <c r="A5189" s="2"/>
    </row>
    <row r="5190" spans="1:1" x14ac:dyDescent="0.55000000000000004">
      <c r="A5190" s="2"/>
    </row>
    <row r="5191" spans="1:1" x14ac:dyDescent="0.55000000000000004">
      <c r="A5191" s="2"/>
    </row>
    <row r="5192" spans="1:1" x14ac:dyDescent="0.55000000000000004">
      <c r="A5192" s="2"/>
    </row>
    <row r="5193" spans="1:1" x14ac:dyDescent="0.55000000000000004">
      <c r="A5193" s="2"/>
    </row>
    <row r="5194" spans="1:1" x14ac:dyDescent="0.55000000000000004">
      <c r="A5194" s="2"/>
    </row>
    <row r="5195" spans="1:1" x14ac:dyDescent="0.55000000000000004">
      <c r="A5195" s="2"/>
    </row>
    <row r="5196" spans="1:1" x14ac:dyDescent="0.55000000000000004">
      <c r="A5196" s="2"/>
    </row>
    <row r="5197" spans="1:1" x14ac:dyDescent="0.55000000000000004">
      <c r="A5197" s="2"/>
    </row>
    <row r="5198" spans="1:1" x14ac:dyDescent="0.55000000000000004">
      <c r="A5198" s="2"/>
    </row>
    <row r="5199" spans="1:1" x14ac:dyDescent="0.55000000000000004">
      <c r="A5199" s="2"/>
    </row>
    <row r="5200" spans="1:1" x14ac:dyDescent="0.55000000000000004">
      <c r="A5200" s="2"/>
    </row>
    <row r="5201" spans="1:1" x14ac:dyDescent="0.55000000000000004">
      <c r="A5201" s="2"/>
    </row>
    <row r="5202" spans="1:1" x14ac:dyDescent="0.55000000000000004">
      <c r="A5202" s="2"/>
    </row>
    <row r="5203" spans="1:1" x14ac:dyDescent="0.55000000000000004">
      <c r="A5203" s="2"/>
    </row>
    <row r="5204" spans="1:1" x14ac:dyDescent="0.55000000000000004">
      <c r="A5204" s="2"/>
    </row>
    <row r="5205" spans="1:1" x14ac:dyDescent="0.55000000000000004">
      <c r="A5205" s="2"/>
    </row>
    <row r="5206" spans="1:1" x14ac:dyDescent="0.55000000000000004">
      <c r="A5206" s="2"/>
    </row>
    <row r="5207" spans="1:1" x14ac:dyDescent="0.55000000000000004">
      <c r="A5207" s="2"/>
    </row>
    <row r="5208" spans="1:1" x14ac:dyDescent="0.55000000000000004">
      <c r="A5208" s="2"/>
    </row>
    <row r="5209" spans="1:1" x14ac:dyDescent="0.55000000000000004">
      <c r="A5209" s="2"/>
    </row>
    <row r="5210" spans="1:1" x14ac:dyDescent="0.55000000000000004">
      <c r="A5210" s="2"/>
    </row>
    <row r="5211" spans="1:1" x14ac:dyDescent="0.55000000000000004">
      <c r="A5211" s="2"/>
    </row>
    <row r="5212" spans="1:1" x14ac:dyDescent="0.55000000000000004">
      <c r="A5212" s="2"/>
    </row>
    <row r="5213" spans="1:1" x14ac:dyDescent="0.55000000000000004">
      <c r="A5213" s="2"/>
    </row>
    <row r="5214" spans="1:1" x14ac:dyDescent="0.55000000000000004">
      <c r="A5214" s="2"/>
    </row>
    <row r="5215" spans="1:1" x14ac:dyDescent="0.55000000000000004">
      <c r="A5215" s="2"/>
    </row>
    <row r="5216" spans="1:1" x14ac:dyDescent="0.55000000000000004">
      <c r="A5216" s="2"/>
    </row>
    <row r="5217" spans="1:1" x14ac:dyDescent="0.55000000000000004">
      <c r="A5217" s="2"/>
    </row>
    <row r="5218" spans="1:1" x14ac:dyDescent="0.55000000000000004">
      <c r="A5218" s="2"/>
    </row>
    <row r="5219" spans="1:1" x14ac:dyDescent="0.55000000000000004">
      <c r="A5219" s="2"/>
    </row>
    <row r="5220" spans="1:1" x14ac:dyDescent="0.55000000000000004">
      <c r="A5220" s="2"/>
    </row>
    <row r="5221" spans="1:1" x14ac:dyDescent="0.55000000000000004">
      <c r="A5221" s="2"/>
    </row>
    <row r="5222" spans="1:1" x14ac:dyDescent="0.55000000000000004">
      <c r="A5222" s="2"/>
    </row>
    <row r="5223" spans="1:1" x14ac:dyDescent="0.55000000000000004">
      <c r="A5223" s="2"/>
    </row>
    <row r="5224" spans="1:1" x14ac:dyDescent="0.55000000000000004">
      <c r="A5224" s="2"/>
    </row>
    <row r="5225" spans="1:1" x14ac:dyDescent="0.55000000000000004">
      <c r="A5225" s="2"/>
    </row>
    <row r="5226" spans="1:1" x14ac:dyDescent="0.55000000000000004">
      <c r="A5226" s="2"/>
    </row>
    <row r="5227" spans="1:1" x14ac:dyDescent="0.55000000000000004">
      <c r="A5227" s="2"/>
    </row>
    <row r="5228" spans="1:1" x14ac:dyDescent="0.55000000000000004">
      <c r="A5228" s="2"/>
    </row>
    <row r="5229" spans="1:1" x14ac:dyDescent="0.55000000000000004">
      <c r="A5229" s="2"/>
    </row>
    <row r="5230" spans="1:1" x14ac:dyDescent="0.55000000000000004">
      <c r="A5230" s="2"/>
    </row>
    <row r="5231" spans="1:1" x14ac:dyDescent="0.55000000000000004">
      <c r="A5231" s="2"/>
    </row>
    <row r="5232" spans="1:1" x14ac:dyDescent="0.55000000000000004">
      <c r="A5232" s="2"/>
    </row>
    <row r="5233" spans="1:1" x14ac:dyDescent="0.55000000000000004">
      <c r="A5233" s="2"/>
    </row>
    <row r="5234" spans="1:1" x14ac:dyDescent="0.55000000000000004">
      <c r="A5234" s="2"/>
    </row>
    <row r="5235" spans="1:1" x14ac:dyDescent="0.55000000000000004">
      <c r="A5235" s="2"/>
    </row>
    <row r="5236" spans="1:1" x14ac:dyDescent="0.55000000000000004">
      <c r="A5236" s="2"/>
    </row>
    <row r="5237" spans="1:1" x14ac:dyDescent="0.55000000000000004">
      <c r="A5237" s="2"/>
    </row>
    <row r="5238" spans="1:1" x14ac:dyDescent="0.55000000000000004">
      <c r="A5238" s="2"/>
    </row>
    <row r="5239" spans="1:1" x14ac:dyDescent="0.55000000000000004">
      <c r="A5239" s="2"/>
    </row>
    <row r="5240" spans="1:1" x14ac:dyDescent="0.55000000000000004">
      <c r="A5240" s="2"/>
    </row>
    <row r="5241" spans="1:1" x14ac:dyDescent="0.55000000000000004">
      <c r="A5241" s="2"/>
    </row>
    <row r="5242" spans="1:1" x14ac:dyDescent="0.55000000000000004">
      <c r="A5242" s="2"/>
    </row>
    <row r="5243" spans="1:1" x14ac:dyDescent="0.55000000000000004">
      <c r="A5243" s="2"/>
    </row>
    <row r="5244" spans="1:1" x14ac:dyDescent="0.55000000000000004">
      <c r="A5244" s="2"/>
    </row>
    <row r="5245" spans="1:1" x14ac:dyDescent="0.55000000000000004">
      <c r="A5245" s="2"/>
    </row>
    <row r="5246" spans="1:1" x14ac:dyDescent="0.55000000000000004">
      <c r="A5246" s="2"/>
    </row>
    <row r="5247" spans="1:1" x14ac:dyDescent="0.55000000000000004">
      <c r="A5247" s="2"/>
    </row>
    <row r="5248" spans="1:1" x14ac:dyDescent="0.55000000000000004">
      <c r="A5248" s="2"/>
    </row>
    <row r="5249" spans="1:1" x14ac:dyDescent="0.55000000000000004">
      <c r="A5249" s="2"/>
    </row>
    <row r="5250" spans="1:1" x14ac:dyDescent="0.55000000000000004">
      <c r="A5250" s="2"/>
    </row>
    <row r="5251" spans="1:1" x14ac:dyDescent="0.55000000000000004">
      <c r="A5251" s="2"/>
    </row>
    <row r="5252" spans="1:1" x14ac:dyDescent="0.55000000000000004">
      <c r="A5252" s="2"/>
    </row>
    <row r="5253" spans="1:1" x14ac:dyDescent="0.55000000000000004">
      <c r="A5253" s="2"/>
    </row>
    <row r="5254" spans="1:1" x14ac:dyDescent="0.55000000000000004">
      <c r="A5254" s="2"/>
    </row>
    <row r="5255" spans="1:1" x14ac:dyDescent="0.55000000000000004">
      <c r="A5255" s="2"/>
    </row>
    <row r="5256" spans="1:1" x14ac:dyDescent="0.55000000000000004">
      <c r="A5256" s="2"/>
    </row>
    <row r="5257" spans="1:1" x14ac:dyDescent="0.55000000000000004">
      <c r="A5257" s="2"/>
    </row>
    <row r="5258" spans="1:1" x14ac:dyDescent="0.55000000000000004">
      <c r="A5258" s="2"/>
    </row>
    <row r="5259" spans="1:1" x14ac:dyDescent="0.55000000000000004">
      <c r="A5259" s="2"/>
    </row>
    <row r="5260" spans="1:1" x14ac:dyDescent="0.55000000000000004">
      <c r="A5260" s="2"/>
    </row>
    <row r="5261" spans="1:1" x14ac:dyDescent="0.55000000000000004">
      <c r="A5261" s="2"/>
    </row>
    <row r="5262" spans="1:1" x14ac:dyDescent="0.55000000000000004">
      <c r="A5262" s="2"/>
    </row>
    <row r="5263" spans="1:1" x14ac:dyDescent="0.55000000000000004">
      <c r="A5263" s="2"/>
    </row>
    <row r="5264" spans="1:1" x14ac:dyDescent="0.55000000000000004">
      <c r="A5264" s="2"/>
    </row>
    <row r="5265" spans="1:1" x14ac:dyDescent="0.55000000000000004">
      <c r="A5265" s="2"/>
    </row>
    <row r="5266" spans="1:1" x14ac:dyDescent="0.55000000000000004">
      <c r="A5266" s="2"/>
    </row>
    <row r="5267" spans="1:1" x14ac:dyDescent="0.55000000000000004">
      <c r="A5267" s="2"/>
    </row>
    <row r="5268" spans="1:1" x14ac:dyDescent="0.55000000000000004">
      <c r="A5268" s="2"/>
    </row>
    <row r="5269" spans="1:1" x14ac:dyDescent="0.55000000000000004">
      <c r="A5269" s="2"/>
    </row>
    <row r="5270" spans="1:1" x14ac:dyDescent="0.55000000000000004">
      <c r="A5270" s="2"/>
    </row>
    <row r="5271" spans="1:1" x14ac:dyDescent="0.55000000000000004">
      <c r="A5271" s="2"/>
    </row>
    <row r="5272" spans="1:1" x14ac:dyDescent="0.55000000000000004">
      <c r="A5272" s="2"/>
    </row>
    <row r="5273" spans="1:1" x14ac:dyDescent="0.55000000000000004">
      <c r="A5273" s="2"/>
    </row>
    <row r="5274" spans="1:1" x14ac:dyDescent="0.55000000000000004">
      <c r="A5274" s="2"/>
    </row>
    <row r="5275" spans="1:1" x14ac:dyDescent="0.55000000000000004">
      <c r="A5275" s="2"/>
    </row>
    <row r="5276" spans="1:1" x14ac:dyDescent="0.55000000000000004">
      <c r="A5276" s="2"/>
    </row>
    <row r="5277" spans="1:1" x14ac:dyDescent="0.55000000000000004">
      <c r="A5277" s="2"/>
    </row>
    <row r="5278" spans="1:1" x14ac:dyDescent="0.55000000000000004">
      <c r="A5278" s="2"/>
    </row>
    <row r="5279" spans="1:1" x14ac:dyDescent="0.55000000000000004">
      <c r="A5279" s="2"/>
    </row>
    <row r="5280" spans="1:1" x14ac:dyDescent="0.55000000000000004">
      <c r="A5280" s="2"/>
    </row>
    <row r="5281" spans="1:1" x14ac:dyDescent="0.55000000000000004">
      <c r="A5281" s="2"/>
    </row>
    <row r="5282" spans="1:1" x14ac:dyDescent="0.55000000000000004">
      <c r="A5282" s="2"/>
    </row>
    <row r="5283" spans="1:1" x14ac:dyDescent="0.55000000000000004">
      <c r="A5283" s="2"/>
    </row>
    <row r="5284" spans="1:1" x14ac:dyDescent="0.55000000000000004">
      <c r="A5284" s="2"/>
    </row>
    <row r="5285" spans="1:1" x14ac:dyDescent="0.55000000000000004">
      <c r="A5285" s="2"/>
    </row>
    <row r="5286" spans="1:1" x14ac:dyDescent="0.55000000000000004">
      <c r="A5286" s="2"/>
    </row>
    <row r="5287" spans="1:1" x14ac:dyDescent="0.55000000000000004">
      <c r="A5287" s="2"/>
    </row>
    <row r="5288" spans="1:1" x14ac:dyDescent="0.55000000000000004">
      <c r="A5288" s="2"/>
    </row>
    <row r="5289" spans="1:1" x14ac:dyDescent="0.55000000000000004">
      <c r="A5289" s="2"/>
    </row>
    <row r="5290" spans="1:1" x14ac:dyDescent="0.55000000000000004">
      <c r="A5290" s="2"/>
    </row>
    <row r="5291" spans="1:1" x14ac:dyDescent="0.55000000000000004">
      <c r="A5291" s="2"/>
    </row>
    <row r="5292" spans="1:1" x14ac:dyDescent="0.55000000000000004">
      <c r="A5292" s="2"/>
    </row>
    <row r="5293" spans="1:1" x14ac:dyDescent="0.55000000000000004">
      <c r="A5293" s="2"/>
    </row>
    <row r="5294" spans="1:1" x14ac:dyDescent="0.55000000000000004">
      <c r="A5294" s="2"/>
    </row>
    <row r="5295" spans="1:1" x14ac:dyDescent="0.55000000000000004">
      <c r="A5295" s="2"/>
    </row>
    <row r="5296" spans="1:1" x14ac:dyDescent="0.55000000000000004">
      <c r="A5296" s="2"/>
    </row>
    <row r="5297" spans="1:1" x14ac:dyDescent="0.55000000000000004">
      <c r="A5297" s="2"/>
    </row>
    <row r="5298" spans="1:1" x14ac:dyDescent="0.55000000000000004">
      <c r="A5298" s="2"/>
    </row>
    <row r="5299" spans="1:1" x14ac:dyDescent="0.55000000000000004">
      <c r="A5299" s="2"/>
    </row>
    <row r="5300" spans="1:1" x14ac:dyDescent="0.55000000000000004">
      <c r="A5300" s="2"/>
    </row>
    <row r="5301" spans="1:1" x14ac:dyDescent="0.55000000000000004">
      <c r="A5301" s="2"/>
    </row>
    <row r="5302" spans="1:1" x14ac:dyDescent="0.55000000000000004">
      <c r="A5302" s="2"/>
    </row>
    <row r="5303" spans="1:1" x14ac:dyDescent="0.55000000000000004">
      <c r="A5303" s="2"/>
    </row>
    <row r="5304" spans="1:1" x14ac:dyDescent="0.55000000000000004">
      <c r="A5304" s="2"/>
    </row>
    <row r="5305" spans="1:1" x14ac:dyDescent="0.55000000000000004">
      <c r="A5305" s="2"/>
    </row>
    <row r="5306" spans="1:1" x14ac:dyDescent="0.55000000000000004">
      <c r="A5306" s="2"/>
    </row>
    <row r="5307" spans="1:1" x14ac:dyDescent="0.55000000000000004">
      <c r="A5307" s="2"/>
    </row>
    <row r="5308" spans="1:1" x14ac:dyDescent="0.55000000000000004">
      <c r="A5308" s="2"/>
    </row>
    <row r="5309" spans="1:1" x14ac:dyDescent="0.55000000000000004">
      <c r="A5309" s="2"/>
    </row>
    <row r="5310" spans="1:1" x14ac:dyDescent="0.55000000000000004">
      <c r="A5310" s="2"/>
    </row>
    <row r="5311" spans="1:1" x14ac:dyDescent="0.55000000000000004">
      <c r="A5311" s="2"/>
    </row>
    <row r="5312" spans="1:1" x14ac:dyDescent="0.55000000000000004">
      <c r="A5312" s="2"/>
    </row>
    <row r="5313" spans="1:1" x14ac:dyDescent="0.55000000000000004">
      <c r="A5313" s="2"/>
    </row>
    <row r="5314" spans="1:1" x14ac:dyDescent="0.55000000000000004">
      <c r="A5314" s="2"/>
    </row>
    <row r="5315" spans="1:1" x14ac:dyDescent="0.55000000000000004">
      <c r="A5315" s="2"/>
    </row>
    <row r="5316" spans="1:1" x14ac:dyDescent="0.55000000000000004">
      <c r="A5316" s="2"/>
    </row>
    <row r="5317" spans="1:1" x14ac:dyDescent="0.55000000000000004">
      <c r="A5317" s="2"/>
    </row>
    <row r="5318" spans="1:1" x14ac:dyDescent="0.55000000000000004">
      <c r="A5318" s="2"/>
    </row>
    <row r="5319" spans="1:1" x14ac:dyDescent="0.55000000000000004">
      <c r="A5319" s="2"/>
    </row>
    <row r="5320" spans="1:1" x14ac:dyDescent="0.55000000000000004">
      <c r="A5320" s="2"/>
    </row>
    <row r="5321" spans="1:1" x14ac:dyDescent="0.55000000000000004">
      <c r="A5321" s="2"/>
    </row>
    <row r="5322" spans="1:1" x14ac:dyDescent="0.55000000000000004">
      <c r="A5322" s="2"/>
    </row>
    <row r="5323" spans="1:1" x14ac:dyDescent="0.55000000000000004">
      <c r="A5323" s="2"/>
    </row>
    <row r="5324" spans="1:1" x14ac:dyDescent="0.55000000000000004">
      <c r="A5324" s="2"/>
    </row>
    <row r="5325" spans="1:1" x14ac:dyDescent="0.55000000000000004">
      <c r="A5325" s="2"/>
    </row>
    <row r="5326" spans="1:1" x14ac:dyDescent="0.55000000000000004">
      <c r="A5326" s="2"/>
    </row>
    <row r="5327" spans="1:1" x14ac:dyDescent="0.55000000000000004">
      <c r="A5327" s="2"/>
    </row>
    <row r="5328" spans="1:1" x14ac:dyDescent="0.55000000000000004">
      <c r="A5328" s="2"/>
    </row>
    <row r="5329" spans="1:1" x14ac:dyDescent="0.55000000000000004">
      <c r="A5329" s="2"/>
    </row>
    <row r="5330" spans="1:1" x14ac:dyDescent="0.55000000000000004">
      <c r="A5330" s="2"/>
    </row>
    <row r="5331" spans="1:1" x14ac:dyDescent="0.55000000000000004">
      <c r="A5331" s="2"/>
    </row>
    <row r="5332" spans="1:1" x14ac:dyDescent="0.55000000000000004">
      <c r="A5332" s="2"/>
    </row>
    <row r="5333" spans="1:1" x14ac:dyDescent="0.55000000000000004">
      <c r="A5333" s="2"/>
    </row>
    <row r="5334" spans="1:1" x14ac:dyDescent="0.55000000000000004">
      <c r="A5334" s="2"/>
    </row>
    <row r="5335" spans="1:1" x14ac:dyDescent="0.55000000000000004">
      <c r="A5335" s="2"/>
    </row>
    <row r="5336" spans="1:1" x14ac:dyDescent="0.55000000000000004">
      <c r="A5336" s="2"/>
    </row>
    <row r="5337" spans="1:1" x14ac:dyDescent="0.55000000000000004">
      <c r="A5337" s="2"/>
    </row>
    <row r="5338" spans="1:1" x14ac:dyDescent="0.55000000000000004">
      <c r="A5338" s="2"/>
    </row>
    <row r="5339" spans="1:1" x14ac:dyDescent="0.55000000000000004">
      <c r="A5339" s="2"/>
    </row>
    <row r="5340" spans="1:1" x14ac:dyDescent="0.55000000000000004">
      <c r="A5340" s="2"/>
    </row>
    <row r="5341" spans="1:1" x14ac:dyDescent="0.55000000000000004">
      <c r="A5341" s="2"/>
    </row>
    <row r="5342" spans="1:1" x14ac:dyDescent="0.55000000000000004">
      <c r="A5342" s="2"/>
    </row>
    <row r="5343" spans="1:1" x14ac:dyDescent="0.55000000000000004">
      <c r="A5343" s="2"/>
    </row>
    <row r="5344" spans="1:1" x14ac:dyDescent="0.55000000000000004">
      <c r="A5344" s="2"/>
    </row>
    <row r="5345" spans="1:1" x14ac:dyDescent="0.55000000000000004">
      <c r="A5345" s="2"/>
    </row>
    <row r="5346" spans="1:1" x14ac:dyDescent="0.55000000000000004">
      <c r="A5346" s="2"/>
    </row>
    <row r="5347" spans="1:1" x14ac:dyDescent="0.55000000000000004">
      <c r="A5347" s="2"/>
    </row>
    <row r="5348" spans="1:1" x14ac:dyDescent="0.55000000000000004">
      <c r="A5348" s="2"/>
    </row>
    <row r="5349" spans="1:1" x14ac:dyDescent="0.55000000000000004">
      <c r="A5349" s="2"/>
    </row>
    <row r="5350" spans="1:1" x14ac:dyDescent="0.55000000000000004">
      <c r="A5350" s="2"/>
    </row>
    <row r="5351" spans="1:1" x14ac:dyDescent="0.55000000000000004">
      <c r="A5351" s="2"/>
    </row>
    <row r="5352" spans="1:1" x14ac:dyDescent="0.55000000000000004">
      <c r="A5352" s="2"/>
    </row>
    <row r="5353" spans="1:1" x14ac:dyDescent="0.55000000000000004">
      <c r="A5353" s="2"/>
    </row>
    <row r="5354" spans="1:1" x14ac:dyDescent="0.55000000000000004">
      <c r="A5354" s="2"/>
    </row>
    <row r="5355" spans="1:1" x14ac:dyDescent="0.55000000000000004">
      <c r="A5355" s="2"/>
    </row>
    <row r="5356" spans="1:1" x14ac:dyDescent="0.55000000000000004">
      <c r="A5356" s="2"/>
    </row>
    <row r="5357" spans="1:1" x14ac:dyDescent="0.55000000000000004">
      <c r="A5357" s="2"/>
    </row>
    <row r="5358" spans="1:1" x14ac:dyDescent="0.55000000000000004">
      <c r="A5358" s="2"/>
    </row>
    <row r="5359" spans="1:1" x14ac:dyDescent="0.55000000000000004">
      <c r="A5359" s="2"/>
    </row>
    <row r="5360" spans="1:1" x14ac:dyDescent="0.55000000000000004">
      <c r="A5360" s="2"/>
    </row>
    <row r="5361" spans="1:1" x14ac:dyDescent="0.55000000000000004">
      <c r="A5361" s="2"/>
    </row>
    <row r="5362" spans="1:1" x14ac:dyDescent="0.55000000000000004">
      <c r="A5362" s="2"/>
    </row>
    <row r="5363" spans="1:1" x14ac:dyDescent="0.55000000000000004">
      <c r="A5363" s="2"/>
    </row>
    <row r="5364" spans="1:1" x14ac:dyDescent="0.55000000000000004">
      <c r="A5364" s="2"/>
    </row>
    <row r="5365" spans="1:1" x14ac:dyDescent="0.55000000000000004">
      <c r="A5365" s="2"/>
    </row>
    <row r="5366" spans="1:1" x14ac:dyDescent="0.55000000000000004">
      <c r="A5366" s="2"/>
    </row>
    <row r="5367" spans="1:1" x14ac:dyDescent="0.55000000000000004">
      <c r="A5367" s="2"/>
    </row>
    <row r="5368" spans="1:1" x14ac:dyDescent="0.55000000000000004">
      <c r="A5368" s="2"/>
    </row>
    <row r="5369" spans="1:1" x14ac:dyDescent="0.55000000000000004">
      <c r="A5369" s="2"/>
    </row>
    <row r="5370" spans="1:1" x14ac:dyDescent="0.55000000000000004">
      <c r="A5370" s="2"/>
    </row>
    <row r="5371" spans="1:1" x14ac:dyDescent="0.55000000000000004">
      <c r="A5371" s="2"/>
    </row>
    <row r="5372" spans="1:1" x14ac:dyDescent="0.55000000000000004">
      <c r="A5372" s="2"/>
    </row>
    <row r="5373" spans="1:1" x14ac:dyDescent="0.55000000000000004">
      <c r="A5373" s="2"/>
    </row>
    <row r="5374" spans="1:1" x14ac:dyDescent="0.55000000000000004">
      <c r="A5374" s="2"/>
    </row>
    <row r="5375" spans="1:1" x14ac:dyDescent="0.55000000000000004">
      <c r="A5375" s="2"/>
    </row>
    <row r="5376" spans="1:1" x14ac:dyDescent="0.55000000000000004">
      <c r="A5376" s="2"/>
    </row>
    <row r="5377" spans="1:1" x14ac:dyDescent="0.55000000000000004">
      <c r="A5377" s="2"/>
    </row>
    <row r="5378" spans="1:1" x14ac:dyDescent="0.55000000000000004">
      <c r="A5378" s="2"/>
    </row>
    <row r="5379" spans="1:1" x14ac:dyDescent="0.55000000000000004">
      <c r="A5379" s="2"/>
    </row>
    <row r="5380" spans="1:1" x14ac:dyDescent="0.55000000000000004">
      <c r="A5380" s="2"/>
    </row>
    <row r="5381" spans="1:1" x14ac:dyDescent="0.55000000000000004">
      <c r="A5381" s="2"/>
    </row>
    <row r="5382" spans="1:1" x14ac:dyDescent="0.55000000000000004">
      <c r="A5382" s="2"/>
    </row>
    <row r="5383" spans="1:1" x14ac:dyDescent="0.55000000000000004">
      <c r="A5383" s="2"/>
    </row>
    <row r="5384" spans="1:1" x14ac:dyDescent="0.55000000000000004">
      <c r="A5384" s="2"/>
    </row>
    <row r="5385" spans="1:1" x14ac:dyDescent="0.55000000000000004">
      <c r="A5385" s="2"/>
    </row>
    <row r="5386" spans="1:1" x14ac:dyDescent="0.55000000000000004">
      <c r="A5386" s="2"/>
    </row>
    <row r="5387" spans="1:1" x14ac:dyDescent="0.55000000000000004">
      <c r="A5387" s="2"/>
    </row>
    <row r="5388" spans="1:1" x14ac:dyDescent="0.55000000000000004">
      <c r="A5388" s="2"/>
    </row>
    <row r="5389" spans="1:1" x14ac:dyDescent="0.55000000000000004">
      <c r="A5389" s="2"/>
    </row>
    <row r="5390" spans="1:1" x14ac:dyDescent="0.55000000000000004">
      <c r="A5390" s="2"/>
    </row>
    <row r="5391" spans="1:1" x14ac:dyDescent="0.55000000000000004">
      <c r="A5391" s="2"/>
    </row>
    <row r="5392" spans="1:1" x14ac:dyDescent="0.55000000000000004">
      <c r="A5392" s="2"/>
    </row>
    <row r="5393" spans="1:1" x14ac:dyDescent="0.55000000000000004">
      <c r="A5393" s="2"/>
    </row>
    <row r="5394" spans="1:1" x14ac:dyDescent="0.55000000000000004">
      <c r="A5394" s="2"/>
    </row>
    <row r="5395" spans="1:1" x14ac:dyDescent="0.55000000000000004">
      <c r="A5395" s="2"/>
    </row>
    <row r="5396" spans="1:1" x14ac:dyDescent="0.55000000000000004">
      <c r="A5396" s="2"/>
    </row>
    <row r="5397" spans="1:1" x14ac:dyDescent="0.55000000000000004">
      <c r="A5397" s="2"/>
    </row>
    <row r="5398" spans="1:1" x14ac:dyDescent="0.55000000000000004">
      <c r="A5398" s="2"/>
    </row>
    <row r="5399" spans="1:1" x14ac:dyDescent="0.55000000000000004">
      <c r="A5399" s="2"/>
    </row>
    <row r="5400" spans="1:1" x14ac:dyDescent="0.55000000000000004">
      <c r="A5400" s="2"/>
    </row>
    <row r="5401" spans="1:1" x14ac:dyDescent="0.55000000000000004">
      <c r="A5401" s="2"/>
    </row>
    <row r="5402" spans="1:1" x14ac:dyDescent="0.55000000000000004">
      <c r="A5402" s="2"/>
    </row>
    <row r="5403" spans="1:1" x14ac:dyDescent="0.55000000000000004">
      <c r="A5403" s="2"/>
    </row>
    <row r="5404" spans="1:1" x14ac:dyDescent="0.55000000000000004">
      <c r="A5404" s="2"/>
    </row>
    <row r="5405" spans="1:1" x14ac:dyDescent="0.55000000000000004">
      <c r="A5405" s="2"/>
    </row>
    <row r="5406" spans="1:1" x14ac:dyDescent="0.55000000000000004">
      <c r="A5406" s="2"/>
    </row>
    <row r="5407" spans="1:1" x14ac:dyDescent="0.55000000000000004">
      <c r="A5407" s="2"/>
    </row>
    <row r="5408" spans="1:1" x14ac:dyDescent="0.55000000000000004">
      <c r="A5408" s="2"/>
    </row>
    <row r="5409" spans="1:1" x14ac:dyDescent="0.55000000000000004">
      <c r="A5409" s="2"/>
    </row>
    <row r="5410" spans="1:1" x14ac:dyDescent="0.55000000000000004">
      <c r="A5410" s="2"/>
    </row>
    <row r="5411" spans="1:1" x14ac:dyDescent="0.55000000000000004">
      <c r="A5411" s="2"/>
    </row>
    <row r="5412" spans="1:1" x14ac:dyDescent="0.55000000000000004">
      <c r="A5412" s="2"/>
    </row>
    <row r="5413" spans="1:1" x14ac:dyDescent="0.55000000000000004">
      <c r="A5413" s="2"/>
    </row>
    <row r="5414" spans="1:1" x14ac:dyDescent="0.55000000000000004">
      <c r="A5414" s="2"/>
    </row>
    <row r="5415" spans="1:1" x14ac:dyDescent="0.55000000000000004">
      <c r="A5415" s="2"/>
    </row>
    <row r="5416" spans="1:1" x14ac:dyDescent="0.55000000000000004">
      <c r="A5416" s="2"/>
    </row>
    <row r="5417" spans="1:1" x14ac:dyDescent="0.55000000000000004">
      <c r="A5417" s="2"/>
    </row>
    <row r="5418" spans="1:1" x14ac:dyDescent="0.55000000000000004">
      <c r="A5418" s="2"/>
    </row>
    <row r="5419" spans="1:1" x14ac:dyDescent="0.55000000000000004">
      <c r="A5419" s="2"/>
    </row>
    <row r="5420" spans="1:1" x14ac:dyDescent="0.55000000000000004">
      <c r="A5420" s="2"/>
    </row>
    <row r="5421" spans="1:1" x14ac:dyDescent="0.55000000000000004">
      <c r="A5421" s="2"/>
    </row>
    <row r="5422" spans="1:1" x14ac:dyDescent="0.55000000000000004">
      <c r="A5422" s="2"/>
    </row>
    <row r="5423" spans="1:1" x14ac:dyDescent="0.55000000000000004">
      <c r="A5423" s="2"/>
    </row>
    <row r="5424" spans="1:1" x14ac:dyDescent="0.55000000000000004">
      <c r="A5424" s="2"/>
    </row>
    <row r="5425" spans="1:1" x14ac:dyDescent="0.55000000000000004">
      <c r="A5425" s="2"/>
    </row>
    <row r="5426" spans="1:1" x14ac:dyDescent="0.55000000000000004">
      <c r="A5426" s="2"/>
    </row>
    <row r="5427" spans="1:1" x14ac:dyDescent="0.55000000000000004">
      <c r="A5427" s="2"/>
    </row>
    <row r="5428" spans="1:1" x14ac:dyDescent="0.55000000000000004">
      <c r="A5428" s="2"/>
    </row>
    <row r="5429" spans="1:1" x14ac:dyDescent="0.55000000000000004">
      <c r="A5429" s="2"/>
    </row>
    <row r="5430" spans="1:1" x14ac:dyDescent="0.55000000000000004">
      <c r="A5430" s="2"/>
    </row>
    <row r="5431" spans="1:1" x14ac:dyDescent="0.55000000000000004">
      <c r="A5431" s="2"/>
    </row>
    <row r="5432" spans="1:1" x14ac:dyDescent="0.55000000000000004">
      <c r="A5432" s="2"/>
    </row>
    <row r="5433" spans="1:1" x14ac:dyDescent="0.55000000000000004">
      <c r="A5433" s="2"/>
    </row>
    <row r="5434" spans="1:1" x14ac:dyDescent="0.55000000000000004">
      <c r="A5434" s="2"/>
    </row>
    <row r="5435" spans="1:1" x14ac:dyDescent="0.55000000000000004">
      <c r="A5435" s="2"/>
    </row>
    <row r="5436" spans="1:1" x14ac:dyDescent="0.55000000000000004">
      <c r="A5436" s="2"/>
    </row>
    <row r="5437" spans="1:1" x14ac:dyDescent="0.55000000000000004">
      <c r="A5437" s="2"/>
    </row>
    <row r="5438" spans="1:1" x14ac:dyDescent="0.55000000000000004">
      <c r="A5438" s="2"/>
    </row>
    <row r="5439" spans="1:1" x14ac:dyDescent="0.55000000000000004">
      <c r="A5439" s="2"/>
    </row>
    <row r="5440" spans="1:1" x14ac:dyDescent="0.55000000000000004">
      <c r="A5440" s="2"/>
    </row>
    <row r="5441" spans="1:1" x14ac:dyDescent="0.55000000000000004">
      <c r="A5441" s="2"/>
    </row>
    <row r="5442" spans="1:1" x14ac:dyDescent="0.55000000000000004">
      <c r="A5442" s="2"/>
    </row>
    <row r="5443" spans="1:1" x14ac:dyDescent="0.55000000000000004">
      <c r="A5443" s="2"/>
    </row>
    <row r="5444" spans="1:1" x14ac:dyDescent="0.55000000000000004">
      <c r="A5444" s="2"/>
    </row>
    <row r="5445" spans="1:1" x14ac:dyDescent="0.55000000000000004">
      <c r="A5445" s="2"/>
    </row>
    <row r="5446" spans="1:1" x14ac:dyDescent="0.55000000000000004">
      <c r="A5446" s="2"/>
    </row>
    <row r="5447" spans="1:1" x14ac:dyDescent="0.55000000000000004">
      <c r="A5447" s="2"/>
    </row>
    <row r="5448" spans="1:1" x14ac:dyDescent="0.55000000000000004">
      <c r="A5448" s="2"/>
    </row>
    <row r="5449" spans="1:1" x14ac:dyDescent="0.55000000000000004">
      <c r="A5449" s="2"/>
    </row>
    <row r="5450" spans="1:1" x14ac:dyDescent="0.55000000000000004">
      <c r="A5450" s="2"/>
    </row>
    <row r="5451" spans="1:1" x14ac:dyDescent="0.55000000000000004">
      <c r="A5451" s="2"/>
    </row>
    <row r="5452" spans="1:1" x14ac:dyDescent="0.55000000000000004">
      <c r="A5452" s="2"/>
    </row>
    <row r="5453" spans="1:1" x14ac:dyDescent="0.55000000000000004">
      <c r="A5453" s="2"/>
    </row>
    <row r="5454" spans="1:1" x14ac:dyDescent="0.55000000000000004">
      <c r="A5454" s="2"/>
    </row>
    <row r="5455" spans="1:1" x14ac:dyDescent="0.55000000000000004">
      <c r="A5455" s="2"/>
    </row>
    <row r="5456" spans="1:1" x14ac:dyDescent="0.55000000000000004">
      <c r="A5456" s="2"/>
    </row>
    <row r="5457" spans="1:1" x14ac:dyDescent="0.55000000000000004">
      <c r="A5457" s="2"/>
    </row>
    <row r="5458" spans="1:1" x14ac:dyDescent="0.55000000000000004">
      <c r="A5458" s="2"/>
    </row>
    <row r="5459" spans="1:1" x14ac:dyDescent="0.55000000000000004">
      <c r="A5459" s="2"/>
    </row>
    <row r="5460" spans="1:1" x14ac:dyDescent="0.55000000000000004">
      <c r="A5460" s="2"/>
    </row>
    <row r="5461" spans="1:1" x14ac:dyDescent="0.55000000000000004">
      <c r="A5461" s="2"/>
    </row>
    <row r="5462" spans="1:1" x14ac:dyDescent="0.55000000000000004">
      <c r="A5462" s="2"/>
    </row>
    <row r="5463" spans="1:1" x14ac:dyDescent="0.55000000000000004">
      <c r="A5463" s="2"/>
    </row>
    <row r="5464" spans="1:1" x14ac:dyDescent="0.55000000000000004">
      <c r="A5464" s="2"/>
    </row>
    <row r="5465" spans="1:1" x14ac:dyDescent="0.55000000000000004">
      <c r="A5465" s="2"/>
    </row>
    <row r="5466" spans="1:1" x14ac:dyDescent="0.55000000000000004">
      <c r="A5466" s="2"/>
    </row>
    <row r="5467" spans="1:1" x14ac:dyDescent="0.55000000000000004">
      <c r="A5467" s="2"/>
    </row>
    <row r="5468" spans="1:1" x14ac:dyDescent="0.55000000000000004">
      <c r="A5468" s="2"/>
    </row>
    <row r="5469" spans="1:1" x14ac:dyDescent="0.55000000000000004">
      <c r="A5469" s="2"/>
    </row>
    <row r="5470" spans="1:1" x14ac:dyDescent="0.55000000000000004">
      <c r="A5470" s="2"/>
    </row>
    <row r="5471" spans="1:1" x14ac:dyDescent="0.55000000000000004">
      <c r="A5471" s="2"/>
    </row>
    <row r="5472" spans="1:1" x14ac:dyDescent="0.55000000000000004">
      <c r="A5472" s="2"/>
    </row>
    <row r="5473" spans="1:1" x14ac:dyDescent="0.55000000000000004">
      <c r="A5473" s="2"/>
    </row>
    <row r="5474" spans="1:1" x14ac:dyDescent="0.55000000000000004">
      <c r="A5474" s="2"/>
    </row>
    <row r="5475" spans="1:1" x14ac:dyDescent="0.55000000000000004">
      <c r="A5475" s="2"/>
    </row>
    <row r="5476" spans="1:1" x14ac:dyDescent="0.55000000000000004">
      <c r="A5476" s="2"/>
    </row>
    <row r="5477" spans="1:1" x14ac:dyDescent="0.55000000000000004">
      <c r="A5477" s="2"/>
    </row>
    <row r="5478" spans="1:1" x14ac:dyDescent="0.55000000000000004">
      <c r="A5478" s="2"/>
    </row>
    <row r="5479" spans="1:1" x14ac:dyDescent="0.55000000000000004">
      <c r="A5479" s="2"/>
    </row>
    <row r="5480" spans="1:1" x14ac:dyDescent="0.55000000000000004">
      <c r="A5480" s="2"/>
    </row>
    <row r="5481" spans="1:1" x14ac:dyDescent="0.55000000000000004">
      <c r="A5481" s="2"/>
    </row>
    <row r="5482" spans="1:1" x14ac:dyDescent="0.55000000000000004">
      <c r="A5482" s="2"/>
    </row>
    <row r="5483" spans="1:1" x14ac:dyDescent="0.55000000000000004">
      <c r="A5483" s="2"/>
    </row>
    <row r="5484" spans="1:1" x14ac:dyDescent="0.55000000000000004">
      <c r="A5484" s="2"/>
    </row>
    <row r="5485" spans="1:1" x14ac:dyDescent="0.55000000000000004">
      <c r="A5485" s="2"/>
    </row>
    <row r="5486" spans="1:1" x14ac:dyDescent="0.55000000000000004">
      <c r="A5486" s="2"/>
    </row>
    <row r="5487" spans="1:1" x14ac:dyDescent="0.55000000000000004">
      <c r="A5487" s="2"/>
    </row>
    <row r="5488" spans="1:1" x14ac:dyDescent="0.55000000000000004">
      <c r="A5488" s="2"/>
    </row>
    <row r="5489" spans="1:1" x14ac:dyDescent="0.55000000000000004">
      <c r="A5489" s="2"/>
    </row>
    <row r="5490" spans="1:1" x14ac:dyDescent="0.55000000000000004">
      <c r="A5490" s="2"/>
    </row>
    <row r="5491" spans="1:1" x14ac:dyDescent="0.55000000000000004">
      <c r="A5491" s="2"/>
    </row>
    <row r="5492" spans="1:1" x14ac:dyDescent="0.55000000000000004">
      <c r="A5492" s="2"/>
    </row>
    <row r="5493" spans="1:1" x14ac:dyDescent="0.55000000000000004">
      <c r="A5493" s="2"/>
    </row>
    <row r="5494" spans="1:1" x14ac:dyDescent="0.55000000000000004">
      <c r="A5494" s="2"/>
    </row>
    <row r="5495" spans="1:1" x14ac:dyDescent="0.55000000000000004">
      <c r="A5495" s="2"/>
    </row>
    <row r="5496" spans="1:1" x14ac:dyDescent="0.55000000000000004">
      <c r="A5496" s="2"/>
    </row>
    <row r="5497" spans="1:1" x14ac:dyDescent="0.55000000000000004">
      <c r="A5497" s="2"/>
    </row>
    <row r="5498" spans="1:1" x14ac:dyDescent="0.55000000000000004">
      <c r="A5498" s="2"/>
    </row>
    <row r="5499" spans="1:1" x14ac:dyDescent="0.55000000000000004">
      <c r="A5499" s="2"/>
    </row>
    <row r="5500" spans="1:1" x14ac:dyDescent="0.55000000000000004">
      <c r="A5500" s="2"/>
    </row>
    <row r="5501" spans="1:1" x14ac:dyDescent="0.55000000000000004">
      <c r="A5501" s="2"/>
    </row>
    <row r="5502" spans="1:1" x14ac:dyDescent="0.55000000000000004">
      <c r="A5502" s="2"/>
    </row>
    <row r="5503" spans="1:1" x14ac:dyDescent="0.55000000000000004">
      <c r="A5503" s="2"/>
    </row>
    <row r="5504" spans="1:1" x14ac:dyDescent="0.55000000000000004">
      <c r="A5504" s="2"/>
    </row>
    <row r="5505" spans="1:1" x14ac:dyDescent="0.55000000000000004">
      <c r="A5505" s="2"/>
    </row>
    <row r="5506" spans="1:1" x14ac:dyDescent="0.55000000000000004">
      <c r="A5506" s="2"/>
    </row>
    <row r="5507" spans="1:1" x14ac:dyDescent="0.55000000000000004">
      <c r="A5507" s="2"/>
    </row>
    <row r="5508" spans="1:1" x14ac:dyDescent="0.55000000000000004">
      <c r="A5508" s="2"/>
    </row>
    <row r="5509" spans="1:1" x14ac:dyDescent="0.55000000000000004">
      <c r="A5509" s="2"/>
    </row>
    <row r="5510" spans="1:1" x14ac:dyDescent="0.55000000000000004">
      <c r="A5510" s="2"/>
    </row>
    <row r="5511" spans="1:1" x14ac:dyDescent="0.55000000000000004">
      <c r="A5511" s="2"/>
    </row>
    <row r="5512" spans="1:1" x14ac:dyDescent="0.55000000000000004">
      <c r="A5512" s="2"/>
    </row>
    <row r="5513" spans="1:1" x14ac:dyDescent="0.55000000000000004">
      <c r="A5513" s="2"/>
    </row>
    <row r="5514" spans="1:1" x14ac:dyDescent="0.55000000000000004">
      <c r="A5514" s="2"/>
    </row>
    <row r="5515" spans="1:1" x14ac:dyDescent="0.55000000000000004">
      <c r="A5515" s="2"/>
    </row>
    <row r="5516" spans="1:1" x14ac:dyDescent="0.55000000000000004">
      <c r="A5516" s="2"/>
    </row>
    <row r="5517" spans="1:1" x14ac:dyDescent="0.55000000000000004">
      <c r="A5517" s="2"/>
    </row>
    <row r="5518" spans="1:1" x14ac:dyDescent="0.55000000000000004">
      <c r="A5518" s="2"/>
    </row>
    <row r="5519" spans="1:1" x14ac:dyDescent="0.55000000000000004">
      <c r="A5519" s="2"/>
    </row>
    <row r="5520" spans="1:1" x14ac:dyDescent="0.55000000000000004">
      <c r="A5520" s="2"/>
    </row>
    <row r="5521" spans="1:1" x14ac:dyDescent="0.55000000000000004">
      <c r="A5521" s="2"/>
    </row>
    <row r="5522" spans="1:1" x14ac:dyDescent="0.55000000000000004">
      <c r="A5522" s="2"/>
    </row>
    <row r="5523" spans="1:1" x14ac:dyDescent="0.55000000000000004">
      <c r="A5523" s="2"/>
    </row>
    <row r="5524" spans="1:1" x14ac:dyDescent="0.55000000000000004">
      <c r="A5524" s="2"/>
    </row>
    <row r="5525" spans="1:1" x14ac:dyDescent="0.55000000000000004">
      <c r="A5525" s="2"/>
    </row>
    <row r="5526" spans="1:1" x14ac:dyDescent="0.55000000000000004">
      <c r="A5526" s="2"/>
    </row>
    <row r="5527" spans="1:1" x14ac:dyDescent="0.55000000000000004">
      <c r="A5527" s="2"/>
    </row>
    <row r="5528" spans="1:1" x14ac:dyDescent="0.55000000000000004">
      <c r="A5528" s="2"/>
    </row>
    <row r="5529" spans="1:1" x14ac:dyDescent="0.55000000000000004">
      <c r="A5529" s="2"/>
    </row>
    <row r="5530" spans="1:1" x14ac:dyDescent="0.55000000000000004">
      <c r="A5530" s="2"/>
    </row>
    <row r="5531" spans="1:1" x14ac:dyDescent="0.55000000000000004">
      <c r="A5531" s="2"/>
    </row>
    <row r="5532" spans="1:1" x14ac:dyDescent="0.55000000000000004">
      <c r="A5532" s="2"/>
    </row>
    <row r="5533" spans="1:1" x14ac:dyDescent="0.55000000000000004">
      <c r="A5533" s="2"/>
    </row>
    <row r="5534" spans="1:1" x14ac:dyDescent="0.55000000000000004">
      <c r="A5534" s="2"/>
    </row>
    <row r="5535" spans="1:1" x14ac:dyDescent="0.55000000000000004">
      <c r="A5535" s="2"/>
    </row>
    <row r="5536" spans="1:1" x14ac:dyDescent="0.55000000000000004">
      <c r="A5536" s="2"/>
    </row>
    <row r="5537" spans="1:1" x14ac:dyDescent="0.55000000000000004">
      <c r="A5537" s="2"/>
    </row>
    <row r="5538" spans="1:1" x14ac:dyDescent="0.55000000000000004">
      <c r="A5538" s="2"/>
    </row>
    <row r="5539" spans="1:1" x14ac:dyDescent="0.55000000000000004">
      <c r="A5539" s="2"/>
    </row>
    <row r="5540" spans="1:1" x14ac:dyDescent="0.55000000000000004">
      <c r="A5540" s="2"/>
    </row>
    <row r="5541" spans="1:1" x14ac:dyDescent="0.55000000000000004">
      <c r="A5541" s="2"/>
    </row>
    <row r="5542" spans="1:1" x14ac:dyDescent="0.55000000000000004">
      <c r="A5542" s="2"/>
    </row>
    <row r="5543" spans="1:1" x14ac:dyDescent="0.55000000000000004">
      <c r="A5543" s="2"/>
    </row>
    <row r="5544" spans="1:1" x14ac:dyDescent="0.55000000000000004">
      <c r="A5544" s="2"/>
    </row>
    <row r="5545" spans="1:1" x14ac:dyDescent="0.55000000000000004">
      <c r="A5545" s="2"/>
    </row>
    <row r="5546" spans="1:1" x14ac:dyDescent="0.55000000000000004">
      <c r="A5546" s="2"/>
    </row>
    <row r="5547" spans="1:1" x14ac:dyDescent="0.55000000000000004">
      <c r="A5547" s="2"/>
    </row>
    <row r="5548" spans="1:1" x14ac:dyDescent="0.55000000000000004">
      <c r="A5548" s="2"/>
    </row>
    <row r="5549" spans="1:1" x14ac:dyDescent="0.55000000000000004">
      <c r="A5549" s="2"/>
    </row>
    <row r="5550" spans="1:1" x14ac:dyDescent="0.55000000000000004">
      <c r="A5550" s="2"/>
    </row>
    <row r="5551" spans="1:1" x14ac:dyDescent="0.55000000000000004">
      <c r="A5551" s="2"/>
    </row>
    <row r="5552" spans="1:1" x14ac:dyDescent="0.55000000000000004">
      <c r="A5552" s="2"/>
    </row>
    <row r="5553" spans="1:1" x14ac:dyDescent="0.55000000000000004">
      <c r="A5553" s="2"/>
    </row>
    <row r="5554" spans="1:1" x14ac:dyDescent="0.55000000000000004">
      <c r="A5554" s="2"/>
    </row>
    <row r="5555" spans="1:1" x14ac:dyDescent="0.55000000000000004">
      <c r="A5555" s="2"/>
    </row>
    <row r="5556" spans="1:1" x14ac:dyDescent="0.55000000000000004">
      <c r="A5556" s="2"/>
    </row>
    <row r="5557" spans="1:1" x14ac:dyDescent="0.55000000000000004">
      <c r="A5557" s="2"/>
    </row>
    <row r="5558" spans="1:1" x14ac:dyDescent="0.55000000000000004">
      <c r="A5558" s="2"/>
    </row>
    <row r="5559" spans="1:1" x14ac:dyDescent="0.55000000000000004">
      <c r="A5559" s="2"/>
    </row>
    <row r="5560" spans="1:1" x14ac:dyDescent="0.55000000000000004">
      <c r="A5560" s="2"/>
    </row>
    <row r="5561" spans="1:1" x14ac:dyDescent="0.55000000000000004">
      <c r="A5561" s="2"/>
    </row>
    <row r="5562" spans="1:1" x14ac:dyDescent="0.55000000000000004">
      <c r="A5562" s="2"/>
    </row>
    <row r="5563" spans="1:1" x14ac:dyDescent="0.55000000000000004">
      <c r="A5563" s="2"/>
    </row>
    <row r="5564" spans="1:1" x14ac:dyDescent="0.55000000000000004">
      <c r="A5564" s="2"/>
    </row>
    <row r="5565" spans="1:1" x14ac:dyDescent="0.55000000000000004">
      <c r="A5565" s="2"/>
    </row>
    <row r="5566" spans="1:1" x14ac:dyDescent="0.55000000000000004">
      <c r="A5566" s="2"/>
    </row>
    <row r="5567" spans="1:1" x14ac:dyDescent="0.55000000000000004">
      <c r="A5567" s="2"/>
    </row>
    <row r="5568" spans="1:1" x14ac:dyDescent="0.55000000000000004">
      <c r="A5568" s="2"/>
    </row>
    <row r="5569" spans="1:1" x14ac:dyDescent="0.55000000000000004">
      <c r="A5569" s="2"/>
    </row>
    <row r="5570" spans="1:1" x14ac:dyDescent="0.55000000000000004">
      <c r="A5570" s="2"/>
    </row>
    <row r="5571" spans="1:1" x14ac:dyDescent="0.55000000000000004">
      <c r="A5571" s="2"/>
    </row>
    <row r="5572" spans="1:1" x14ac:dyDescent="0.55000000000000004">
      <c r="A5572" s="2"/>
    </row>
    <row r="5573" spans="1:1" x14ac:dyDescent="0.55000000000000004">
      <c r="A5573" s="2"/>
    </row>
    <row r="5574" spans="1:1" x14ac:dyDescent="0.55000000000000004">
      <c r="A5574" s="2"/>
    </row>
    <row r="5575" spans="1:1" x14ac:dyDescent="0.55000000000000004">
      <c r="A5575" s="2"/>
    </row>
    <row r="5576" spans="1:1" x14ac:dyDescent="0.55000000000000004">
      <c r="A5576" s="2"/>
    </row>
    <row r="5577" spans="1:1" x14ac:dyDescent="0.55000000000000004">
      <c r="A5577" s="2"/>
    </row>
    <row r="5578" spans="1:1" x14ac:dyDescent="0.55000000000000004">
      <c r="A5578" s="2"/>
    </row>
    <row r="5579" spans="1:1" x14ac:dyDescent="0.55000000000000004">
      <c r="A5579" s="2"/>
    </row>
    <row r="5580" spans="1:1" x14ac:dyDescent="0.55000000000000004">
      <c r="A5580" s="2"/>
    </row>
    <row r="5581" spans="1:1" x14ac:dyDescent="0.55000000000000004">
      <c r="A5581" s="2"/>
    </row>
    <row r="5582" spans="1:1" x14ac:dyDescent="0.55000000000000004">
      <c r="A5582" s="2"/>
    </row>
    <row r="5583" spans="1:1" x14ac:dyDescent="0.55000000000000004">
      <c r="A5583" s="2"/>
    </row>
    <row r="5584" spans="1:1" x14ac:dyDescent="0.55000000000000004">
      <c r="A5584" s="2"/>
    </row>
    <row r="5585" spans="1:1" x14ac:dyDescent="0.55000000000000004">
      <c r="A5585" s="2"/>
    </row>
    <row r="5586" spans="1:1" x14ac:dyDescent="0.55000000000000004">
      <c r="A5586" s="2"/>
    </row>
    <row r="5587" spans="1:1" x14ac:dyDescent="0.55000000000000004">
      <c r="A5587" s="2"/>
    </row>
    <row r="5588" spans="1:1" x14ac:dyDescent="0.55000000000000004">
      <c r="A5588" s="2"/>
    </row>
    <row r="5589" spans="1:1" x14ac:dyDescent="0.55000000000000004">
      <c r="A5589" s="2"/>
    </row>
    <row r="5590" spans="1:1" x14ac:dyDescent="0.55000000000000004">
      <c r="A5590" s="2"/>
    </row>
    <row r="5591" spans="1:1" x14ac:dyDescent="0.55000000000000004">
      <c r="A5591" s="2"/>
    </row>
    <row r="5592" spans="1:1" x14ac:dyDescent="0.55000000000000004">
      <c r="A5592" s="2"/>
    </row>
    <row r="5593" spans="1:1" x14ac:dyDescent="0.55000000000000004">
      <c r="A5593" s="2"/>
    </row>
    <row r="5594" spans="1:1" x14ac:dyDescent="0.55000000000000004">
      <c r="A5594" s="2"/>
    </row>
    <row r="5595" spans="1:1" x14ac:dyDescent="0.55000000000000004">
      <c r="A5595" s="2"/>
    </row>
    <row r="5596" spans="1:1" x14ac:dyDescent="0.55000000000000004">
      <c r="A5596" s="2"/>
    </row>
    <row r="5597" spans="1:1" x14ac:dyDescent="0.55000000000000004">
      <c r="A5597" s="2"/>
    </row>
    <row r="5598" spans="1:1" x14ac:dyDescent="0.55000000000000004">
      <c r="A5598" s="2"/>
    </row>
    <row r="5599" spans="1:1" x14ac:dyDescent="0.55000000000000004">
      <c r="A5599" s="2"/>
    </row>
    <row r="5600" spans="1:1" x14ac:dyDescent="0.55000000000000004">
      <c r="A5600" s="2"/>
    </row>
    <row r="5601" spans="1:1" x14ac:dyDescent="0.55000000000000004">
      <c r="A5601" s="2"/>
    </row>
    <row r="5602" spans="1:1" x14ac:dyDescent="0.55000000000000004">
      <c r="A5602" s="2"/>
    </row>
    <row r="5603" spans="1:1" x14ac:dyDescent="0.55000000000000004">
      <c r="A5603" s="2"/>
    </row>
    <row r="5604" spans="1:1" x14ac:dyDescent="0.55000000000000004">
      <c r="A5604" s="2"/>
    </row>
    <row r="5605" spans="1:1" x14ac:dyDescent="0.55000000000000004">
      <c r="A5605" s="2"/>
    </row>
    <row r="5606" spans="1:1" x14ac:dyDescent="0.55000000000000004">
      <c r="A5606" s="2"/>
    </row>
    <row r="5607" spans="1:1" x14ac:dyDescent="0.55000000000000004">
      <c r="A5607" s="2"/>
    </row>
    <row r="5608" spans="1:1" x14ac:dyDescent="0.55000000000000004">
      <c r="A5608" s="2"/>
    </row>
    <row r="5609" spans="1:1" x14ac:dyDescent="0.55000000000000004">
      <c r="A5609" s="2"/>
    </row>
    <row r="5610" spans="1:1" x14ac:dyDescent="0.55000000000000004">
      <c r="A5610" s="2"/>
    </row>
    <row r="5611" spans="1:1" x14ac:dyDescent="0.55000000000000004">
      <c r="A5611" s="2"/>
    </row>
    <row r="5612" spans="1:1" x14ac:dyDescent="0.55000000000000004">
      <c r="A5612" s="2"/>
    </row>
    <row r="5613" spans="1:1" x14ac:dyDescent="0.55000000000000004">
      <c r="A5613" s="2"/>
    </row>
    <row r="5614" spans="1:1" x14ac:dyDescent="0.55000000000000004">
      <c r="A5614" s="2"/>
    </row>
    <row r="5615" spans="1:1" x14ac:dyDescent="0.55000000000000004">
      <c r="A5615" s="2"/>
    </row>
    <row r="5616" spans="1:1" x14ac:dyDescent="0.55000000000000004">
      <c r="A5616" s="2"/>
    </row>
    <row r="5617" spans="1:1" x14ac:dyDescent="0.55000000000000004">
      <c r="A5617" s="2"/>
    </row>
    <row r="5618" spans="1:1" x14ac:dyDescent="0.55000000000000004">
      <c r="A5618" s="2"/>
    </row>
    <row r="5619" spans="1:1" x14ac:dyDescent="0.55000000000000004">
      <c r="A5619" s="2"/>
    </row>
    <row r="5620" spans="1:1" x14ac:dyDescent="0.55000000000000004">
      <c r="A5620" s="2"/>
    </row>
    <row r="5621" spans="1:1" x14ac:dyDescent="0.55000000000000004">
      <c r="A5621" s="2"/>
    </row>
    <row r="5622" spans="1:1" x14ac:dyDescent="0.55000000000000004">
      <c r="A5622" s="2"/>
    </row>
    <row r="5623" spans="1:1" x14ac:dyDescent="0.55000000000000004">
      <c r="A5623" s="2"/>
    </row>
    <row r="5624" spans="1:1" x14ac:dyDescent="0.55000000000000004">
      <c r="A5624" s="2"/>
    </row>
    <row r="5625" spans="1:1" x14ac:dyDescent="0.55000000000000004">
      <c r="A5625" s="2"/>
    </row>
    <row r="5626" spans="1:1" x14ac:dyDescent="0.55000000000000004">
      <c r="A5626" s="2"/>
    </row>
    <row r="5627" spans="1:1" x14ac:dyDescent="0.55000000000000004">
      <c r="A5627" s="2"/>
    </row>
    <row r="5628" spans="1:1" x14ac:dyDescent="0.55000000000000004">
      <c r="A5628" s="2"/>
    </row>
    <row r="5629" spans="1:1" x14ac:dyDescent="0.55000000000000004">
      <c r="A5629" s="2"/>
    </row>
    <row r="5630" spans="1:1" x14ac:dyDescent="0.55000000000000004">
      <c r="A5630" s="2"/>
    </row>
    <row r="5631" spans="1:1" x14ac:dyDescent="0.55000000000000004">
      <c r="A5631" s="2"/>
    </row>
    <row r="5632" spans="1:1" x14ac:dyDescent="0.55000000000000004">
      <c r="A5632" s="2"/>
    </row>
    <row r="5633" spans="1:1" x14ac:dyDescent="0.55000000000000004">
      <c r="A5633" s="2"/>
    </row>
    <row r="5634" spans="1:1" x14ac:dyDescent="0.55000000000000004">
      <c r="A5634" s="2"/>
    </row>
    <row r="5635" spans="1:1" x14ac:dyDescent="0.55000000000000004">
      <c r="A5635" s="2"/>
    </row>
    <row r="5636" spans="1:1" x14ac:dyDescent="0.55000000000000004">
      <c r="A5636" s="2"/>
    </row>
    <row r="5637" spans="1:1" x14ac:dyDescent="0.55000000000000004">
      <c r="A5637" s="2"/>
    </row>
    <row r="5638" spans="1:1" x14ac:dyDescent="0.55000000000000004">
      <c r="A5638" s="2"/>
    </row>
    <row r="5639" spans="1:1" x14ac:dyDescent="0.55000000000000004">
      <c r="A5639" s="2"/>
    </row>
    <row r="5640" spans="1:1" x14ac:dyDescent="0.55000000000000004">
      <c r="A5640" s="2"/>
    </row>
    <row r="5641" spans="1:1" x14ac:dyDescent="0.55000000000000004">
      <c r="A5641" s="2"/>
    </row>
    <row r="5642" spans="1:1" x14ac:dyDescent="0.55000000000000004">
      <c r="A5642" s="2"/>
    </row>
    <row r="5643" spans="1:1" x14ac:dyDescent="0.55000000000000004">
      <c r="A5643" s="2"/>
    </row>
    <row r="5644" spans="1:1" x14ac:dyDescent="0.55000000000000004">
      <c r="A5644" s="2"/>
    </row>
    <row r="5645" spans="1:1" x14ac:dyDescent="0.55000000000000004">
      <c r="A5645" s="2"/>
    </row>
    <row r="5646" spans="1:1" x14ac:dyDescent="0.55000000000000004">
      <c r="A5646" s="2"/>
    </row>
    <row r="5647" spans="1:1" x14ac:dyDescent="0.55000000000000004">
      <c r="A5647" s="2"/>
    </row>
    <row r="5648" spans="1:1" x14ac:dyDescent="0.55000000000000004">
      <c r="A5648" s="2"/>
    </row>
    <row r="5649" spans="1:1" x14ac:dyDescent="0.55000000000000004">
      <c r="A5649" s="2"/>
    </row>
    <row r="5650" spans="1:1" x14ac:dyDescent="0.55000000000000004">
      <c r="A5650" s="2"/>
    </row>
    <row r="5651" spans="1:1" x14ac:dyDescent="0.55000000000000004">
      <c r="A5651" s="2"/>
    </row>
    <row r="5652" spans="1:1" x14ac:dyDescent="0.55000000000000004">
      <c r="A5652" s="2"/>
    </row>
    <row r="5653" spans="1:1" x14ac:dyDescent="0.55000000000000004">
      <c r="A5653" s="2"/>
    </row>
    <row r="5654" spans="1:1" x14ac:dyDescent="0.55000000000000004">
      <c r="A5654" s="2"/>
    </row>
    <row r="5655" spans="1:1" x14ac:dyDescent="0.55000000000000004">
      <c r="A5655" s="2"/>
    </row>
    <row r="5656" spans="1:1" x14ac:dyDescent="0.55000000000000004">
      <c r="A5656" s="2"/>
    </row>
    <row r="5657" spans="1:1" x14ac:dyDescent="0.55000000000000004">
      <c r="A5657" s="2"/>
    </row>
    <row r="5658" spans="1:1" x14ac:dyDescent="0.55000000000000004">
      <c r="A5658" s="2"/>
    </row>
    <row r="5659" spans="1:1" x14ac:dyDescent="0.55000000000000004">
      <c r="A5659" s="2"/>
    </row>
    <row r="5660" spans="1:1" x14ac:dyDescent="0.55000000000000004">
      <c r="A5660" s="2"/>
    </row>
    <row r="5661" spans="1:1" x14ac:dyDescent="0.55000000000000004">
      <c r="A5661" s="2"/>
    </row>
    <row r="5662" spans="1:1" x14ac:dyDescent="0.55000000000000004">
      <c r="A5662" s="2"/>
    </row>
    <row r="5663" spans="1:1" x14ac:dyDescent="0.55000000000000004">
      <c r="A5663" s="2"/>
    </row>
    <row r="5664" spans="1:1" x14ac:dyDescent="0.55000000000000004">
      <c r="A5664" s="2"/>
    </row>
    <row r="5665" spans="1:1" x14ac:dyDescent="0.55000000000000004">
      <c r="A5665" s="2"/>
    </row>
    <row r="5666" spans="1:1" x14ac:dyDescent="0.55000000000000004">
      <c r="A5666" s="2"/>
    </row>
    <row r="5667" spans="1:1" x14ac:dyDescent="0.55000000000000004">
      <c r="A5667" s="2"/>
    </row>
    <row r="5668" spans="1:1" x14ac:dyDescent="0.55000000000000004">
      <c r="A5668" s="2"/>
    </row>
    <row r="5669" spans="1:1" x14ac:dyDescent="0.55000000000000004">
      <c r="A5669" s="2"/>
    </row>
    <row r="5670" spans="1:1" x14ac:dyDescent="0.55000000000000004">
      <c r="A5670" s="2"/>
    </row>
    <row r="5671" spans="1:1" x14ac:dyDescent="0.55000000000000004">
      <c r="A5671" s="2"/>
    </row>
    <row r="5672" spans="1:1" x14ac:dyDescent="0.55000000000000004">
      <c r="A5672" s="2"/>
    </row>
    <row r="5673" spans="1:1" x14ac:dyDescent="0.55000000000000004">
      <c r="A5673" s="2"/>
    </row>
    <row r="5674" spans="1:1" x14ac:dyDescent="0.55000000000000004">
      <c r="A5674" s="2"/>
    </row>
    <row r="5675" spans="1:1" x14ac:dyDescent="0.55000000000000004">
      <c r="A5675" s="2"/>
    </row>
    <row r="5676" spans="1:1" x14ac:dyDescent="0.55000000000000004">
      <c r="A5676" s="2"/>
    </row>
    <row r="5677" spans="1:1" x14ac:dyDescent="0.55000000000000004">
      <c r="A5677" s="2"/>
    </row>
    <row r="5678" spans="1:1" x14ac:dyDescent="0.55000000000000004">
      <c r="A5678" s="2"/>
    </row>
    <row r="5679" spans="1:1" x14ac:dyDescent="0.55000000000000004">
      <c r="A5679" s="2"/>
    </row>
    <row r="5680" spans="1:1" x14ac:dyDescent="0.55000000000000004">
      <c r="A5680" s="2"/>
    </row>
    <row r="5681" spans="1:1" x14ac:dyDescent="0.55000000000000004">
      <c r="A5681" s="2"/>
    </row>
    <row r="5682" spans="1:1" x14ac:dyDescent="0.55000000000000004">
      <c r="A5682" s="2"/>
    </row>
    <row r="5683" spans="1:1" x14ac:dyDescent="0.55000000000000004">
      <c r="A5683" s="2"/>
    </row>
    <row r="5684" spans="1:1" x14ac:dyDescent="0.55000000000000004">
      <c r="A5684" s="2"/>
    </row>
    <row r="5685" spans="1:1" x14ac:dyDescent="0.55000000000000004">
      <c r="A5685" s="2"/>
    </row>
    <row r="5686" spans="1:1" x14ac:dyDescent="0.55000000000000004">
      <c r="A5686" s="2"/>
    </row>
    <row r="5687" spans="1:1" x14ac:dyDescent="0.55000000000000004">
      <c r="A5687" s="2"/>
    </row>
    <row r="5688" spans="1:1" x14ac:dyDescent="0.55000000000000004">
      <c r="A5688" s="2"/>
    </row>
    <row r="5689" spans="1:1" x14ac:dyDescent="0.55000000000000004">
      <c r="A5689" s="2"/>
    </row>
    <row r="5690" spans="1:1" x14ac:dyDescent="0.55000000000000004">
      <c r="A5690" s="2"/>
    </row>
    <row r="5691" spans="1:1" x14ac:dyDescent="0.55000000000000004">
      <c r="A5691" s="2"/>
    </row>
    <row r="5692" spans="1:1" x14ac:dyDescent="0.55000000000000004">
      <c r="A5692" s="2"/>
    </row>
    <row r="5693" spans="1:1" x14ac:dyDescent="0.55000000000000004">
      <c r="A5693" s="2"/>
    </row>
    <row r="5694" spans="1:1" x14ac:dyDescent="0.55000000000000004">
      <c r="A5694" s="2"/>
    </row>
    <row r="5695" spans="1:1" x14ac:dyDescent="0.55000000000000004">
      <c r="A5695" s="2"/>
    </row>
    <row r="5696" spans="1:1" x14ac:dyDescent="0.55000000000000004">
      <c r="A5696" s="2"/>
    </row>
    <row r="5697" spans="1:1" x14ac:dyDescent="0.55000000000000004">
      <c r="A5697" s="2"/>
    </row>
    <row r="5698" spans="1:1" x14ac:dyDescent="0.55000000000000004">
      <c r="A5698" s="2"/>
    </row>
    <row r="5699" spans="1:1" x14ac:dyDescent="0.55000000000000004">
      <c r="A5699" s="2"/>
    </row>
    <row r="5700" spans="1:1" x14ac:dyDescent="0.55000000000000004">
      <c r="A5700" s="2"/>
    </row>
    <row r="5701" spans="1:1" x14ac:dyDescent="0.55000000000000004">
      <c r="A5701" s="2"/>
    </row>
    <row r="5702" spans="1:1" x14ac:dyDescent="0.55000000000000004">
      <c r="A5702" s="2"/>
    </row>
    <row r="5703" spans="1:1" x14ac:dyDescent="0.55000000000000004">
      <c r="A5703" s="2"/>
    </row>
    <row r="5704" spans="1:1" x14ac:dyDescent="0.55000000000000004">
      <c r="A5704" s="2"/>
    </row>
    <row r="5705" spans="1:1" x14ac:dyDescent="0.55000000000000004">
      <c r="A5705" s="2"/>
    </row>
    <row r="5706" spans="1:1" x14ac:dyDescent="0.55000000000000004">
      <c r="A5706" s="2"/>
    </row>
    <row r="5707" spans="1:1" x14ac:dyDescent="0.55000000000000004">
      <c r="A5707" s="2"/>
    </row>
    <row r="5708" spans="1:1" x14ac:dyDescent="0.55000000000000004">
      <c r="A5708" s="2"/>
    </row>
    <row r="5709" spans="1:1" x14ac:dyDescent="0.55000000000000004">
      <c r="A5709" s="2"/>
    </row>
    <row r="5710" spans="1:1" x14ac:dyDescent="0.55000000000000004">
      <c r="A5710" s="2"/>
    </row>
    <row r="5711" spans="1:1" x14ac:dyDescent="0.55000000000000004">
      <c r="A5711" s="2"/>
    </row>
    <row r="5712" spans="1:1" x14ac:dyDescent="0.55000000000000004">
      <c r="A5712" s="2"/>
    </row>
    <row r="5713" spans="1:1" x14ac:dyDescent="0.55000000000000004">
      <c r="A5713" s="2"/>
    </row>
    <row r="5714" spans="1:1" x14ac:dyDescent="0.55000000000000004">
      <c r="A5714" s="2"/>
    </row>
    <row r="5715" spans="1:1" x14ac:dyDescent="0.55000000000000004">
      <c r="A5715" s="2"/>
    </row>
    <row r="5716" spans="1:1" x14ac:dyDescent="0.55000000000000004">
      <c r="A5716" s="2"/>
    </row>
    <row r="5717" spans="1:1" x14ac:dyDescent="0.55000000000000004">
      <c r="A5717" s="2"/>
    </row>
    <row r="5718" spans="1:1" x14ac:dyDescent="0.55000000000000004">
      <c r="A5718" s="2"/>
    </row>
    <row r="5719" spans="1:1" x14ac:dyDescent="0.55000000000000004">
      <c r="A5719" s="2"/>
    </row>
    <row r="5720" spans="1:1" x14ac:dyDescent="0.55000000000000004">
      <c r="A5720" s="2"/>
    </row>
    <row r="5721" spans="1:1" x14ac:dyDescent="0.55000000000000004">
      <c r="A5721" s="2"/>
    </row>
    <row r="5722" spans="1:1" x14ac:dyDescent="0.55000000000000004">
      <c r="A5722" s="2"/>
    </row>
    <row r="5723" spans="1:1" x14ac:dyDescent="0.55000000000000004">
      <c r="A5723" s="2"/>
    </row>
    <row r="5724" spans="1:1" x14ac:dyDescent="0.55000000000000004">
      <c r="A5724" s="2"/>
    </row>
    <row r="5725" spans="1:1" x14ac:dyDescent="0.55000000000000004">
      <c r="A5725" s="2"/>
    </row>
    <row r="5726" spans="1:1" x14ac:dyDescent="0.55000000000000004">
      <c r="A5726" s="2"/>
    </row>
    <row r="5727" spans="1:1" x14ac:dyDescent="0.55000000000000004">
      <c r="A5727" s="2"/>
    </row>
    <row r="5728" spans="1:1" x14ac:dyDescent="0.55000000000000004">
      <c r="A5728" s="2"/>
    </row>
    <row r="5729" spans="1:1" x14ac:dyDescent="0.55000000000000004">
      <c r="A5729" s="2"/>
    </row>
    <row r="5730" spans="1:1" x14ac:dyDescent="0.55000000000000004">
      <c r="A5730" s="2"/>
    </row>
    <row r="5731" spans="1:1" x14ac:dyDescent="0.55000000000000004">
      <c r="A5731" s="2"/>
    </row>
    <row r="5732" spans="1:1" x14ac:dyDescent="0.55000000000000004">
      <c r="A5732" s="2"/>
    </row>
    <row r="5733" spans="1:1" x14ac:dyDescent="0.55000000000000004">
      <c r="A5733" s="2"/>
    </row>
    <row r="5734" spans="1:1" x14ac:dyDescent="0.55000000000000004">
      <c r="A5734" s="2"/>
    </row>
    <row r="5735" spans="1:1" x14ac:dyDescent="0.55000000000000004">
      <c r="A5735" s="2"/>
    </row>
    <row r="5736" spans="1:1" x14ac:dyDescent="0.55000000000000004">
      <c r="A5736" s="2"/>
    </row>
    <row r="5737" spans="1:1" x14ac:dyDescent="0.55000000000000004">
      <c r="A5737" s="2"/>
    </row>
    <row r="5738" spans="1:1" x14ac:dyDescent="0.55000000000000004">
      <c r="A5738" s="2"/>
    </row>
    <row r="5739" spans="1:1" x14ac:dyDescent="0.55000000000000004">
      <c r="A5739" s="2"/>
    </row>
    <row r="5740" spans="1:1" x14ac:dyDescent="0.55000000000000004">
      <c r="A5740" s="2"/>
    </row>
    <row r="5741" spans="1:1" x14ac:dyDescent="0.55000000000000004">
      <c r="A5741" s="2"/>
    </row>
    <row r="5742" spans="1:1" x14ac:dyDescent="0.55000000000000004">
      <c r="A5742" s="2"/>
    </row>
    <row r="5743" spans="1:1" x14ac:dyDescent="0.55000000000000004">
      <c r="A5743" s="2"/>
    </row>
    <row r="5744" spans="1:1" x14ac:dyDescent="0.55000000000000004">
      <c r="A5744" s="2"/>
    </row>
    <row r="5745" spans="1:1" x14ac:dyDescent="0.55000000000000004">
      <c r="A5745" s="2"/>
    </row>
    <row r="5746" spans="1:1" x14ac:dyDescent="0.55000000000000004">
      <c r="A5746" s="2"/>
    </row>
    <row r="5747" spans="1:1" x14ac:dyDescent="0.55000000000000004">
      <c r="A5747" s="2"/>
    </row>
    <row r="5748" spans="1:1" x14ac:dyDescent="0.55000000000000004">
      <c r="A5748" s="2"/>
    </row>
    <row r="5749" spans="1:1" x14ac:dyDescent="0.55000000000000004">
      <c r="A5749" s="2"/>
    </row>
    <row r="5750" spans="1:1" x14ac:dyDescent="0.55000000000000004">
      <c r="A5750" s="2"/>
    </row>
    <row r="5751" spans="1:1" x14ac:dyDescent="0.55000000000000004">
      <c r="A5751" s="2"/>
    </row>
    <row r="5752" spans="1:1" x14ac:dyDescent="0.55000000000000004">
      <c r="A5752" s="2"/>
    </row>
    <row r="5753" spans="1:1" x14ac:dyDescent="0.55000000000000004">
      <c r="A5753" s="2"/>
    </row>
    <row r="5754" spans="1:1" x14ac:dyDescent="0.55000000000000004">
      <c r="A5754" s="2"/>
    </row>
    <row r="5755" spans="1:1" x14ac:dyDescent="0.55000000000000004">
      <c r="A5755" s="2"/>
    </row>
    <row r="5756" spans="1:1" x14ac:dyDescent="0.55000000000000004">
      <c r="A5756" s="2"/>
    </row>
    <row r="5757" spans="1:1" x14ac:dyDescent="0.55000000000000004">
      <c r="A5757" s="2"/>
    </row>
    <row r="5758" spans="1:1" x14ac:dyDescent="0.55000000000000004">
      <c r="A5758" s="2"/>
    </row>
    <row r="5759" spans="1:1" x14ac:dyDescent="0.55000000000000004">
      <c r="A5759" s="2"/>
    </row>
    <row r="5760" spans="1:1" x14ac:dyDescent="0.55000000000000004">
      <c r="A5760" s="2"/>
    </row>
    <row r="5761" spans="1:1" x14ac:dyDescent="0.55000000000000004">
      <c r="A5761" s="2"/>
    </row>
    <row r="5762" spans="1:1" x14ac:dyDescent="0.55000000000000004">
      <c r="A5762" s="2"/>
    </row>
    <row r="5763" spans="1:1" x14ac:dyDescent="0.55000000000000004">
      <c r="A5763" s="2"/>
    </row>
    <row r="5764" spans="1:1" x14ac:dyDescent="0.55000000000000004">
      <c r="A5764" s="2"/>
    </row>
    <row r="5765" spans="1:1" x14ac:dyDescent="0.55000000000000004">
      <c r="A5765" s="2"/>
    </row>
    <row r="5766" spans="1:1" x14ac:dyDescent="0.55000000000000004">
      <c r="A5766" s="2"/>
    </row>
    <row r="5767" spans="1:1" x14ac:dyDescent="0.55000000000000004">
      <c r="A5767" s="2"/>
    </row>
    <row r="5768" spans="1:1" x14ac:dyDescent="0.55000000000000004">
      <c r="A5768" s="2"/>
    </row>
    <row r="5769" spans="1:1" x14ac:dyDescent="0.55000000000000004">
      <c r="A5769" s="2"/>
    </row>
    <row r="5770" spans="1:1" x14ac:dyDescent="0.55000000000000004">
      <c r="A5770" s="2"/>
    </row>
    <row r="5771" spans="1:1" x14ac:dyDescent="0.55000000000000004">
      <c r="A5771" s="2"/>
    </row>
    <row r="5772" spans="1:1" x14ac:dyDescent="0.55000000000000004">
      <c r="A5772" s="2"/>
    </row>
    <row r="5773" spans="1:1" x14ac:dyDescent="0.55000000000000004">
      <c r="A5773" s="2"/>
    </row>
    <row r="5774" spans="1:1" x14ac:dyDescent="0.55000000000000004">
      <c r="A5774" s="2"/>
    </row>
    <row r="5775" spans="1:1" x14ac:dyDescent="0.55000000000000004">
      <c r="A5775" s="2"/>
    </row>
    <row r="5776" spans="1:1" x14ac:dyDescent="0.55000000000000004">
      <c r="A5776" s="2"/>
    </row>
    <row r="5777" spans="1:1" x14ac:dyDescent="0.55000000000000004">
      <c r="A5777" s="2"/>
    </row>
    <row r="5778" spans="1:1" x14ac:dyDescent="0.55000000000000004">
      <c r="A5778" s="2"/>
    </row>
    <row r="5779" spans="1:1" x14ac:dyDescent="0.55000000000000004">
      <c r="A5779" s="2"/>
    </row>
    <row r="5780" spans="1:1" x14ac:dyDescent="0.55000000000000004">
      <c r="A5780" s="2"/>
    </row>
    <row r="5781" spans="1:1" x14ac:dyDescent="0.55000000000000004">
      <c r="A5781" s="2"/>
    </row>
    <row r="5782" spans="1:1" x14ac:dyDescent="0.55000000000000004">
      <c r="A5782" s="2"/>
    </row>
    <row r="5783" spans="1:1" x14ac:dyDescent="0.55000000000000004">
      <c r="A5783" s="2"/>
    </row>
    <row r="5784" spans="1:1" x14ac:dyDescent="0.55000000000000004">
      <c r="A5784" s="2"/>
    </row>
    <row r="5785" spans="1:1" x14ac:dyDescent="0.55000000000000004">
      <c r="A5785" s="2"/>
    </row>
    <row r="5786" spans="1:1" x14ac:dyDescent="0.55000000000000004">
      <c r="A5786" s="2"/>
    </row>
    <row r="5787" spans="1:1" x14ac:dyDescent="0.55000000000000004">
      <c r="A5787" s="2"/>
    </row>
    <row r="5788" spans="1:1" x14ac:dyDescent="0.55000000000000004">
      <c r="A5788" s="2"/>
    </row>
    <row r="5789" spans="1:1" x14ac:dyDescent="0.55000000000000004">
      <c r="A5789" s="2"/>
    </row>
    <row r="5790" spans="1:1" x14ac:dyDescent="0.55000000000000004">
      <c r="A5790" s="2"/>
    </row>
    <row r="5791" spans="1:1" x14ac:dyDescent="0.55000000000000004">
      <c r="A5791" s="2"/>
    </row>
    <row r="5792" spans="1:1" x14ac:dyDescent="0.55000000000000004">
      <c r="A5792" s="2"/>
    </row>
    <row r="5793" spans="1:1" x14ac:dyDescent="0.55000000000000004">
      <c r="A5793" s="2"/>
    </row>
    <row r="5794" spans="1:1" x14ac:dyDescent="0.55000000000000004">
      <c r="A5794" s="2"/>
    </row>
    <row r="5795" spans="1:1" x14ac:dyDescent="0.55000000000000004">
      <c r="A5795" s="2"/>
    </row>
    <row r="5796" spans="1:1" x14ac:dyDescent="0.55000000000000004">
      <c r="A5796" s="2"/>
    </row>
    <row r="5797" spans="1:1" x14ac:dyDescent="0.55000000000000004">
      <c r="A5797" s="2"/>
    </row>
    <row r="5798" spans="1:1" x14ac:dyDescent="0.55000000000000004">
      <c r="A5798" s="2"/>
    </row>
    <row r="5799" spans="1:1" x14ac:dyDescent="0.55000000000000004">
      <c r="A5799" s="2"/>
    </row>
    <row r="5800" spans="1:1" x14ac:dyDescent="0.55000000000000004">
      <c r="A5800" s="2"/>
    </row>
    <row r="5801" spans="1:1" x14ac:dyDescent="0.55000000000000004">
      <c r="A5801" s="2"/>
    </row>
    <row r="5802" spans="1:1" x14ac:dyDescent="0.55000000000000004">
      <c r="A5802" s="2"/>
    </row>
    <row r="5803" spans="1:1" x14ac:dyDescent="0.55000000000000004">
      <c r="A5803" s="2"/>
    </row>
    <row r="5804" spans="1:1" x14ac:dyDescent="0.55000000000000004">
      <c r="A5804" s="2"/>
    </row>
    <row r="5805" spans="1:1" x14ac:dyDescent="0.55000000000000004">
      <c r="A5805" s="2"/>
    </row>
    <row r="5806" spans="1:1" x14ac:dyDescent="0.55000000000000004">
      <c r="A5806" s="2"/>
    </row>
    <row r="5807" spans="1:1" x14ac:dyDescent="0.55000000000000004">
      <c r="A5807" s="2"/>
    </row>
    <row r="5808" spans="1:1" x14ac:dyDescent="0.55000000000000004">
      <c r="A5808" s="2"/>
    </row>
    <row r="5809" spans="1:1" x14ac:dyDescent="0.55000000000000004">
      <c r="A5809" s="2"/>
    </row>
    <row r="5810" spans="1:1" x14ac:dyDescent="0.55000000000000004">
      <c r="A5810" s="2"/>
    </row>
    <row r="5811" spans="1:1" x14ac:dyDescent="0.55000000000000004">
      <c r="A5811" s="2"/>
    </row>
    <row r="5812" spans="1:1" x14ac:dyDescent="0.55000000000000004">
      <c r="A5812" s="2"/>
    </row>
    <row r="5813" spans="1:1" x14ac:dyDescent="0.55000000000000004">
      <c r="A5813" s="2"/>
    </row>
    <row r="5814" spans="1:1" x14ac:dyDescent="0.55000000000000004">
      <c r="A5814" s="2"/>
    </row>
    <row r="5815" spans="1:1" x14ac:dyDescent="0.55000000000000004">
      <c r="A5815" s="2"/>
    </row>
    <row r="5816" spans="1:1" x14ac:dyDescent="0.55000000000000004">
      <c r="A5816" s="2"/>
    </row>
    <row r="5817" spans="1:1" x14ac:dyDescent="0.55000000000000004">
      <c r="A5817" s="2"/>
    </row>
    <row r="5818" spans="1:1" x14ac:dyDescent="0.55000000000000004">
      <c r="A5818" s="2"/>
    </row>
    <row r="5819" spans="1:1" x14ac:dyDescent="0.55000000000000004">
      <c r="A5819" s="2"/>
    </row>
    <row r="5820" spans="1:1" x14ac:dyDescent="0.55000000000000004">
      <c r="A5820" s="2"/>
    </row>
    <row r="5821" spans="1:1" x14ac:dyDescent="0.55000000000000004">
      <c r="A5821" s="2"/>
    </row>
    <row r="5822" spans="1:1" x14ac:dyDescent="0.55000000000000004">
      <c r="A5822" s="2"/>
    </row>
    <row r="5823" spans="1:1" x14ac:dyDescent="0.55000000000000004">
      <c r="A5823" s="2"/>
    </row>
    <row r="5824" spans="1:1" x14ac:dyDescent="0.55000000000000004">
      <c r="A5824" s="2"/>
    </row>
    <row r="5825" spans="1:1" x14ac:dyDescent="0.55000000000000004">
      <c r="A5825" s="2"/>
    </row>
    <row r="5826" spans="1:1" x14ac:dyDescent="0.55000000000000004">
      <c r="A5826" s="2"/>
    </row>
    <row r="5827" spans="1:1" x14ac:dyDescent="0.55000000000000004">
      <c r="A5827" s="2"/>
    </row>
    <row r="5828" spans="1:1" x14ac:dyDescent="0.55000000000000004">
      <c r="A5828" s="2"/>
    </row>
    <row r="5829" spans="1:1" x14ac:dyDescent="0.55000000000000004">
      <c r="A5829" s="2"/>
    </row>
    <row r="5830" spans="1:1" x14ac:dyDescent="0.55000000000000004">
      <c r="A5830" s="2"/>
    </row>
    <row r="5831" spans="1:1" x14ac:dyDescent="0.55000000000000004">
      <c r="A5831" s="2"/>
    </row>
    <row r="5832" spans="1:1" x14ac:dyDescent="0.55000000000000004">
      <c r="A5832" s="2"/>
    </row>
    <row r="5833" spans="1:1" x14ac:dyDescent="0.55000000000000004">
      <c r="A5833" s="2"/>
    </row>
    <row r="5834" spans="1:1" x14ac:dyDescent="0.55000000000000004">
      <c r="A5834" s="2"/>
    </row>
    <row r="5835" spans="1:1" x14ac:dyDescent="0.55000000000000004">
      <c r="A5835" s="2"/>
    </row>
    <row r="5836" spans="1:1" x14ac:dyDescent="0.55000000000000004">
      <c r="A5836" s="2"/>
    </row>
    <row r="5837" spans="1:1" x14ac:dyDescent="0.55000000000000004">
      <c r="A5837" s="2"/>
    </row>
    <row r="5838" spans="1:1" x14ac:dyDescent="0.55000000000000004">
      <c r="A5838" s="2"/>
    </row>
    <row r="5839" spans="1:1" x14ac:dyDescent="0.55000000000000004">
      <c r="A5839" s="2"/>
    </row>
    <row r="5840" spans="1:1" x14ac:dyDescent="0.55000000000000004">
      <c r="A5840" s="2"/>
    </row>
    <row r="5841" spans="1:1" x14ac:dyDescent="0.55000000000000004">
      <c r="A5841" s="2"/>
    </row>
    <row r="5842" spans="1:1" x14ac:dyDescent="0.55000000000000004">
      <c r="A5842" s="2"/>
    </row>
    <row r="5843" spans="1:1" x14ac:dyDescent="0.55000000000000004">
      <c r="A5843" s="2"/>
    </row>
    <row r="5844" spans="1:1" x14ac:dyDescent="0.55000000000000004">
      <c r="A5844" s="2"/>
    </row>
    <row r="5845" spans="1:1" x14ac:dyDescent="0.55000000000000004">
      <c r="A5845" s="2"/>
    </row>
    <row r="5846" spans="1:1" x14ac:dyDescent="0.55000000000000004">
      <c r="A5846" s="2"/>
    </row>
    <row r="5847" spans="1:1" x14ac:dyDescent="0.55000000000000004">
      <c r="A5847" s="2"/>
    </row>
    <row r="5848" spans="1:1" x14ac:dyDescent="0.55000000000000004">
      <c r="A5848" s="2"/>
    </row>
    <row r="5849" spans="1:1" x14ac:dyDescent="0.55000000000000004">
      <c r="A5849" s="2"/>
    </row>
    <row r="5850" spans="1:1" x14ac:dyDescent="0.55000000000000004">
      <c r="A5850" s="2"/>
    </row>
    <row r="5851" spans="1:1" x14ac:dyDescent="0.55000000000000004">
      <c r="A5851" s="2"/>
    </row>
    <row r="5852" spans="1:1" x14ac:dyDescent="0.55000000000000004">
      <c r="A5852" s="2"/>
    </row>
    <row r="5853" spans="1:1" x14ac:dyDescent="0.55000000000000004">
      <c r="A5853" s="2"/>
    </row>
    <row r="5854" spans="1:1" x14ac:dyDescent="0.55000000000000004">
      <c r="A5854" s="2"/>
    </row>
    <row r="5855" spans="1:1" x14ac:dyDescent="0.55000000000000004">
      <c r="A5855" s="2"/>
    </row>
    <row r="5856" spans="1:1" x14ac:dyDescent="0.55000000000000004">
      <c r="A5856" s="2"/>
    </row>
    <row r="5857" spans="1:1" x14ac:dyDescent="0.55000000000000004">
      <c r="A5857" s="2"/>
    </row>
    <row r="5858" spans="1:1" x14ac:dyDescent="0.55000000000000004">
      <c r="A5858" s="2"/>
    </row>
    <row r="5859" spans="1:1" x14ac:dyDescent="0.55000000000000004">
      <c r="A5859" s="2"/>
    </row>
    <row r="5860" spans="1:1" x14ac:dyDescent="0.55000000000000004">
      <c r="A5860" s="2"/>
    </row>
    <row r="5861" spans="1:1" x14ac:dyDescent="0.55000000000000004">
      <c r="A5861" s="2"/>
    </row>
    <row r="5862" spans="1:1" x14ac:dyDescent="0.55000000000000004">
      <c r="A5862" s="2"/>
    </row>
    <row r="5863" spans="1:1" x14ac:dyDescent="0.55000000000000004">
      <c r="A5863" s="2"/>
    </row>
    <row r="5864" spans="1:1" x14ac:dyDescent="0.55000000000000004">
      <c r="A5864" s="2"/>
    </row>
    <row r="5865" spans="1:1" x14ac:dyDescent="0.55000000000000004">
      <c r="A5865" s="2"/>
    </row>
    <row r="5866" spans="1:1" x14ac:dyDescent="0.55000000000000004">
      <c r="A5866" s="2"/>
    </row>
    <row r="5867" spans="1:1" x14ac:dyDescent="0.55000000000000004">
      <c r="A5867" s="2"/>
    </row>
    <row r="5868" spans="1:1" x14ac:dyDescent="0.55000000000000004">
      <c r="A5868" s="2"/>
    </row>
    <row r="5869" spans="1:1" x14ac:dyDescent="0.55000000000000004">
      <c r="A5869" s="2"/>
    </row>
    <row r="5870" spans="1:1" x14ac:dyDescent="0.55000000000000004">
      <c r="A5870" s="2"/>
    </row>
    <row r="5871" spans="1:1" x14ac:dyDescent="0.55000000000000004">
      <c r="A5871" s="2"/>
    </row>
    <row r="5872" spans="1:1" x14ac:dyDescent="0.55000000000000004">
      <c r="A5872" s="2"/>
    </row>
    <row r="5873" spans="1:1" x14ac:dyDescent="0.55000000000000004">
      <c r="A5873" s="2"/>
    </row>
    <row r="5874" spans="1:1" x14ac:dyDescent="0.55000000000000004">
      <c r="A5874" s="2"/>
    </row>
    <row r="5875" spans="1:1" x14ac:dyDescent="0.55000000000000004">
      <c r="A5875" s="2"/>
    </row>
    <row r="5876" spans="1:1" x14ac:dyDescent="0.55000000000000004">
      <c r="A5876" s="2"/>
    </row>
    <row r="5877" spans="1:1" x14ac:dyDescent="0.55000000000000004">
      <c r="A5877" s="2"/>
    </row>
    <row r="5878" spans="1:1" x14ac:dyDescent="0.55000000000000004">
      <c r="A5878" s="2"/>
    </row>
    <row r="5879" spans="1:1" x14ac:dyDescent="0.55000000000000004">
      <c r="A5879" s="2"/>
    </row>
    <row r="5880" spans="1:1" x14ac:dyDescent="0.55000000000000004">
      <c r="A5880" s="2"/>
    </row>
    <row r="5881" spans="1:1" x14ac:dyDescent="0.55000000000000004">
      <c r="A5881" s="2"/>
    </row>
    <row r="5882" spans="1:1" x14ac:dyDescent="0.55000000000000004">
      <c r="A5882" s="2"/>
    </row>
    <row r="5883" spans="1:1" x14ac:dyDescent="0.55000000000000004">
      <c r="A5883" s="2"/>
    </row>
    <row r="5884" spans="1:1" x14ac:dyDescent="0.55000000000000004">
      <c r="A5884" s="2"/>
    </row>
    <row r="5885" spans="1:1" x14ac:dyDescent="0.55000000000000004">
      <c r="A5885" s="2"/>
    </row>
    <row r="5886" spans="1:1" x14ac:dyDescent="0.55000000000000004">
      <c r="A5886" s="2"/>
    </row>
    <row r="5887" spans="1:1" x14ac:dyDescent="0.55000000000000004">
      <c r="A5887" s="2"/>
    </row>
    <row r="5888" spans="1:1" x14ac:dyDescent="0.55000000000000004">
      <c r="A5888" s="2"/>
    </row>
    <row r="5889" spans="1:1" x14ac:dyDescent="0.55000000000000004">
      <c r="A5889" s="2"/>
    </row>
    <row r="5890" spans="1:1" x14ac:dyDescent="0.55000000000000004">
      <c r="A5890" s="2"/>
    </row>
    <row r="5891" spans="1:1" x14ac:dyDescent="0.55000000000000004">
      <c r="A5891" s="2"/>
    </row>
    <row r="5892" spans="1:1" x14ac:dyDescent="0.55000000000000004">
      <c r="A5892" s="2"/>
    </row>
    <row r="5893" spans="1:1" x14ac:dyDescent="0.55000000000000004">
      <c r="A5893" s="2"/>
    </row>
    <row r="5894" spans="1:1" x14ac:dyDescent="0.55000000000000004">
      <c r="A5894" s="2"/>
    </row>
    <row r="5895" spans="1:1" x14ac:dyDescent="0.55000000000000004">
      <c r="A5895" s="2"/>
    </row>
    <row r="5896" spans="1:1" x14ac:dyDescent="0.55000000000000004">
      <c r="A5896" s="2"/>
    </row>
    <row r="5897" spans="1:1" x14ac:dyDescent="0.55000000000000004">
      <c r="A5897" s="2"/>
    </row>
    <row r="5898" spans="1:1" x14ac:dyDescent="0.55000000000000004">
      <c r="A5898" s="2"/>
    </row>
    <row r="5899" spans="1:1" x14ac:dyDescent="0.55000000000000004">
      <c r="A5899" s="2"/>
    </row>
    <row r="5900" spans="1:1" x14ac:dyDescent="0.55000000000000004">
      <c r="A5900" s="2"/>
    </row>
    <row r="5901" spans="1:1" x14ac:dyDescent="0.55000000000000004">
      <c r="A5901" s="2"/>
    </row>
    <row r="5902" spans="1:1" x14ac:dyDescent="0.55000000000000004">
      <c r="A5902" s="2"/>
    </row>
    <row r="5903" spans="1:1" x14ac:dyDescent="0.55000000000000004">
      <c r="A5903" s="2"/>
    </row>
    <row r="5904" spans="1:1" x14ac:dyDescent="0.55000000000000004">
      <c r="A5904" s="2"/>
    </row>
    <row r="5905" spans="1:1" x14ac:dyDescent="0.55000000000000004">
      <c r="A5905" s="2"/>
    </row>
    <row r="5906" spans="1:1" x14ac:dyDescent="0.55000000000000004">
      <c r="A5906" s="2"/>
    </row>
    <row r="5907" spans="1:1" x14ac:dyDescent="0.55000000000000004">
      <c r="A5907" s="2"/>
    </row>
    <row r="5908" spans="1:1" x14ac:dyDescent="0.55000000000000004">
      <c r="A5908" s="2"/>
    </row>
    <row r="5909" spans="1:1" x14ac:dyDescent="0.55000000000000004">
      <c r="A5909" s="2"/>
    </row>
    <row r="5910" spans="1:1" x14ac:dyDescent="0.55000000000000004">
      <c r="A5910" s="2"/>
    </row>
    <row r="5911" spans="1:1" x14ac:dyDescent="0.55000000000000004">
      <c r="A5911" s="2"/>
    </row>
    <row r="5912" spans="1:1" x14ac:dyDescent="0.55000000000000004">
      <c r="A5912" s="2"/>
    </row>
    <row r="5913" spans="1:1" x14ac:dyDescent="0.55000000000000004">
      <c r="A5913" s="2"/>
    </row>
    <row r="5914" spans="1:1" x14ac:dyDescent="0.55000000000000004">
      <c r="A5914" s="2"/>
    </row>
    <row r="5915" spans="1:1" x14ac:dyDescent="0.55000000000000004">
      <c r="A5915" s="2"/>
    </row>
    <row r="5916" spans="1:1" x14ac:dyDescent="0.55000000000000004">
      <c r="A5916" s="2"/>
    </row>
    <row r="5917" spans="1:1" x14ac:dyDescent="0.55000000000000004">
      <c r="A5917" s="2"/>
    </row>
    <row r="5918" spans="1:1" x14ac:dyDescent="0.55000000000000004">
      <c r="A5918" s="2"/>
    </row>
    <row r="5919" spans="1:1" x14ac:dyDescent="0.55000000000000004">
      <c r="A5919" s="2"/>
    </row>
    <row r="5920" spans="1:1" x14ac:dyDescent="0.55000000000000004">
      <c r="A5920" s="2"/>
    </row>
    <row r="5921" spans="1:1" x14ac:dyDescent="0.55000000000000004">
      <c r="A5921" s="2"/>
    </row>
    <row r="5922" spans="1:1" x14ac:dyDescent="0.55000000000000004">
      <c r="A5922" s="2"/>
    </row>
    <row r="5923" spans="1:1" x14ac:dyDescent="0.55000000000000004">
      <c r="A5923" s="2"/>
    </row>
    <row r="5924" spans="1:1" x14ac:dyDescent="0.55000000000000004">
      <c r="A5924" s="2"/>
    </row>
    <row r="5925" spans="1:1" x14ac:dyDescent="0.55000000000000004">
      <c r="A5925" s="2"/>
    </row>
    <row r="5926" spans="1:1" x14ac:dyDescent="0.55000000000000004">
      <c r="A5926" s="2"/>
    </row>
    <row r="5927" spans="1:1" x14ac:dyDescent="0.55000000000000004">
      <c r="A5927" s="2"/>
    </row>
    <row r="5928" spans="1:1" x14ac:dyDescent="0.55000000000000004">
      <c r="A5928" s="2"/>
    </row>
    <row r="5929" spans="1:1" x14ac:dyDescent="0.55000000000000004">
      <c r="A5929" s="2"/>
    </row>
    <row r="5930" spans="1:1" x14ac:dyDescent="0.55000000000000004">
      <c r="A5930" s="2"/>
    </row>
    <row r="5931" spans="1:1" x14ac:dyDescent="0.55000000000000004">
      <c r="A5931" s="2"/>
    </row>
    <row r="5932" spans="1:1" x14ac:dyDescent="0.55000000000000004">
      <c r="A5932" s="2"/>
    </row>
    <row r="5933" spans="1:1" x14ac:dyDescent="0.55000000000000004">
      <c r="A5933" s="2"/>
    </row>
    <row r="5934" spans="1:1" x14ac:dyDescent="0.55000000000000004">
      <c r="A5934" s="2"/>
    </row>
    <row r="5935" spans="1:1" x14ac:dyDescent="0.55000000000000004">
      <c r="A5935" s="2"/>
    </row>
    <row r="5936" spans="1:1" x14ac:dyDescent="0.55000000000000004">
      <c r="A5936" s="2"/>
    </row>
    <row r="5937" spans="1:1" x14ac:dyDescent="0.55000000000000004">
      <c r="A5937" s="2"/>
    </row>
    <row r="5938" spans="1:1" x14ac:dyDescent="0.55000000000000004">
      <c r="A5938" s="2"/>
    </row>
    <row r="5939" spans="1:1" x14ac:dyDescent="0.55000000000000004">
      <c r="A5939" s="2"/>
    </row>
    <row r="5940" spans="1:1" x14ac:dyDescent="0.55000000000000004">
      <c r="A5940" s="2"/>
    </row>
    <row r="5941" spans="1:1" x14ac:dyDescent="0.55000000000000004">
      <c r="A5941" s="2"/>
    </row>
    <row r="5942" spans="1:1" x14ac:dyDescent="0.55000000000000004">
      <c r="A5942" s="2"/>
    </row>
    <row r="5943" spans="1:1" x14ac:dyDescent="0.55000000000000004">
      <c r="A5943" s="2"/>
    </row>
    <row r="5944" spans="1:1" x14ac:dyDescent="0.55000000000000004">
      <c r="A5944" s="2"/>
    </row>
    <row r="5945" spans="1:1" x14ac:dyDescent="0.55000000000000004">
      <c r="A5945" s="2"/>
    </row>
    <row r="5946" spans="1:1" x14ac:dyDescent="0.55000000000000004">
      <c r="A5946" s="2"/>
    </row>
    <row r="5947" spans="1:1" x14ac:dyDescent="0.55000000000000004">
      <c r="A5947" s="2"/>
    </row>
    <row r="5948" spans="1:1" x14ac:dyDescent="0.55000000000000004">
      <c r="A5948" s="2"/>
    </row>
    <row r="5949" spans="1:1" x14ac:dyDescent="0.55000000000000004">
      <c r="A5949" s="2"/>
    </row>
    <row r="5950" spans="1:1" x14ac:dyDescent="0.55000000000000004">
      <c r="A5950" s="2"/>
    </row>
    <row r="5951" spans="1:1" x14ac:dyDescent="0.55000000000000004">
      <c r="A5951" s="2"/>
    </row>
    <row r="5952" spans="1:1" x14ac:dyDescent="0.55000000000000004">
      <c r="A5952" s="2"/>
    </row>
    <row r="5953" spans="1:1" x14ac:dyDescent="0.55000000000000004">
      <c r="A5953" s="2"/>
    </row>
    <row r="5954" spans="1:1" x14ac:dyDescent="0.55000000000000004">
      <c r="A5954" s="2"/>
    </row>
    <row r="5955" spans="1:1" x14ac:dyDescent="0.55000000000000004">
      <c r="A5955" s="2"/>
    </row>
    <row r="5956" spans="1:1" x14ac:dyDescent="0.55000000000000004">
      <c r="A5956" s="2"/>
    </row>
    <row r="5957" spans="1:1" x14ac:dyDescent="0.55000000000000004">
      <c r="A5957" s="2"/>
    </row>
    <row r="5958" spans="1:1" x14ac:dyDescent="0.55000000000000004">
      <c r="A5958" s="2"/>
    </row>
    <row r="5959" spans="1:1" x14ac:dyDescent="0.55000000000000004">
      <c r="A5959" s="2"/>
    </row>
    <row r="5960" spans="1:1" x14ac:dyDescent="0.55000000000000004">
      <c r="A5960" s="2"/>
    </row>
    <row r="5961" spans="1:1" x14ac:dyDescent="0.55000000000000004">
      <c r="A5961" s="2"/>
    </row>
    <row r="5962" spans="1:1" x14ac:dyDescent="0.55000000000000004">
      <c r="A5962" s="2"/>
    </row>
    <row r="5963" spans="1:1" x14ac:dyDescent="0.55000000000000004">
      <c r="A5963" s="2"/>
    </row>
    <row r="5964" spans="1:1" x14ac:dyDescent="0.55000000000000004">
      <c r="A5964" s="2"/>
    </row>
    <row r="5965" spans="1:1" x14ac:dyDescent="0.55000000000000004">
      <c r="A5965" s="2"/>
    </row>
    <row r="5966" spans="1:1" x14ac:dyDescent="0.55000000000000004">
      <c r="A5966" s="2"/>
    </row>
    <row r="5967" spans="1:1" x14ac:dyDescent="0.55000000000000004">
      <c r="A5967" s="2"/>
    </row>
    <row r="5968" spans="1:1" x14ac:dyDescent="0.55000000000000004">
      <c r="A5968" s="2"/>
    </row>
    <row r="5969" spans="1:1" x14ac:dyDescent="0.55000000000000004">
      <c r="A5969" s="2"/>
    </row>
    <row r="5970" spans="1:1" x14ac:dyDescent="0.55000000000000004">
      <c r="A5970" s="2"/>
    </row>
    <row r="5971" spans="1:1" x14ac:dyDescent="0.55000000000000004">
      <c r="A5971" s="2"/>
    </row>
    <row r="5972" spans="1:1" x14ac:dyDescent="0.55000000000000004">
      <c r="A5972" s="2"/>
    </row>
    <row r="5973" spans="1:1" x14ac:dyDescent="0.55000000000000004">
      <c r="A5973" s="2"/>
    </row>
    <row r="5974" spans="1:1" x14ac:dyDescent="0.55000000000000004">
      <c r="A5974" s="2"/>
    </row>
    <row r="5975" spans="1:1" x14ac:dyDescent="0.55000000000000004">
      <c r="A5975" s="2"/>
    </row>
    <row r="5976" spans="1:1" x14ac:dyDescent="0.55000000000000004">
      <c r="A5976" s="2"/>
    </row>
    <row r="5977" spans="1:1" x14ac:dyDescent="0.55000000000000004">
      <c r="A5977" s="2"/>
    </row>
    <row r="5978" spans="1:1" x14ac:dyDescent="0.55000000000000004">
      <c r="A5978" s="2"/>
    </row>
    <row r="5979" spans="1:1" x14ac:dyDescent="0.55000000000000004">
      <c r="A5979" s="2"/>
    </row>
    <row r="5980" spans="1:1" x14ac:dyDescent="0.55000000000000004">
      <c r="A5980" s="2"/>
    </row>
    <row r="5981" spans="1:1" x14ac:dyDescent="0.55000000000000004">
      <c r="A5981" s="2"/>
    </row>
    <row r="5982" spans="1:1" x14ac:dyDescent="0.55000000000000004">
      <c r="A5982" s="2"/>
    </row>
    <row r="5983" spans="1:1" x14ac:dyDescent="0.55000000000000004">
      <c r="A5983" s="2"/>
    </row>
    <row r="5984" spans="1:1" x14ac:dyDescent="0.55000000000000004">
      <c r="A5984" s="2"/>
    </row>
    <row r="5985" spans="1:1" x14ac:dyDescent="0.55000000000000004">
      <c r="A5985" s="2"/>
    </row>
    <row r="5986" spans="1:1" x14ac:dyDescent="0.55000000000000004">
      <c r="A5986" s="2"/>
    </row>
    <row r="5987" spans="1:1" x14ac:dyDescent="0.55000000000000004">
      <c r="A5987" s="2"/>
    </row>
    <row r="5988" spans="1:1" x14ac:dyDescent="0.55000000000000004">
      <c r="A5988" s="2"/>
    </row>
    <row r="5989" spans="1:1" x14ac:dyDescent="0.55000000000000004">
      <c r="A5989" s="2"/>
    </row>
    <row r="5990" spans="1:1" x14ac:dyDescent="0.55000000000000004">
      <c r="A5990" s="2"/>
    </row>
    <row r="5991" spans="1:1" x14ac:dyDescent="0.55000000000000004">
      <c r="A5991" s="2"/>
    </row>
    <row r="5992" spans="1:1" x14ac:dyDescent="0.55000000000000004">
      <c r="A5992" s="2"/>
    </row>
    <row r="5993" spans="1:1" x14ac:dyDescent="0.55000000000000004">
      <c r="A5993" s="2"/>
    </row>
    <row r="5994" spans="1:1" x14ac:dyDescent="0.55000000000000004">
      <c r="A5994" s="2"/>
    </row>
    <row r="5995" spans="1:1" x14ac:dyDescent="0.55000000000000004">
      <c r="A5995" s="2"/>
    </row>
    <row r="5996" spans="1:1" x14ac:dyDescent="0.55000000000000004">
      <c r="A5996" s="2"/>
    </row>
    <row r="5997" spans="1:1" x14ac:dyDescent="0.55000000000000004">
      <c r="A5997" s="2"/>
    </row>
    <row r="5998" spans="1:1" x14ac:dyDescent="0.55000000000000004">
      <c r="A5998" s="2"/>
    </row>
    <row r="5999" spans="1:1" x14ac:dyDescent="0.55000000000000004">
      <c r="A5999" s="2"/>
    </row>
    <row r="6000" spans="1:1" x14ac:dyDescent="0.55000000000000004">
      <c r="A6000" s="2"/>
    </row>
    <row r="6001" spans="1:1" x14ac:dyDescent="0.55000000000000004">
      <c r="A6001" s="2"/>
    </row>
    <row r="6002" spans="1:1" x14ac:dyDescent="0.55000000000000004">
      <c r="A6002" s="2"/>
    </row>
    <row r="6003" spans="1:1" x14ac:dyDescent="0.55000000000000004">
      <c r="A6003" s="2"/>
    </row>
    <row r="6004" spans="1:1" x14ac:dyDescent="0.55000000000000004">
      <c r="A6004" s="2"/>
    </row>
    <row r="6005" spans="1:1" x14ac:dyDescent="0.55000000000000004">
      <c r="A6005" s="2"/>
    </row>
    <row r="6006" spans="1:1" x14ac:dyDescent="0.55000000000000004">
      <c r="A6006" s="2"/>
    </row>
    <row r="6007" spans="1:1" x14ac:dyDescent="0.55000000000000004">
      <c r="A6007" s="2"/>
    </row>
    <row r="6008" spans="1:1" x14ac:dyDescent="0.55000000000000004">
      <c r="A6008" s="2"/>
    </row>
    <row r="6009" spans="1:1" x14ac:dyDescent="0.55000000000000004">
      <c r="A6009" s="2"/>
    </row>
    <row r="6010" spans="1:1" x14ac:dyDescent="0.55000000000000004">
      <c r="A6010" s="2"/>
    </row>
    <row r="6011" spans="1:1" x14ac:dyDescent="0.55000000000000004">
      <c r="A6011" s="2"/>
    </row>
    <row r="6012" spans="1:1" x14ac:dyDescent="0.55000000000000004">
      <c r="A6012" s="2"/>
    </row>
    <row r="6013" spans="1:1" x14ac:dyDescent="0.55000000000000004">
      <c r="A6013" s="2"/>
    </row>
    <row r="6014" spans="1:1" x14ac:dyDescent="0.55000000000000004">
      <c r="A6014" s="2"/>
    </row>
    <row r="6015" spans="1:1" x14ac:dyDescent="0.55000000000000004">
      <c r="A6015" s="2"/>
    </row>
    <row r="6016" spans="1:1" x14ac:dyDescent="0.55000000000000004">
      <c r="A6016" s="2"/>
    </row>
    <row r="6017" spans="1:1" x14ac:dyDescent="0.55000000000000004">
      <c r="A6017" s="2"/>
    </row>
    <row r="6018" spans="1:1" x14ac:dyDescent="0.55000000000000004">
      <c r="A6018" s="2"/>
    </row>
    <row r="6019" spans="1:1" x14ac:dyDescent="0.55000000000000004">
      <c r="A6019" s="2"/>
    </row>
    <row r="6020" spans="1:1" x14ac:dyDescent="0.55000000000000004">
      <c r="A6020" s="2"/>
    </row>
    <row r="6021" spans="1:1" x14ac:dyDescent="0.55000000000000004">
      <c r="A6021" s="2"/>
    </row>
    <row r="6022" spans="1:1" x14ac:dyDescent="0.55000000000000004">
      <c r="A6022" s="2"/>
    </row>
    <row r="6023" spans="1:1" x14ac:dyDescent="0.55000000000000004">
      <c r="A6023" s="2"/>
    </row>
    <row r="6024" spans="1:1" x14ac:dyDescent="0.55000000000000004">
      <c r="A6024" s="2"/>
    </row>
    <row r="6025" spans="1:1" x14ac:dyDescent="0.55000000000000004">
      <c r="A6025" s="2"/>
    </row>
    <row r="6026" spans="1:1" x14ac:dyDescent="0.55000000000000004">
      <c r="A6026" s="2"/>
    </row>
    <row r="6027" spans="1:1" x14ac:dyDescent="0.55000000000000004">
      <c r="A6027" s="2"/>
    </row>
    <row r="6028" spans="1:1" x14ac:dyDescent="0.55000000000000004">
      <c r="A6028" s="2"/>
    </row>
    <row r="6029" spans="1:1" x14ac:dyDescent="0.55000000000000004">
      <c r="A6029" s="2"/>
    </row>
    <row r="6030" spans="1:1" x14ac:dyDescent="0.55000000000000004">
      <c r="A6030" s="2"/>
    </row>
    <row r="6031" spans="1:1" x14ac:dyDescent="0.55000000000000004">
      <c r="A6031" s="2"/>
    </row>
    <row r="6032" spans="1:1" x14ac:dyDescent="0.55000000000000004">
      <c r="A6032" s="2"/>
    </row>
    <row r="6033" spans="1:1" x14ac:dyDescent="0.55000000000000004">
      <c r="A6033" s="2"/>
    </row>
    <row r="6034" spans="1:1" x14ac:dyDescent="0.55000000000000004">
      <c r="A6034" s="2"/>
    </row>
    <row r="6035" spans="1:1" x14ac:dyDescent="0.55000000000000004">
      <c r="A6035" s="2"/>
    </row>
    <row r="6036" spans="1:1" x14ac:dyDescent="0.55000000000000004">
      <c r="A6036" s="2"/>
    </row>
    <row r="6037" spans="1:1" x14ac:dyDescent="0.55000000000000004">
      <c r="A6037" s="2"/>
    </row>
    <row r="6038" spans="1:1" x14ac:dyDescent="0.55000000000000004">
      <c r="A6038" s="2"/>
    </row>
    <row r="6039" spans="1:1" x14ac:dyDescent="0.55000000000000004">
      <c r="A6039" s="2"/>
    </row>
    <row r="6040" spans="1:1" x14ac:dyDescent="0.55000000000000004">
      <c r="A6040" s="2"/>
    </row>
    <row r="6041" spans="1:1" x14ac:dyDescent="0.55000000000000004">
      <c r="A6041" s="2"/>
    </row>
    <row r="6042" spans="1:1" x14ac:dyDescent="0.55000000000000004">
      <c r="A6042" s="2"/>
    </row>
    <row r="6043" spans="1:1" x14ac:dyDescent="0.55000000000000004">
      <c r="A6043" s="2"/>
    </row>
    <row r="6044" spans="1:1" x14ac:dyDescent="0.55000000000000004">
      <c r="A6044" s="2"/>
    </row>
    <row r="6045" spans="1:1" x14ac:dyDescent="0.55000000000000004">
      <c r="A6045" s="2"/>
    </row>
    <row r="6046" spans="1:1" x14ac:dyDescent="0.55000000000000004">
      <c r="A6046" s="2"/>
    </row>
    <row r="6047" spans="1:1" x14ac:dyDescent="0.55000000000000004">
      <c r="A6047" s="2"/>
    </row>
    <row r="6048" spans="1:1" x14ac:dyDescent="0.55000000000000004">
      <c r="A6048" s="2"/>
    </row>
    <row r="6049" spans="1:1" x14ac:dyDescent="0.55000000000000004">
      <c r="A6049" s="2"/>
    </row>
    <row r="6050" spans="1:1" x14ac:dyDescent="0.55000000000000004">
      <c r="A6050" s="2"/>
    </row>
    <row r="6051" spans="1:1" x14ac:dyDescent="0.55000000000000004">
      <c r="A6051" s="2"/>
    </row>
    <row r="6052" spans="1:1" x14ac:dyDescent="0.55000000000000004">
      <c r="A6052" s="2"/>
    </row>
    <row r="6053" spans="1:1" x14ac:dyDescent="0.55000000000000004">
      <c r="A6053" s="2"/>
    </row>
    <row r="6054" spans="1:1" x14ac:dyDescent="0.55000000000000004">
      <c r="A6054" s="2"/>
    </row>
    <row r="6055" spans="1:1" x14ac:dyDescent="0.55000000000000004">
      <c r="A6055" s="2"/>
    </row>
    <row r="6056" spans="1:1" x14ac:dyDescent="0.55000000000000004">
      <c r="A6056" s="2"/>
    </row>
    <row r="6057" spans="1:1" x14ac:dyDescent="0.55000000000000004">
      <c r="A6057" s="2"/>
    </row>
    <row r="6058" spans="1:1" x14ac:dyDescent="0.55000000000000004">
      <c r="A6058" s="2"/>
    </row>
    <row r="6059" spans="1:1" x14ac:dyDescent="0.55000000000000004">
      <c r="A6059" s="2"/>
    </row>
    <row r="6060" spans="1:1" x14ac:dyDescent="0.55000000000000004">
      <c r="A6060" s="2"/>
    </row>
    <row r="6061" spans="1:1" x14ac:dyDescent="0.55000000000000004">
      <c r="A6061" s="2"/>
    </row>
    <row r="6062" spans="1:1" x14ac:dyDescent="0.55000000000000004">
      <c r="A6062" s="2"/>
    </row>
    <row r="6063" spans="1:1" x14ac:dyDescent="0.55000000000000004">
      <c r="A6063" s="2"/>
    </row>
    <row r="6064" spans="1:1" x14ac:dyDescent="0.55000000000000004">
      <c r="A6064" s="2"/>
    </row>
    <row r="6065" spans="1:1" x14ac:dyDescent="0.55000000000000004">
      <c r="A6065" s="2"/>
    </row>
    <row r="6066" spans="1:1" x14ac:dyDescent="0.55000000000000004">
      <c r="A6066" s="2"/>
    </row>
    <row r="6067" spans="1:1" x14ac:dyDescent="0.55000000000000004">
      <c r="A6067" s="2"/>
    </row>
    <row r="6068" spans="1:1" x14ac:dyDescent="0.55000000000000004">
      <c r="A6068" s="2"/>
    </row>
    <row r="6069" spans="1:1" x14ac:dyDescent="0.55000000000000004">
      <c r="A6069" s="2"/>
    </row>
    <row r="6070" spans="1:1" x14ac:dyDescent="0.55000000000000004">
      <c r="A6070" s="2"/>
    </row>
    <row r="6071" spans="1:1" x14ac:dyDescent="0.55000000000000004">
      <c r="A6071" s="2"/>
    </row>
    <row r="6072" spans="1:1" x14ac:dyDescent="0.55000000000000004">
      <c r="A6072" s="2"/>
    </row>
    <row r="6073" spans="1:1" x14ac:dyDescent="0.55000000000000004">
      <c r="A6073" s="2"/>
    </row>
    <row r="6074" spans="1:1" x14ac:dyDescent="0.55000000000000004">
      <c r="A6074" s="2"/>
    </row>
    <row r="6075" spans="1:1" x14ac:dyDescent="0.55000000000000004">
      <c r="A6075" s="2"/>
    </row>
    <row r="6076" spans="1:1" x14ac:dyDescent="0.55000000000000004">
      <c r="A6076" s="2"/>
    </row>
    <row r="6077" spans="1:1" x14ac:dyDescent="0.55000000000000004">
      <c r="A6077" s="2"/>
    </row>
    <row r="6078" spans="1:1" x14ac:dyDescent="0.55000000000000004">
      <c r="A6078" s="2"/>
    </row>
    <row r="6079" spans="1:1" x14ac:dyDescent="0.55000000000000004">
      <c r="A6079" s="2"/>
    </row>
    <row r="6080" spans="1:1" x14ac:dyDescent="0.55000000000000004">
      <c r="A6080" s="2"/>
    </row>
    <row r="6081" spans="1:1" x14ac:dyDescent="0.55000000000000004">
      <c r="A6081" s="2"/>
    </row>
    <row r="6082" spans="1:1" x14ac:dyDescent="0.55000000000000004">
      <c r="A6082" s="2"/>
    </row>
    <row r="6083" spans="1:1" x14ac:dyDescent="0.55000000000000004">
      <c r="A6083" s="2"/>
    </row>
    <row r="6084" spans="1:1" x14ac:dyDescent="0.55000000000000004">
      <c r="A6084" s="2"/>
    </row>
    <row r="6085" spans="1:1" x14ac:dyDescent="0.55000000000000004">
      <c r="A6085" s="2"/>
    </row>
    <row r="6086" spans="1:1" x14ac:dyDescent="0.55000000000000004">
      <c r="A6086" s="2"/>
    </row>
    <row r="6087" spans="1:1" x14ac:dyDescent="0.55000000000000004">
      <c r="A6087" s="2"/>
    </row>
    <row r="6088" spans="1:1" x14ac:dyDescent="0.55000000000000004">
      <c r="A6088" s="2"/>
    </row>
    <row r="6089" spans="1:1" x14ac:dyDescent="0.55000000000000004">
      <c r="A6089" s="2"/>
    </row>
    <row r="6090" spans="1:1" x14ac:dyDescent="0.55000000000000004">
      <c r="A6090" s="2"/>
    </row>
    <row r="6091" spans="1:1" x14ac:dyDescent="0.55000000000000004">
      <c r="A6091" s="2"/>
    </row>
    <row r="6092" spans="1:1" x14ac:dyDescent="0.55000000000000004">
      <c r="A6092" s="2"/>
    </row>
    <row r="6093" spans="1:1" x14ac:dyDescent="0.55000000000000004">
      <c r="A6093" s="2"/>
    </row>
    <row r="6094" spans="1:1" x14ac:dyDescent="0.55000000000000004">
      <c r="A6094" s="2"/>
    </row>
    <row r="6095" spans="1:1" x14ac:dyDescent="0.55000000000000004">
      <c r="A6095" s="2"/>
    </row>
    <row r="6096" spans="1:1" x14ac:dyDescent="0.55000000000000004">
      <c r="A6096" s="2"/>
    </row>
    <row r="6097" spans="1:1" x14ac:dyDescent="0.55000000000000004">
      <c r="A6097" s="2"/>
    </row>
    <row r="6098" spans="1:1" x14ac:dyDescent="0.55000000000000004">
      <c r="A6098" s="2"/>
    </row>
    <row r="6099" spans="1:1" x14ac:dyDescent="0.55000000000000004">
      <c r="A6099" s="2"/>
    </row>
    <row r="6100" spans="1:1" x14ac:dyDescent="0.55000000000000004">
      <c r="A6100" s="2"/>
    </row>
    <row r="6101" spans="1:1" x14ac:dyDescent="0.55000000000000004">
      <c r="A6101" s="2"/>
    </row>
    <row r="6102" spans="1:1" x14ac:dyDescent="0.55000000000000004">
      <c r="A6102" s="2"/>
    </row>
    <row r="6103" spans="1:1" x14ac:dyDescent="0.55000000000000004">
      <c r="A6103" s="2"/>
    </row>
    <row r="6104" spans="1:1" x14ac:dyDescent="0.55000000000000004">
      <c r="A6104" s="2"/>
    </row>
    <row r="6105" spans="1:1" x14ac:dyDescent="0.55000000000000004">
      <c r="A6105" s="2"/>
    </row>
    <row r="6106" spans="1:1" x14ac:dyDescent="0.55000000000000004">
      <c r="A6106" s="2"/>
    </row>
    <row r="6107" spans="1:1" x14ac:dyDescent="0.55000000000000004">
      <c r="A6107" s="2"/>
    </row>
    <row r="6108" spans="1:1" x14ac:dyDescent="0.55000000000000004">
      <c r="A6108" s="2"/>
    </row>
    <row r="6109" spans="1:1" x14ac:dyDescent="0.55000000000000004">
      <c r="A6109" s="2"/>
    </row>
    <row r="6110" spans="1:1" x14ac:dyDescent="0.55000000000000004">
      <c r="A6110" s="2"/>
    </row>
    <row r="6111" spans="1:1" x14ac:dyDescent="0.55000000000000004">
      <c r="A6111" s="2"/>
    </row>
    <row r="6112" spans="1:1" x14ac:dyDescent="0.55000000000000004">
      <c r="A6112" s="2"/>
    </row>
    <row r="6113" spans="1:1" x14ac:dyDescent="0.55000000000000004">
      <c r="A6113" s="2"/>
    </row>
    <row r="6114" spans="1:1" x14ac:dyDescent="0.55000000000000004">
      <c r="A6114" s="2"/>
    </row>
    <row r="6115" spans="1:1" x14ac:dyDescent="0.55000000000000004">
      <c r="A6115" s="2"/>
    </row>
    <row r="6116" spans="1:1" x14ac:dyDescent="0.55000000000000004">
      <c r="A6116" s="2"/>
    </row>
    <row r="6117" spans="1:1" x14ac:dyDescent="0.55000000000000004">
      <c r="A6117" s="2"/>
    </row>
    <row r="6118" spans="1:1" x14ac:dyDescent="0.55000000000000004">
      <c r="A6118" s="2"/>
    </row>
    <row r="6119" spans="1:1" x14ac:dyDescent="0.55000000000000004">
      <c r="A6119" s="2"/>
    </row>
    <row r="6120" spans="1:1" x14ac:dyDescent="0.55000000000000004">
      <c r="A6120" s="2"/>
    </row>
    <row r="6121" spans="1:1" x14ac:dyDescent="0.55000000000000004">
      <c r="A6121" s="2"/>
    </row>
    <row r="6122" spans="1:1" x14ac:dyDescent="0.55000000000000004">
      <c r="A6122" s="2"/>
    </row>
    <row r="6123" spans="1:1" x14ac:dyDescent="0.55000000000000004">
      <c r="A6123" s="2"/>
    </row>
    <row r="6124" spans="1:1" x14ac:dyDescent="0.55000000000000004">
      <c r="A6124" s="2"/>
    </row>
    <row r="6125" spans="1:1" x14ac:dyDescent="0.55000000000000004">
      <c r="A6125" s="2"/>
    </row>
    <row r="6126" spans="1:1" x14ac:dyDescent="0.55000000000000004">
      <c r="A6126" s="2"/>
    </row>
    <row r="6127" spans="1:1" x14ac:dyDescent="0.55000000000000004">
      <c r="A6127" s="2"/>
    </row>
    <row r="6128" spans="1:1" x14ac:dyDescent="0.55000000000000004">
      <c r="A6128" s="2"/>
    </row>
    <row r="6129" spans="1:1" x14ac:dyDescent="0.55000000000000004">
      <c r="A6129" s="2"/>
    </row>
    <row r="6130" spans="1:1" x14ac:dyDescent="0.55000000000000004">
      <c r="A6130" s="2"/>
    </row>
    <row r="6131" spans="1:1" x14ac:dyDescent="0.55000000000000004">
      <c r="A6131" s="2"/>
    </row>
    <row r="6132" spans="1:1" x14ac:dyDescent="0.55000000000000004">
      <c r="A6132" s="2"/>
    </row>
    <row r="6133" spans="1:1" x14ac:dyDescent="0.55000000000000004">
      <c r="A6133" s="2"/>
    </row>
    <row r="6134" spans="1:1" x14ac:dyDescent="0.55000000000000004">
      <c r="A6134" s="2"/>
    </row>
    <row r="6135" spans="1:1" x14ac:dyDescent="0.55000000000000004">
      <c r="A6135" s="2"/>
    </row>
    <row r="6136" spans="1:1" x14ac:dyDescent="0.55000000000000004">
      <c r="A6136" s="2"/>
    </row>
    <row r="6137" spans="1:1" x14ac:dyDescent="0.55000000000000004">
      <c r="A6137" s="2"/>
    </row>
    <row r="6138" spans="1:1" x14ac:dyDescent="0.55000000000000004">
      <c r="A6138" s="2"/>
    </row>
    <row r="6139" spans="1:1" x14ac:dyDescent="0.55000000000000004">
      <c r="A6139" s="2"/>
    </row>
    <row r="6140" spans="1:1" x14ac:dyDescent="0.55000000000000004">
      <c r="A6140" s="2"/>
    </row>
    <row r="6141" spans="1:1" x14ac:dyDescent="0.55000000000000004">
      <c r="A6141" s="2"/>
    </row>
    <row r="6142" spans="1:1" x14ac:dyDescent="0.55000000000000004">
      <c r="A6142" s="2"/>
    </row>
    <row r="6143" spans="1:1" x14ac:dyDescent="0.55000000000000004">
      <c r="A6143" s="2"/>
    </row>
    <row r="6144" spans="1:1" x14ac:dyDescent="0.55000000000000004">
      <c r="A6144" s="2"/>
    </row>
    <row r="6145" spans="1:1" x14ac:dyDescent="0.55000000000000004">
      <c r="A6145" s="2"/>
    </row>
    <row r="6146" spans="1:1" x14ac:dyDescent="0.55000000000000004">
      <c r="A6146" s="2"/>
    </row>
    <row r="6147" spans="1:1" x14ac:dyDescent="0.55000000000000004">
      <c r="A6147" s="2"/>
    </row>
    <row r="6148" spans="1:1" x14ac:dyDescent="0.55000000000000004">
      <c r="A6148" s="2"/>
    </row>
    <row r="6149" spans="1:1" x14ac:dyDescent="0.55000000000000004">
      <c r="A6149" s="2"/>
    </row>
    <row r="6150" spans="1:1" x14ac:dyDescent="0.55000000000000004">
      <c r="A6150" s="2"/>
    </row>
    <row r="6151" spans="1:1" x14ac:dyDescent="0.55000000000000004">
      <c r="A6151" s="2"/>
    </row>
    <row r="6152" spans="1:1" x14ac:dyDescent="0.55000000000000004">
      <c r="A6152" s="2"/>
    </row>
    <row r="6153" spans="1:1" x14ac:dyDescent="0.55000000000000004">
      <c r="A6153" s="2"/>
    </row>
    <row r="6154" spans="1:1" x14ac:dyDescent="0.55000000000000004">
      <c r="A6154" s="2"/>
    </row>
    <row r="6155" spans="1:1" x14ac:dyDescent="0.55000000000000004">
      <c r="A6155" s="2"/>
    </row>
    <row r="6156" spans="1:1" x14ac:dyDescent="0.55000000000000004">
      <c r="A6156" s="2"/>
    </row>
    <row r="6157" spans="1:1" x14ac:dyDescent="0.55000000000000004">
      <c r="A6157" s="2"/>
    </row>
    <row r="6158" spans="1:1" x14ac:dyDescent="0.55000000000000004">
      <c r="A6158" s="2"/>
    </row>
    <row r="6159" spans="1:1" x14ac:dyDescent="0.55000000000000004">
      <c r="A6159" s="2"/>
    </row>
    <row r="6160" spans="1:1" x14ac:dyDescent="0.55000000000000004">
      <c r="A6160" s="2"/>
    </row>
    <row r="6161" spans="1:1" x14ac:dyDescent="0.55000000000000004">
      <c r="A6161" s="2"/>
    </row>
    <row r="6162" spans="1:1" x14ac:dyDescent="0.55000000000000004">
      <c r="A6162" s="2"/>
    </row>
    <row r="6163" spans="1:1" x14ac:dyDescent="0.55000000000000004">
      <c r="A6163" s="2"/>
    </row>
    <row r="6164" spans="1:1" x14ac:dyDescent="0.55000000000000004">
      <c r="A6164" s="2"/>
    </row>
    <row r="6165" spans="1:1" x14ac:dyDescent="0.55000000000000004">
      <c r="A6165" s="2"/>
    </row>
    <row r="6166" spans="1:1" x14ac:dyDescent="0.55000000000000004">
      <c r="A6166" s="2"/>
    </row>
    <row r="6167" spans="1:1" x14ac:dyDescent="0.55000000000000004">
      <c r="A6167" s="2"/>
    </row>
    <row r="6168" spans="1:1" x14ac:dyDescent="0.55000000000000004">
      <c r="A6168" s="2"/>
    </row>
    <row r="6169" spans="1:1" x14ac:dyDescent="0.55000000000000004">
      <c r="A6169" s="2"/>
    </row>
    <row r="6170" spans="1:1" x14ac:dyDescent="0.55000000000000004">
      <c r="A6170" s="2"/>
    </row>
    <row r="6171" spans="1:1" x14ac:dyDescent="0.55000000000000004">
      <c r="A6171" s="2"/>
    </row>
    <row r="6172" spans="1:1" x14ac:dyDescent="0.55000000000000004">
      <c r="A6172" s="2"/>
    </row>
    <row r="6173" spans="1:1" x14ac:dyDescent="0.55000000000000004">
      <c r="A6173" s="2"/>
    </row>
    <row r="6174" spans="1:1" x14ac:dyDescent="0.55000000000000004">
      <c r="A6174" s="2"/>
    </row>
    <row r="6175" spans="1:1" x14ac:dyDescent="0.55000000000000004">
      <c r="A6175" s="2"/>
    </row>
    <row r="6176" spans="1:1" x14ac:dyDescent="0.55000000000000004">
      <c r="A6176" s="2"/>
    </row>
    <row r="6177" spans="1:1" x14ac:dyDescent="0.55000000000000004">
      <c r="A6177" s="2"/>
    </row>
    <row r="6178" spans="1:1" x14ac:dyDescent="0.55000000000000004">
      <c r="A6178" s="2"/>
    </row>
    <row r="6179" spans="1:1" x14ac:dyDescent="0.55000000000000004">
      <c r="A6179" s="2"/>
    </row>
    <row r="6180" spans="1:1" x14ac:dyDescent="0.55000000000000004">
      <c r="A6180" s="2"/>
    </row>
    <row r="6181" spans="1:1" x14ac:dyDescent="0.55000000000000004">
      <c r="A6181" s="2"/>
    </row>
    <row r="6182" spans="1:1" x14ac:dyDescent="0.55000000000000004">
      <c r="A6182" s="2"/>
    </row>
    <row r="6183" spans="1:1" x14ac:dyDescent="0.55000000000000004">
      <c r="A6183" s="2"/>
    </row>
    <row r="6184" spans="1:1" x14ac:dyDescent="0.55000000000000004">
      <c r="A6184" s="2"/>
    </row>
    <row r="6185" spans="1:1" x14ac:dyDescent="0.55000000000000004">
      <c r="A6185" s="2"/>
    </row>
    <row r="6186" spans="1:1" x14ac:dyDescent="0.55000000000000004">
      <c r="A6186" s="2"/>
    </row>
    <row r="6187" spans="1:1" x14ac:dyDescent="0.55000000000000004">
      <c r="A6187" s="2"/>
    </row>
    <row r="6188" spans="1:1" x14ac:dyDescent="0.55000000000000004">
      <c r="A6188" s="2"/>
    </row>
    <row r="6189" spans="1:1" x14ac:dyDescent="0.55000000000000004">
      <c r="A6189" s="2"/>
    </row>
    <row r="6190" spans="1:1" x14ac:dyDescent="0.55000000000000004">
      <c r="A6190" s="2"/>
    </row>
    <row r="6191" spans="1:1" x14ac:dyDescent="0.55000000000000004">
      <c r="A6191" s="2"/>
    </row>
    <row r="6192" spans="1:1" x14ac:dyDescent="0.55000000000000004">
      <c r="A6192" s="2"/>
    </row>
    <row r="6193" spans="1:1" x14ac:dyDescent="0.55000000000000004">
      <c r="A6193" s="2"/>
    </row>
    <row r="6194" spans="1:1" x14ac:dyDescent="0.55000000000000004">
      <c r="A6194" s="2"/>
    </row>
    <row r="6195" spans="1:1" x14ac:dyDescent="0.55000000000000004">
      <c r="A6195" s="2"/>
    </row>
    <row r="6196" spans="1:1" x14ac:dyDescent="0.55000000000000004">
      <c r="A6196" s="2"/>
    </row>
    <row r="6197" spans="1:1" x14ac:dyDescent="0.55000000000000004">
      <c r="A6197" s="2"/>
    </row>
    <row r="6198" spans="1:1" x14ac:dyDescent="0.55000000000000004">
      <c r="A6198" s="2"/>
    </row>
    <row r="6199" spans="1:1" x14ac:dyDescent="0.55000000000000004">
      <c r="A6199" s="2"/>
    </row>
    <row r="6200" spans="1:1" x14ac:dyDescent="0.55000000000000004">
      <c r="A6200" s="2"/>
    </row>
    <row r="6201" spans="1:1" x14ac:dyDescent="0.55000000000000004">
      <c r="A6201" s="2"/>
    </row>
    <row r="6202" spans="1:1" x14ac:dyDescent="0.55000000000000004">
      <c r="A6202" s="2"/>
    </row>
    <row r="6203" spans="1:1" x14ac:dyDescent="0.55000000000000004">
      <c r="A6203" s="2"/>
    </row>
    <row r="6204" spans="1:1" x14ac:dyDescent="0.55000000000000004">
      <c r="A6204" s="2"/>
    </row>
    <row r="6205" spans="1:1" x14ac:dyDescent="0.55000000000000004">
      <c r="A6205" s="2"/>
    </row>
    <row r="6206" spans="1:1" x14ac:dyDescent="0.55000000000000004">
      <c r="A6206" s="2"/>
    </row>
    <row r="6207" spans="1:1" x14ac:dyDescent="0.55000000000000004">
      <c r="A6207" s="2"/>
    </row>
    <row r="6208" spans="1:1" x14ac:dyDescent="0.55000000000000004">
      <c r="A6208" s="2"/>
    </row>
    <row r="6209" spans="1:1" x14ac:dyDescent="0.55000000000000004">
      <c r="A6209" s="2"/>
    </row>
    <row r="6210" spans="1:1" x14ac:dyDescent="0.55000000000000004">
      <c r="A6210" s="2"/>
    </row>
    <row r="6211" spans="1:1" x14ac:dyDescent="0.55000000000000004">
      <c r="A6211" s="2"/>
    </row>
    <row r="6212" spans="1:1" x14ac:dyDescent="0.55000000000000004">
      <c r="A6212" s="2"/>
    </row>
    <row r="6213" spans="1:1" x14ac:dyDescent="0.55000000000000004">
      <c r="A6213" s="2"/>
    </row>
    <row r="6214" spans="1:1" x14ac:dyDescent="0.55000000000000004">
      <c r="A6214" s="2"/>
    </row>
    <row r="6215" spans="1:1" x14ac:dyDescent="0.55000000000000004">
      <c r="A6215" s="2"/>
    </row>
    <row r="6216" spans="1:1" x14ac:dyDescent="0.55000000000000004">
      <c r="A6216" s="2"/>
    </row>
    <row r="6217" spans="1:1" x14ac:dyDescent="0.55000000000000004">
      <c r="A6217" s="2"/>
    </row>
    <row r="6218" spans="1:1" x14ac:dyDescent="0.55000000000000004">
      <c r="A6218" s="2"/>
    </row>
    <row r="6219" spans="1:1" x14ac:dyDescent="0.55000000000000004">
      <c r="A6219" s="2"/>
    </row>
    <row r="6220" spans="1:1" x14ac:dyDescent="0.55000000000000004">
      <c r="A6220" s="2"/>
    </row>
    <row r="6221" spans="1:1" x14ac:dyDescent="0.55000000000000004">
      <c r="A6221" s="2"/>
    </row>
    <row r="6222" spans="1:1" x14ac:dyDescent="0.55000000000000004">
      <c r="A6222" s="2"/>
    </row>
    <row r="6223" spans="1:1" x14ac:dyDescent="0.55000000000000004">
      <c r="A6223" s="2"/>
    </row>
    <row r="6224" spans="1:1" x14ac:dyDescent="0.55000000000000004">
      <c r="A6224" s="2"/>
    </row>
    <row r="6225" spans="1:1" x14ac:dyDescent="0.55000000000000004">
      <c r="A6225" s="2"/>
    </row>
    <row r="6226" spans="1:1" x14ac:dyDescent="0.55000000000000004">
      <c r="A6226" s="2"/>
    </row>
    <row r="6227" spans="1:1" x14ac:dyDescent="0.55000000000000004">
      <c r="A6227" s="2"/>
    </row>
    <row r="6228" spans="1:1" x14ac:dyDescent="0.55000000000000004">
      <c r="A6228" s="2"/>
    </row>
    <row r="6229" spans="1:1" x14ac:dyDescent="0.55000000000000004">
      <c r="A6229" s="2"/>
    </row>
    <row r="6230" spans="1:1" x14ac:dyDescent="0.55000000000000004">
      <c r="A6230" s="2"/>
    </row>
    <row r="6231" spans="1:1" x14ac:dyDescent="0.55000000000000004">
      <c r="A6231" s="2"/>
    </row>
    <row r="6232" spans="1:1" x14ac:dyDescent="0.55000000000000004">
      <c r="A6232" s="2"/>
    </row>
    <row r="6233" spans="1:1" x14ac:dyDescent="0.55000000000000004">
      <c r="A6233" s="2"/>
    </row>
    <row r="6234" spans="1:1" x14ac:dyDescent="0.55000000000000004">
      <c r="A6234" s="2"/>
    </row>
    <row r="6235" spans="1:1" x14ac:dyDescent="0.55000000000000004">
      <c r="A6235" s="2"/>
    </row>
    <row r="6236" spans="1:1" x14ac:dyDescent="0.55000000000000004">
      <c r="A6236" s="2"/>
    </row>
    <row r="6237" spans="1:1" x14ac:dyDescent="0.55000000000000004">
      <c r="A6237" s="2"/>
    </row>
    <row r="6238" spans="1:1" x14ac:dyDescent="0.55000000000000004">
      <c r="A6238" s="2"/>
    </row>
    <row r="6239" spans="1:1" x14ac:dyDescent="0.55000000000000004">
      <c r="A6239" s="2"/>
    </row>
    <row r="6240" spans="1:1" x14ac:dyDescent="0.55000000000000004">
      <c r="A6240" s="2"/>
    </row>
    <row r="6241" spans="1:1" x14ac:dyDescent="0.55000000000000004">
      <c r="A6241" s="2"/>
    </row>
    <row r="6242" spans="1:1" x14ac:dyDescent="0.55000000000000004">
      <c r="A6242" s="2"/>
    </row>
    <row r="6243" spans="1:1" x14ac:dyDescent="0.55000000000000004">
      <c r="A6243" s="2"/>
    </row>
    <row r="6244" spans="1:1" x14ac:dyDescent="0.55000000000000004">
      <c r="A6244" s="2"/>
    </row>
    <row r="6245" spans="1:1" x14ac:dyDescent="0.55000000000000004">
      <c r="A6245" s="2"/>
    </row>
    <row r="6246" spans="1:1" x14ac:dyDescent="0.55000000000000004">
      <c r="A6246" s="2"/>
    </row>
    <row r="6247" spans="1:1" x14ac:dyDescent="0.55000000000000004">
      <c r="A6247" s="2"/>
    </row>
    <row r="6248" spans="1:1" x14ac:dyDescent="0.55000000000000004">
      <c r="A6248" s="2"/>
    </row>
    <row r="6249" spans="1:1" x14ac:dyDescent="0.55000000000000004">
      <c r="A6249" s="2"/>
    </row>
    <row r="6250" spans="1:1" x14ac:dyDescent="0.55000000000000004">
      <c r="A6250" s="2"/>
    </row>
    <row r="6251" spans="1:1" x14ac:dyDescent="0.55000000000000004">
      <c r="A6251" s="2"/>
    </row>
    <row r="6252" spans="1:1" x14ac:dyDescent="0.55000000000000004">
      <c r="A6252" s="2"/>
    </row>
    <row r="6253" spans="1:1" x14ac:dyDescent="0.55000000000000004">
      <c r="A6253" s="2"/>
    </row>
    <row r="6254" spans="1:1" x14ac:dyDescent="0.55000000000000004">
      <c r="A6254" s="2"/>
    </row>
    <row r="6255" spans="1:1" x14ac:dyDescent="0.55000000000000004">
      <c r="A6255" s="2"/>
    </row>
    <row r="6256" spans="1:1" x14ac:dyDescent="0.55000000000000004">
      <c r="A6256" s="2"/>
    </row>
    <row r="6257" spans="1:1" x14ac:dyDescent="0.55000000000000004">
      <c r="A6257" s="2"/>
    </row>
    <row r="6258" spans="1:1" x14ac:dyDescent="0.55000000000000004">
      <c r="A6258" s="2"/>
    </row>
    <row r="6259" spans="1:1" x14ac:dyDescent="0.55000000000000004">
      <c r="A6259" s="2"/>
    </row>
    <row r="6260" spans="1:1" x14ac:dyDescent="0.55000000000000004">
      <c r="A6260" s="2"/>
    </row>
    <row r="6261" spans="1:1" x14ac:dyDescent="0.55000000000000004">
      <c r="A6261" s="2"/>
    </row>
    <row r="6262" spans="1:1" x14ac:dyDescent="0.55000000000000004">
      <c r="A6262" s="2"/>
    </row>
    <row r="6263" spans="1:1" x14ac:dyDescent="0.55000000000000004">
      <c r="A6263" s="2"/>
    </row>
    <row r="6264" spans="1:1" x14ac:dyDescent="0.55000000000000004">
      <c r="A6264" s="2"/>
    </row>
    <row r="6265" spans="1:1" x14ac:dyDescent="0.55000000000000004">
      <c r="A6265" s="2"/>
    </row>
    <row r="6266" spans="1:1" x14ac:dyDescent="0.55000000000000004">
      <c r="A6266" s="2"/>
    </row>
    <row r="6267" spans="1:1" x14ac:dyDescent="0.55000000000000004">
      <c r="A6267" s="2"/>
    </row>
    <row r="6268" spans="1:1" x14ac:dyDescent="0.55000000000000004">
      <c r="A6268" s="2"/>
    </row>
    <row r="6269" spans="1:1" x14ac:dyDescent="0.55000000000000004">
      <c r="A6269" s="2"/>
    </row>
    <row r="6270" spans="1:1" x14ac:dyDescent="0.55000000000000004">
      <c r="A6270" s="2"/>
    </row>
    <row r="6271" spans="1:1" x14ac:dyDescent="0.55000000000000004">
      <c r="A6271" s="2"/>
    </row>
    <row r="6272" spans="1:1" x14ac:dyDescent="0.55000000000000004">
      <c r="A6272" s="2"/>
    </row>
    <row r="6273" spans="1:1" x14ac:dyDescent="0.55000000000000004">
      <c r="A6273" s="2"/>
    </row>
    <row r="6274" spans="1:1" x14ac:dyDescent="0.55000000000000004">
      <c r="A6274" s="2"/>
    </row>
    <row r="6275" spans="1:1" x14ac:dyDescent="0.55000000000000004">
      <c r="A6275" s="2"/>
    </row>
    <row r="6276" spans="1:1" x14ac:dyDescent="0.55000000000000004">
      <c r="A6276" s="2"/>
    </row>
    <row r="6277" spans="1:1" x14ac:dyDescent="0.55000000000000004">
      <c r="A6277" s="2"/>
    </row>
    <row r="6278" spans="1:1" x14ac:dyDescent="0.55000000000000004">
      <c r="A6278" s="2"/>
    </row>
    <row r="6279" spans="1:1" x14ac:dyDescent="0.55000000000000004">
      <c r="A6279" s="2"/>
    </row>
    <row r="6280" spans="1:1" x14ac:dyDescent="0.55000000000000004">
      <c r="A6280" s="2"/>
    </row>
    <row r="6281" spans="1:1" x14ac:dyDescent="0.55000000000000004">
      <c r="A6281" s="2"/>
    </row>
    <row r="6282" spans="1:1" x14ac:dyDescent="0.55000000000000004">
      <c r="A6282" s="2"/>
    </row>
    <row r="6283" spans="1:1" x14ac:dyDescent="0.55000000000000004">
      <c r="A6283" s="2"/>
    </row>
    <row r="6284" spans="1:1" x14ac:dyDescent="0.55000000000000004">
      <c r="A6284" s="2"/>
    </row>
    <row r="6285" spans="1:1" x14ac:dyDescent="0.55000000000000004">
      <c r="A6285" s="2"/>
    </row>
    <row r="6286" spans="1:1" x14ac:dyDescent="0.55000000000000004">
      <c r="A6286" s="2"/>
    </row>
    <row r="6287" spans="1:1" x14ac:dyDescent="0.55000000000000004">
      <c r="A6287" s="2"/>
    </row>
    <row r="6288" spans="1:1" x14ac:dyDescent="0.55000000000000004">
      <c r="A6288" s="2"/>
    </row>
    <row r="6289" spans="1:1" x14ac:dyDescent="0.55000000000000004">
      <c r="A6289" s="2"/>
    </row>
    <row r="6290" spans="1:1" x14ac:dyDescent="0.55000000000000004">
      <c r="A6290" s="2"/>
    </row>
    <row r="6291" spans="1:1" x14ac:dyDescent="0.55000000000000004">
      <c r="A6291" s="2"/>
    </row>
    <row r="6292" spans="1:1" x14ac:dyDescent="0.55000000000000004">
      <c r="A6292" s="2"/>
    </row>
    <row r="6293" spans="1:1" x14ac:dyDescent="0.55000000000000004">
      <c r="A6293" s="2"/>
    </row>
    <row r="6294" spans="1:1" x14ac:dyDescent="0.55000000000000004">
      <c r="A6294" s="2"/>
    </row>
    <row r="6295" spans="1:1" x14ac:dyDescent="0.55000000000000004">
      <c r="A6295" s="2"/>
    </row>
    <row r="6296" spans="1:1" x14ac:dyDescent="0.55000000000000004">
      <c r="A6296" s="2"/>
    </row>
    <row r="6297" spans="1:1" x14ac:dyDescent="0.55000000000000004">
      <c r="A6297" s="2"/>
    </row>
    <row r="6298" spans="1:1" x14ac:dyDescent="0.55000000000000004">
      <c r="A6298" s="2"/>
    </row>
    <row r="6299" spans="1:1" x14ac:dyDescent="0.55000000000000004">
      <c r="A6299" s="2"/>
    </row>
    <row r="6300" spans="1:1" x14ac:dyDescent="0.55000000000000004">
      <c r="A6300" s="2"/>
    </row>
    <row r="6301" spans="1:1" x14ac:dyDescent="0.55000000000000004">
      <c r="A6301" s="2"/>
    </row>
    <row r="6302" spans="1:1" x14ac:dyDescent="0.55000000000000004">
      <c r="A6302" s="2"/>
    </row>
    <row r="6303" spans="1:1" x14ac:dyDescent="0.55000000000000004">
      <c r="A6303" s="2"/>
    </row>
    <row r="6304" spans="1:1" x14ac:dyDescent="0.55000000000000004">
      <c r="A6304" s="2"/>
    </row>
    <row r="6305" spans="1:1" x14ac:dyDescent="0.55000000000000004">
      <c r="A6305" s="2"/>
    </row>
    <row r="6306" spans="1:1" x14ac:dyDescent="0.55000000000000004">
      <c r="A6306" s="2"/>
    </row>
    <row r="6307" spans="1:1" x14ac:dyDescent="0.55000000000000004">
      <c r="A6307" s="2"/>
    </row>
    <row r="6308" spans="1:1" x14ac:dyDescent="0.55000000000000004">
      <c r="A6308" s="2"/>
    </row>
    <row r="6309" spans="1:1" x14ac:dyDescent="0.55000000000000004">
      <c r="A6309" s="2"/>
    </row>
    <row r="6310" spans="1:1" x14ac:dyDescent="0.55000000000000004">
      <c r="A6310" s="2"/>
    </row>
    <row r="6311" spans="1:1" x14ac:dyDescent="0.55000000000000004">
      <c r="A6311" s="2"/>
    </row>
    <row r="6312" spans="1:1" x14ac:dyDescent="0.55000000000000004">
      <c r="A6312" s="2"/>
    </row>
    <row r="6313" spans="1:1" x14ac:dyDescent="0.55000000000000004">
      <c r="A6313" s="2"/>
    </row>
    <row r="6314" spans="1:1" x14ac:dyDescent="0.55000000000000004">
      <c r="A6314" s="2"/>
    </row>
    <row r="6315" spans="1:1" x14ac:dyDescent="0.55000000000000004">
      <c r="A6315" s="2"/>
    </row>
    <row r="6316" spans="1:1" x14ac:dyDescent="0.55000000000000004">
      <c r="A6316" s="2"/>
    </row>
    <row r="6317" spans="1:1" x14ac:dyDescent="0.55000000000000004">
      <c r="A6317" s="2"/>
    </row>
    <row r="6318" spans="1:1" x14ac:dyDescent="0.55000000000000004">
      <c r="A6318" s="2"/>
    </row>
    <row r="6319" spans="1:1" x14ac:dyDescent="0.55000000000000004">
      <c r="A6319" s="2"/>
    </row>
    <row r="6320" spans="1:1" x14ac:dyDescent="0.55000000000000004">
      <c r="A6320" s="2"/>
    </row>
    <row r="6321" spans="1:1" x14ac:dyDescent="0.55000000000000004">
      <c r="A6321" s="2"/>
    </row>
    <row r="6322" spans="1:1" x14ac:dyDescent="0.55000000000000004">
      <c r="A6322" s="2"/>
    </row>
    <row r="6323" spans="1:1" x14ac:dyDescent="0.55000000000000004">
      <c r="A6323" s="2"/>
    </row>
    <row r="6324" spans="1:1" x14ac:dyDescent="0.55000000000000004">
      <c r="A6324" s="2"/>
    </row>
    <row r="6325" spans="1:1" x14ac:dyDescent="0.55000000000000004">
      <c r="A6325" s="2"/>
    </row>
    <row r="6326" spans="1:1" x14ac:dyDescent="0.55000000000000004">
      <c r="A6326" s="2"/>
    </row>
    <row r="6327" spans="1:1" x14ac:dyDescent="0.55000000000000004">
      <c r="A6327" s="2"/>
    </row>
    <row r="6328" spans="1:1" x14ac:dyDescent="0.55000000000000004">
      <c r="A6328" s="2"/>
    </row>
    <row r="6329" spans="1:1" x14ac:dyDescent="0.55000000000000004">
      <c r="A6329" s="2"/>
    </row>
    <row r="6330" spans="1:1" x14ac:dyDescent="0.55000000000000004">
      <c r="A6330" s="2"/>
    </row>
    <row r="6331" spans="1:1" x14ac:dyDescent="0.55000000000000004">
      <c r="A6331" s="2"/>
    </row>
    <row r="6332" spans="1:1" x14ac:dyDescent="0.55000000000000004">
      <c r="A6332" s="2"/>
    </row>
    <row r="6333" spans="1:1" x14ac:dyDescent="0.55000000000000004">
      <c r="A6333" s="2"/>
    </row>
    <row r="6334" spans="1:1" x14ac:dyDescent="0.55000000000000004">
      <c r="A6334" s="2"/>
    </row>
    <row r="6335" spans="1:1" x14ac:dyDescent="0.55000000000000004">
      <c r="A6335" s="2"/>
    </row>
    <row r="6336" spans="1:1" x14ac:dyDescent="0.55000000000000004">
      <c r="A6336" s="2"/>
    </row>
    <row r="6337" spans="1:1" x14ac:dyDescent="0.55000000000000004">
      <c r="A6337" s="2"/>
    </row>
    <row r="6338" spans="1:1" x14ac:dyDescent="0.55000000000000004">
      <c r="A6338" s="2"/>
    </row>
    <row r="6339" spans="1:1" x14ac:dyDescent="0.55000000000000004">
      <c r="A6339" s="2"/>
    </row>
    <row r="6340" spans="1:1" x14ac:dyDescent="0.55000000000000004">
      <c r="A6340" s="2"/>
    </row>
    <row r="6341" spans="1:1" x14ac:dyDescent="0.55000000000000004">
      <c r="A6341" s="2"/>
    </row>
    <row r="6342" spans="1:1" x14ac:dyDescent="0.55000000000000004">
      <c r="A6342" s="2"/>
    </row>
    <row r="6343" spans="1:1" x14ac:dyDescent="0.55000000000000004">
      <c r="A6343" s="2"/>
    </row>
    <row r="6344" spans="1:1" x14ac:dyDescent="0.55000000000000004">
      <c r="A6344" s="2"/>
    </row>
    <row r="6345" spans="1:1" x14ac:dyDescent="0.55000000000000004">
      <c r="A6345" s="2"/>
    </row>
    <row r="6346" spans="1:1" x14ac:dyDescent="0.55000000000000004">
      <c r="A6346" s="2"/>
    </row>
    <row r="6347" spans="1:1" x14ac:dyDescent="0.55000000000000004">
      <c r="A6347" s="2"/>
    </row>
    <row r="6348" spans="1:1" x14ac:dyDescent="0.55000000000000004">
      <c r="A6348" s="2"/>
    </row>
    <row r="6349" spans="1:1" x14ac:dyDescent="0.55000000000000004">
      <c r="A6349" s="2"/>
    </row>
    <row r="6350" spans="1:1" x14ac:dyDescent="0.55000000000000004">
      <c r="A6350" s="2"/>
    </row>
    <row r="6351" spans="1:1" x14ac:dyDescent="0.55000000000000004">
      <c r="A6351" s="2"/>
    </row>
    <row r="6352" spans="1:1" x14ac:dyDescent="0.55000000000000004">
      <c r="A6352" s="2"/>
    </row>
    <row r="6353" spans="1:1" x14ac:dyDescent="0.55000000000000004">
      <c r="A6353" s="2"/>
    </row>
    <row r="6354" spans="1:1" x14ac:dyDescent="0.55000000000000004">
      <c r="A6354" s="2"/>
    </row>
    <row r="6355" spans="1:1" x14ac:dyDescent="0.55000000000000004">
      <c r="A6355" s="2"/>
    </row>
    <row r="6356" spans="1:1" x14ac:dyDescent="0.55000000000000004">
      <c r="A6356" s="2"/>
    </row>
    <row r="6357" spans="1:1" x14ac:dyDescent="0.55000000000000004">
      <c r="A6357" s="2"/>
    </row>
    <row r="6358" spans="1:1" x14ac:dyDescent="0.55000000000000004">
      <c r="A6358" s="2"/>
    </row>
    <row r="6359" spans="1:1" x14ac:dyDescent="0.55000000000000004">
      <c r="A6359" s="2"/>
    </row>
    <row r="6360" spans="1:1" x14ac:dyDescent="0.55000000000000004">
      <c r="A6360" s="2"/>
    </row>
    <row r="6361" spans="1:1" x14ac:dyDescent="0.55000000000000004">
      <c r="A6361" s="2"/>
    </row>
    <row r="6362" spans="1:1" x14ac:dyDescent="0.55000000000000004">
      <c r="A6362" s="2"/>
    </row>
    <row r="6363" spans="1:1" x14ac:dyDescent="0.55000000000000004">
      <c r="A6363" s="2"/>
    </row>
    <row r="6364" spans="1:1" x14ac:dyDescent="0.55000000000000004">
      <c r="A6364" s="2"/>
    </row>
    <row r="6365" spans="1:1" x14ac:dyDescent="0.55000000000000004">
      <c r="A6365" s="2"/>
    </row>
    <row r="6366" spans="1:1" x14ac:dyDescent="0.55000000000000004">
      <c r="A6366" s="2"/>
    </row>
    <row r="6367" spans="1:1" x14ac:dyDescent="0.55000000000000004">
      <c r="A6367" s="2"/>
    </row>
    <row r="6368" spans="1:1" x14ac:dyDescent="0.55000000000000004">
      <c r="A6368" s="2"/>
    </row>
    <row r="6369" spans="1:1" x14ac:dyDescent="0.55000000000000004">
      <c r="A6369" s="2"/>
    </row>
    <row r="6370" spans="1:1" x14ac:dyDescent="0.55000000000000004">
      <c r="A6370" s="2"/>
    </row>
    <row r="6371" spans="1:1" x14ac:dyDescent="0.55000000000000004">
      <c r="A6371" s="2"/>
    </row>
    <row r="6372" spans="1:1" x14ac:dyDescent="0.55000000000000004">
      <c r="A6372" s="2"/>
    </row>
    <row r="6373" spans="1:1" x14ac:dyDescent="0.55000000000000004">
      <c r="A6373" s="2"/>
    </row>
    <row r="6374" spans="1:1" x14ac:dyDescent="0.55000000000000004">
      <c r="A6374" s="2"/>
    </row>
    <row r="6375" spans="1:1" x14ac:dyDescent="0.55000000000000004">
      <c r="A6375" s="2"/>
    </row>
    <row r="6376" spans="1:1" x14ac:dyDescent="0.55000000000000004">
      <c r="A6376" s="2"/>
    </row>
    <row r="6377" spans="1:1" x14ac:dyDescent="0.55000000000000004">
      <c r="A6377" s="2"/>
    </row>
    <row r="6378" spans="1:1" x14ac:dyDescent="0.55000000000000004">
      <c r="A6378" s="2"/>
    </row>
    <row r="6379" spans="1:1" x14ac:dyDescent="0.55000000000000004">
      <c r="A6379" s="2"/>
    </row>
    <row r="6380" spans="1:1" x14ac:dyDescent="0.55000000000000004">
      <c r="A6380" s="2"/>
    </row>
    <row r="6381" spans="1:1" x14ac:dyDescent="0.55000000000000004">
      <c r="A6381" s="2"/>
    </row>
    <row r="6382" spans="1:1" x14ac:dyDescent="0.55000000000000004">
      <c r="A6382" s="2"/>
    </row>
    <row r="6383" spans="1:1" x14ac:dyDescent="0.55000000000000004">
      <c r="A6383" s="2"/>
    </row>
    <row r="6384" spans="1:1" x14ac:dyDescent="0.55000000000000004">
      <c r="A6384" s="2"/>
    </row>
    <row r="6385" spans="1:1" x14ac:dyDescent="0.55000000000000004">
      <c r="A6385" s="2"/>
    </row>
    <row r="6386" spans="1:1" x14ac:dyDescent="0.55000000000000004">
      <c r="A6386" s="2"/>
    </row>
    <row r="6387" spans="1:1" x14ac:dyDescent="0.55000000000000004">
      <c r="A6387" s="2"/>
    </row>
    <row r="6388" spans="1:1" x14ac:dyDescent="0.55000000000000004">
      <c r="A6388" s="2"/>
    </row>
    <row r="6389" spans="1:1" x14ac:dyDescent="0.55000000000000004">
      <c r="A6389" s="2"/>
    </row>
    <row r="6390" spans="1:1" x14ac:dyDescent="0.55000000000000004">
      <c r="A6390" s="2"/>
    </row>
    <row r="6391" spans="1:1" x14ac:dyDescent="0.55000000000000004">
      <c r="A6391" s="2"/>
    </row>
    <row r="6392" spans="1:1" x14ac:dyDescent="0.55000000000000004">
      <c r="A6392" s="2"/>
    </row>
    <row r="6393" spans="1:1" x14ac:dyDescent="0.55000000000000004">
      <c r="A6393" s="2"/>
    </row>
    <row r="6394" spans="1:1" x14ac:dyDescent="0.55000000000000004">
      <c r="A6394" s="2"/>
    </row>
    <row r="6395" spans="1:1" x14ac:dyDescent="0.55000000000000004">
      <c r="A6395" s="2"/>
    </row>
    <row r="6396" spans="1:1" x14ac:dyDescent="0.55000000000000004">
      <c r="A6396" s="2"/>
    </row>
    <row r="6397" spans="1:1" x14ac:dyDescent="0.55000000000000004">
      <c r="A6397" s="2"/>
    </row>
    <row r="6398" spans="1:1" x14ac:dyDescent="0.55000000000000004">
      <c r="A6398" s="2"/>
    </row>
    <row r="6399" spans="1:1" x14ac:dyDescent="0.55000000000000004">
      <c r="A6399" s="2"/>
    </row>
    <row r="6400" spans="1:1" x14ac:dyDescent="0.55000000000000004">
      <c r="A6400" s="2"/>
    </row>
    <row r="6401" spans="1:1" x14ac:dyDescent="0.55000000000000004">
      <c r="A6401" s="2"/>
    </row>
    <row r="6402" spans="1:1" x14ac:dyDescent="0.55000000000000004">
      <c r="A6402" s="2"/>
    </row>
    <row r="6403" spans="1:1" x14ac:dyDescent="0.55000000000000004">
      <c r="A6403" s="2"/>
    </row>
    <row r="6404" spans="1:1" x14ac:dyDescent="0.55000000000000004">
      <c r="A6404" s="2"/>
    </row>
    <row r="6405" spans="1:1" x14ac:dyDescent="0.55000000000000004">
      <c r="A6405" s="2"/>
    </row>
    <row r="6406" spans="1:1" x14ac:dyDescent="0.55000000000000004">
      <c r="A6406" s="2"/>
    </row>
    <row r="6407" spans="1:1" x14ac:dyDescent="0.55000000000000004">
      <c r="A6407" s="2"/>
    </row>
    <row r="6408" spans="1:1" x14ac:dyDescent="0.55000000000000004">
      <c r="A6408" s="2"/>
    </row>
    <row r="6409" spans="1:1" x14ac:dyDescent="0.55000000000000004">
      <c r="A6409" s="2"/>
    </row>
    <row r="6410" spans="1:1" x14ac:dyDescent="0.55000000000000004">
      <c r="A6410" s="2"/>
    </row>
    <row r="6411" spans="1:1" x14ac:dyDescent="0.55000000000000004">
      <c r="A6411" s="2"/>
    </row>
    <row r="6412" spans="1:1" x14ac:dyDescent="0.55000000000000004">
      <c r="A6412" s="2"/>
    </row>
    <row r="6413" spans="1:1" x14ac:dyDescent="0.55000000000000004">
      <c r="A6413" s="2"/>
    </row>
    <row r="6414" spans="1:1" x14ac:dyDescent="0.55000000000000004">
      <c r="A6414" s="2"/>
    </row>
    <row r="6415" spans="1:1" x14ac:dyDescent="0.55000000000000004">
      <c r="A6415" s="2"/>
    </row>
    <row r="6416" spans="1:1" x14ac:dyDescent="0.55000000000000004">
      <c r="A6416" s="2"/>
    </row>
    <row r="6417" spans="1:1" x14ac:dyDescent="0.55000000000000004">
      <c r="A6417" s="2"/>
    </row>
    <row r="6418" spans="1:1" x14ac:dyDescent="0.55000000000000004">
      <c r="A6418" s="2"/>
    </row>
    <row r="6419" spans="1:1" x14ac:dyDescent="0.55000000000000004">
      <c r="A6419" s="2"/>
    </row>
    <row r="6420" spans="1:1" x14ac:dyDescent="0.55000000000000004">
      <c r="A6420" s="2"/>
    </row>
    <row r="6421" spans="1:1" x14ac:dyDescent="0.55000000000000004">
      <c r="A6421" s="2"/>
    </row>
    <row r="6422" spans="1:1" x14ac:dyDescent="0.55000000000000004">
      <c r="A6422" s="2"/>
    </row>
    <row r="6423" spans="1:1" x14ac:dyDescent="0.55000000000000004">
      <c r="A6423" s="2"/>
    </row>
    <row r="6424" spans="1:1" x14ac:dyDescent="0.55000000000000004">
      <c r="A6424" s="2"/>
    </row>
    <row r="6425" spans="1:1" x14ac:dyDescent="0.55000000000000004">
      <c r="A6425" s="2"/>
    </row>
    <row r="6426" spans="1:1" x14ac:dyDescent="0.55000000000000004">
      <c r="A6426" s="2"/>
    </row>
    <row r="6427" spans="1:1" x14ac:dyDescent="0.55000000000000004">
      <c r="A6427" s="2"/>
    </row>
    <row r="6428" spans="1:1" x14ac:dyDescent="0.55000000000000004">
      <c r="A6428" s="2"/>
    </row>
    <row r="6429" spans="1:1" x14ac:dyDescent="0.55000000000000004">
      <c r="A6429" s="2"/>
    </row>
    <row r="6430" spans="1:1" x14ac:dyDescent="0.55000000000000004">
      <c r="A6430" s="2"/>
    </row>
    <row r="6431" spans="1:1" x14ac:dyDescent="0.55000000000000004">
      <c r="A6431" s="2"/>
    </row>
    <row r="6432" spans="1:1" x14ac:dyDescent="0.55000000000000004">
      <c r="A6432" s="2"/>
    </row>
    <row r="6433" spans="1:1" x14ac:dyDescent="0.55000000000000004">
      <c r="A6433" s="2"/>
    </row>
    <row r="6434" spans="1:1" x14ac:dyDescent="0.55000000000000004">
      <c r="A6434" s="2"/>
    </row>
    <row r="6435" spans="1:1" x14ac:dyDescent="0.55000000000000004">
      <c r="A6435" s="2"/>
    </row>
    <row r="6436" spans="1:1" x14ac:dyDescent="0.55000000000000004">
      <c r="A6436" s="2"/>
    </row>
    <row r="6437" spans="1:1" x14ac:dyDescent="0.55000000000000004">
      <c r="A6437" s="2"/>
    </row>
    <row r="6438" spans="1:1" x14ac:dyDescent="0.55000000000000004">
      <c r="A6438" s="2"/>
    </row>
    <row r="6439" spans="1:1" x14ac:dyDescent="0.55000000000000004">
      <c r="A6439" s="2"/>
    </row>
    <row r="6440" spans="1:1" x14ac:dyDescent="0.55000000000000004">
      <c r="A6440" s="2"/>
    </row>
    <row r="6441" spans="1:1" x14ac:dyDescent="0.55000000000000004">
      <c r="A6441" s="2"/>
    </row>
    <row r="6442" spans="1:1" x14ac:dyDescent="0.55000000000000004">
      <c r="A6442" s="2"/>
    </row>
    <row r="6443" spans="1:1" x14ac:dyDescent="0.55000000000000004">
      <c r="A6443" s="2"/>
    </row>
    <row r="6444" spans="1:1" x14ac:dyDescent="0.55000000000000004">
      <c r="A6444" s="2"/>
    </row>
    <row r="6445" spans="1:1" x14ac:dyDescent="0.55000000000000004">
      <c r="A6445" s="2"/>
    </row>
    <row r="6446" spans="1:1" x14ac:dyDescent="0.55000000000000004">
      <c r="A6446" s="2"/>
    </row>
    <row r="6447" spans="1:1" x14ac:dyDescent="0.55000000000000004">
      <c r="A6447" s="2"/>
    </row>
    <row r="6448" spans="1:1" x14ac:dyDescent="0.55000000000000004">
      <c r="A6448" s="2"/>
    </row>
    <row r="6449" spans="1:1" x14ac:dyDescent="0.55000000000000004">
      <c r="A6449" s="2"/>
    </row>
    <row r="6450" spans="1:1" x14ac:dyDescent="0.55000000000000004">
      <c r="A6450" s="2"/>
    </row>
    <row r="6451" spans="1:1" x14ac:dyDescent="0.55000000000000004">
      <c r="A6451" s="2"/>
    </row>
    <row r="6452" spans="1:1" x14ac:dyDescent="0.55000000000000004">
      <c r="A6452" s="2"/>
    </row>
    <row r="6453" spans="1:1" x14ac:dyDescent="0.55000000000000004">
      <c r="A6453" s="2"/>
    </row>
    <row r="6454" spans="1:1" x14ac:dyDescent="0.55000000000000004">
      <c r="A6454" s="2"/>
    </row>
    <row r="6455" spans="1:1" x14ac:dyDescent="0.55000000000000004">
      <c r="A6455" s="2"/>
    </row>
    <row r="6456" spans="1:1" x14ac:dyDescent="0.55000000000000004">
      <c r="A6456" s="2"/>
    </row>
    <row r="6457" spans="1:1" x14ac:dyDescent="0.55000000000000004">
      <c r="A6457" s="2"/>
    </row>
    <row r="6458" spans="1:1" x14ac:dyDescent="0.55000000000000004">
      <c r="A6458" s="2"/>
    </row>
    <row r="6459" spans="1:1" x14ac:dyDescent="0.55000000000000004">
      <c r="A6459" s="2"/>
    </row>
    <row r="6460" spans="1:1" x14ac:dyDescent="0.55000000000000004">
      <c r="A6460" s="2"/>
    </row>
    <row r="6461" spans="1:1" x14ac:dyDescent="0.55000000000000004">
      <c r="A6461" s="2"/>
    </row>
    <row r="6462" spans="1:1" x14ac:dyDescent="0.55000000000000004">
      <c r="A6462" s="2"/>
    </row>
    <row r="6463" spans="1:1" x14ac:dyDescent="0.55000000000000004">
      <c r="A6463" s="2"/>
    </row>
    <row r="6464" spans="1:1" x14ac:dyDescent="0.55000000000000004">
      <c r="A6464" s="2"/>
    </row>
    <row r="6465" spans="1:1" x14ac:dyDescent="0.55000000000000004">
      <c r="A6465" s="2"/>
    </row>
    <row r="6466" spans="1:1" x14ac:dyDescent="0.55000000000000004">
      <c r="A6466" s="2"/>
    </row>
    <row r="6467" spans="1:1" x14ac:dyDescent="0.55000000000000004">
      <c r="A6467" s="2"/>
    </row>
    <row r="6468" spans="1:1" x14ac:dyDescent="0.55000000000000004">
      <c r="A6468" s="2"/>
    </row>
    <row r="6469" spans="1:1" x14ac:dyDescent="0.55000000000000004">
      <c r="A6469" s="2"/>
    </row>
    <row r="6470" spans="1:1" x14ac:dyDescent="0.55000000000000004">
      <c r="A6470" s="2"/>
    </row>
    <row r="6471" spans="1:1" x14ac:dyDescent="0.55000000000000004">
      <c r="A6471" s="2"/>
    </row>
    <row r="6472" spans="1:1" x14ac:dyDescent="0.55000000000000004">
      <c r="A6472" s="2"/>
    </row>
    <row r="6473" spans="1:1" x14ac:dyDescent="0.55000000000000004">
      <c r="A6473" s="2"/>
    </row>
    <row r="6474" spans="1:1" x14ac:dyDescent="0.55000000000000004">
      <c r="A6474" s="2"/>
    </row>
    <row r="6475" spans="1:1" x14ac:dyDescent="0.55000000000000004">
      <c r="A6475" s="2"/>
    </row>
    <row r="6476" spans="1:1" x14ac:dyDescent="0.55000000000000004">
      <c r="A6476" s="2"/>
    </row>
    <row r="6477" spans="1:1" x14ac:dyDescent="0.55000000000000004">
      <c r="A6477" s="2"/>
    </row>
    <row r="6478" spans="1:1" x14ac:dyDescent="0.55000000000000004">
      <c r="A6478" s="2"/>
    </row>
    <row r="6479" spans="1:1" x14ac:dyDescent="0.55000000000000004">
      <c r="A6479" s="2"/>
    </row>
    <row r="6480" spans="1:1" x14ac:dyDescent="0.55000000000000004">
      <c r="A6480" s="2"/>
    </row>
    <row r="6481" spans="1:1" x14ac:dyDescent="0.55000000000000004">
      <c r="A6481" s="2"/>
    </row>
    <row r="6482" spans="1:1" x14ac:dyDescent="0.55000000000000004">
      <c r="A6482" s="2"/>
    </row>
    <row r="6483" spans="1:1" x14ac:dyDescent="0.55000000000000004">
      <c r="A6483" s="2"/>
    </row>
    <row r="6484" spans="1:1" x14ac:dyDescent="0.55000000000000004">
      <c r="A6484" s="2"/>
    </row>
    <row r="6485" spans="1:1" x14ac:dyDescent="0.55000000000000004">
      <c r="A6485" s="2"/>
    </row>
    <row r="6486" spans="1:1" x14ac:dyDescent="0.55000000000000004">
      <c r="A6486" s="2"/>
    </row>
    <row r="6487" spans="1:1" x14ac:dyDescent="0.55000000000000004">
      <c r="A6487" s="2"/>
    </row>
    <row r="6488" spans="1:1" x14ac:dyDescent="0.55000000000000004">
      <c r="A6488" s="2"/>
    </row>
    <row r="6489" spans="1:1" x14ac:dyDescent="0.55000000000000004">
      <c r="A6489" s="2"/>
    </row>
    <row r="6490" spans="1:1" x14ac:dyDescent="0.55000000000000004">
      <c r="A6490" s="2"/>
    </row>
    <row r="6491" spans="1:1" x14ac:dyDescent="0.55000000000000004">
      <c r="A6491" s="2"/>
    </row>
    <row r="6492" spans="1:1" x14ac:dyDescent="0.55000000000000004">
      <c r="A6492" s="2"/>
    </row>
    <row r="6493" spans="1:1" x14ac:dyDescent="0.55000000000000004">
      <c r="A6493" s="2"/>
    </row>
    <row r="6494" spans="1:1" x14ac:dyDescent="0.55000000000000004">
      <c r="A6494" s="2"/>
    </row>
    <row r="6495" spans="1:1" x14ac:dyDescent="0.55000000000000004">
      <c r="A6495" s="2"/>
    </row>
    <row r="6496" spans="1:1" x14ac:dyDescent="0.55000000000000004">
      <c r="A6496" s="2"/>
    </row>
    <row r="6497" spans="1:1" x14ac:dyDescent="0.55000000000000004">
      <c r="A6497" s="2"/>
    </row>
    <row r="6498" spans="1:1" x14ac:dyDescent="0.55000000000000004">
      <c r="A6498" s="2"/>
    </row>
    <row r="6499" spans="1:1" x14ac:dyDescent="0.55000000000000004">
      <c r="A6499" s="2"/>
    </row>
    <row r="6500" spans="1:1" x14ac:dyDescent="0.55000000000000004">
      <c r="A6500" s="2"/>
    </row>
    <row r="6501" spans="1:1" x14ac:dyDescent="0.55000000000000004">
      <c r="A6501" s="2"/>
    </row>
    <row r="6502" spans="1:1" x14ac:dyDescent="0.55000000000000004">
      <c r="A6502" s="2"/>
    </row>
    <row r="6503" spans="1:1" x14ac:dyDescent="0.55000000000000004">
      <c r="A6503" s="2"/>
    </row>
    <row r="6504" spans="1:1" x14ac:dyDescent="0.55000000000000004">
      <c r="A6504" s="2"/>
    </row>
    <row r="6505" spans="1:1" x14ac:dyDescent="0.55000000000000004">
      <c r="A6505" s="2"/>
    </row>
    <row r="6506" spans="1:1" x14ac:dyDescent="0.55000000000000004">
      <c r="A6506" s="2"/>
    </row>
    <row r="6507" spans="1:1" x14ac:dyDescent="0.55000000000000004">
      <c r="A6507" s="2"/>
    </row>
    <row r="6508" spans="1:1" x14ac:dyDescent="0.55000000000000004">
      <c r="A6508" s="2"/>
    </row>
    <row r="6509" spans="1:1" x14ac:dyDescent="0.55000000000000004">
      <c r="A6509" s="2"/>
    </row>
    <row r="6510" spans="1:1" x14ac:dyDescent="0.55000000000000004">
      <c r="A6510" s="2"/>
    </row>
    <row r="6511" spans="1:1" x14ac:dyDescent="0.55000000000000004">
      <c r="A6511" s="2"/>
    </row>
    <row r="6512" spans="1:1" x14ac:dyDescent="0.55000000000000004">
      <c r="A6512" s="2"/>
    </row>
    <row r="6513" spans="1:1" x14ac:dyDescent="0.55000000000000004">
      <c r="A6513" s="2"/>
    </row>
    <row r="6514" spans="1:1" x14ac:dyDescent="0.55000000000000004">
      <c r="A6514" s="2"/>
    </row>
    <row r="6515" spans="1:1" x14ac:dyDescent="0.55000000000000004">
      <c r="A6515" s="2"/>
    </row>
    <row r="6516" spans="1:1" x14ac:dyDescent="0.55000000000000004">
      <c r="A6516" s="2"/>
    </row>
    <row r="6517" spans="1:1" x14ac:dyDescent="0.55000000000000004">
      <c r="A6517" s="2"/>
    </row>
    <row r="6518" spans="1:1" x14ac:dyDescent="0.55000000000000004">
      <c r="A6518" s="2"/>
    </row>
    <row r="6519" spans="1:1" x14ac:dyDescent="0.55000000000000004">
      <c r="A6519" s="2"/>
    </row>
    <row r="6520" spans="1:1" x14ac:dyDescent="0.55000000000000004">
      <c r="A6520" s="2"/>
    </row>
    <row r="6521" spans="1:1" x14ac:dyDescent="0.55000000000000004">
      <c r="A6521" s="2"/>
    </row>
    <row r="6522" spans="1:1" x14ac:dyDescent="0.55000000000000004">
      <c r="A6522" s="2"/>
    </row>
    <row r="6523" spans="1:1" x14ac:dyDescent="0.55000000000000004">
      <c r="A6523" s="2"/>
    </row>
    <row r="6524" spans="1:1" x14ac:dyDescent="0.55000000000000004">
      <c r="A6524" s="2"/>
    </row>
    <row r="6525" spans="1:1" x14ac:dyDescent="0.55000000000000004">
      <c r="A6525" s="2"/>
    </row>
    <row r="6526" spans="1:1" x14ac:dyDescent="0.55000000000000004">
      <c r="A6526" s="2"/>
    </row>
    <row r="6527" spans="1:1" x14ac:dyDescent="0.55000000000000004">
      <c r="A6527" s="2"/>
    </row>
    <row r="6528" spans="1:1" x14ac:dyDescent="0.55000000000000004">
      <c r="A6528" s="2"/>
    </row>
    <row r="6529" spans="1:1" x14ac:dyDescent="0.55000000000000004">
      <c r="A6529" s="2"/>
    </row>
    <row r="6530" spans="1:1" x14ac:dyDescent="0.55000000000000004">
      <c r="A6530" s="2"/>
    </row>
    <row r="6531" spans="1:1" x14ac:dyDescent="0.55000000000000004">
      <c r="A6531" s="2"/>
    </row>
    <row r="6532" spans="1:1" x14ac:dyDescent="0.55000000000000004">
      <c r="A6532" s="2"/>
    </row>
    <row r="6533" spans="1:1" x14ac:dyDescent="0.55000000000000004">
      <c r="A6533" s="2"/>
    </row>
    <row r="6534" spans="1:1" x14ac:dyDescent="0.55000000000000004">
      <c r="A6534" s="2"/>
    </row>
    <row r="6535" spans="1:1" x14ac:dyDescent="0.55000000000000004">
      <c r="A6535" s="2"/>
    </row>
    <row r="6536" spans="1:1" x14ac:dyDescent="0.55000000000000004">
      <c r="A6536" s="2"/>
    </row>
    <row r="6537" spans="1:1" x14ac:dyDescent="0.55000000000000004">
      <c r="A6537" s="2"/>
    </row>
    <row r="6538" spans="1:1" x14ac:dyDescent="0.55000000000000004">
      <c r="A6538" s="2"/>
    </row>
    <row r="6539" spans="1:1" x14ac:dyDescent="0.55000000000000004">
      <c r="A6539" s="2"/>
    </row>
    <row r="6540" spans="1:1" x14ac:dyDescent="0.55000000000000004">
      <c r="A6540" s="2"/>
    </row>
    <row r="6541" spans="1:1" x14ac:dyDescent="0.55000000000000004">
      <c r="A6541" s="2"/>
    </row>
    <row r="6542" spans="1:1" x14ac:dyDescent="0.55000000000000004">
      <c r="A6542" s="2"/>
    </row>
    <row r="6543" spans="1:1" x14ac:dyDescent="0.55000000000000004">
      <c r="A6543" s="2"/>
    </row>
    <row r="6544" spans="1:1" x14ac:dyDescent="0.55000000000000004">
      <c r="A6544" s="2"/>
    </row>
    <row r="6545" spans="1:1" x14ac:dyDescent="0.55000000000000004">
      <c r="A6545" s="2"/>
    </row>
    <row r="6546" spans="1:1" x14ac:dyDescent="0.55000000000000004">
      <c r="A6546" s="2"/>
    </row>
    <row r="6547" spans="1:1" x14ac:dyDescent="0.55000000000000004">
      <c r="A6547" s="2"/>
    </row>
    <row r="6548" spans="1:1" x14ac:dyDescent="0.55000000000000004">
      <c r="A6548" s="2"/>
    </row>
    <row r="6549" spans="1:1" x14ac:dyDescent="0.55000000000000004">
      <c r="A6549" s="2"/>
    </row>
    <row r="6550" spans="1:1" x14ac:dyDescent="0.55000000000000004">
      <c r="A6550" s="2"/>
    </row>
    <row r="6551" spans="1:1" x14ac:dyDescent="0.55000000000000004">
      <c r="A6551" s="2"/>
    </row>
    <row r="6552" spans="1:1" x14ac:dyDescent="0.55000000000000004">
      <c r="A6552" s="2"/>
    </row>
    <row r="6553" spans="1:1" x14ac:dyDescent="0.55000000000000004">
      <c r="A6553" s="2"/>
    </row>
    <row r="6554" spans="1:1" x14ac:dyDescent="0.55000000000000004">
      <c r="A6554" s="2"/>
    </row>
    <row r="6555" spans="1:1" x14ac:dyDescent="0.55000000000000004">
      <c r="A6555" s="2"/>
    </row>
    <row r="6556" spans="1:1" x14ac:dyDescent="0.55000000000000004">
      <c r="A6556" s="2"/>
    </row>
    <row r="6557" spans="1:1" x14ac:dyDescent="0.55000000000000004">
      <c r="A6557" s="2"/>
    </row>
    <row r="6558" spans="1:1" x14ac:dyDescent="0.55000000000000004">
      <c r="A6558" s="2"/>
    </row>
    <row r="6559" spans="1:1" x14ac:dyDescent="0.55000000000000004">
      <c r="A6559" s="2"/>
    </row>
    <row r="6560" spans="1:1" x14ac:dyDescent="0.55000000000000004">
      <c r="A6560" s="2"/>
    </row>
    <row r="6561" spans="1:1" x14ac:dyDescent="0.55000000000000004">
      <c r="A6561" s="2"/>
    </row>
    <row r="6562" spans="1:1" x14ac:dyDescent="0.55000000000000004">
      <c r="A6562" s="2"/>
    </row>
    <row r="6563" spans="1:1" x14ac:dyDescent="0.55000000000000004">
      <c r="A6563" s="2"/>
    </row>
    <row r="6564" spans="1:1" x14ac:dyDescent="0.55000000000000004">
      <c r="A6564" s="2"/>
    </row>
    <row r="6565" spans="1:1" x14ac:dyDescent="0.55000000000000004">
      <c r="A6565" s="2"/>
    </row>
    <row r="6566" spans="1:1" x14ac:dyDescent="0.55000000000000004">
      <c r="A6566" s="2"/>
    </row>
    <row r="6567" spans="1:1" x14ac:dyDescent="0.55000000000000004">
      <c r="A6567" s="2"/>
    </row>
    <row r="6568" spans="1:1" x14ac:dyDescent="0.55000000000000004">
      <c r="A6568" s="2"/>
    </row>
    <row r="6569" spans="1:1" x14ac:dyDescent="0.55000000000000004">
      <c r="A6569" s="2"/>
    </row>
    <row r="6570" spans="1:1" x14ac:dyDescent="0.55000000000000004">
      <c r="A6570" s="2"/>
    </row>
    <row r="6571" spans="1:1" x14ac:dyDescent="0.55000000000000004">
      <c r="A6571" s="2"/>
    </row>
    <row r="6572" spans="1:1" x14ac:dyDescent="0.55000000000000004">
      <c r="A6572" s="2"/>
    </row>
    <row r="6573" spans="1:1" x14ac:dyDescent="0.55000000000000004">
      <c r="A6573" s="2"/>
    </row>
    <row r="6574" spans="1:1" x14ac:dyDescent="0.55000000000000004">
      <c r="A6574" s="2"/>
    </row>
    <row r="6575" spans="1:1" x14ac:dyDescent="0.55000000000000004">
      <c r="A6575" s="2"/>
    </row>
    <row r="6576" spans="1:1" x14ac:dyDescent="0.55000000000000004">
      <c r="A6576" s="2"/>
    </row>
    <row r="6577" spans="1:1" x14ac:dyDescent="0.55000000000000004">
      <c r="A6577" s="2"/>
    </row>
    <row r="6578" spans="1:1" x14ac:dyDescent="0.55000000000000004">
      <c r="A6578" s="2"/>
    </row>
    <row r="6579" spans="1:1" x14ac:dyDescent="0.55000000000000004">
      <c r="A6579" s="2"/>
    </row>
    <row r="6580" spans="1:1" x14ac:dyDescent="0.55000000000000004">
      <c r="A6580" s="2"/>
    </row>
    <row r="6581" spans="1:1" x14ac:dyDescent="0.55000000000000004">
      <c r="A6581" s="2"/>
    </row>
    <row r="6582" spans="1:1" x14ac:dyDescent="0.55000000000000004">
      <c r="A6582" s="2"/>
    </row>
    <row r="6583" spans="1:1" x14ac:dyDescent="0.55000000000000004">
      <c r="A6583" s="2"/>
    </row>
    <row r="6584" spans="1:1" x14ac:dyDescent="0.55000000000000004">
      <c r="A6584" s="2"/>
    </row>
    <row r="6585" spans="1:1" x14ac:dyDescent="0.55000000000000004">
      <c r="A6585" s="2"/>
    </row>
    <row r="6586" spans="1:1" x14ac:dyDescent="0.55000000000000004">
      <c r="A6586" s="2"/>
    </row>
    <row r="6587" spans="1:1" x14ac:dyDescent="0.55000000000000004">
      <c r="A6587" s="2"/>
    </row>
    <row r="6588" spans="1:1" x14ac:dyDescent="0.55000000000000004">
      <c r="A6588" s="2"/>
    </row>
    <row r="6589" spans="1:1" x14ac:dyDescent="0.55000000000000004">
      <c r="A6589" s="2"/>
    </row>
    <row r="6590" spans="1:1" x14ac:dyDescent="0.55000000000000004">
      <c r="A6590" s="2"/>
    </row>
    <row r="6591" spans="1:1" x14ac:dyDescent="0.55000000000000004">
      <c r="A6591" s="2"/>
    </row>
    <row r="6592" spans="1:1" x14ac:dyDescent="0.55000000000000004">
      <c r="A6592" s="2"/>
    </row>
    <row r="6593" spans="1:1" x14ac:dyDescent="0.55000000000000004">
      <c r="A6593" s="2"/>
    </row>
    <row r="6594" spans="1:1" x14ac:dyDescent="0.55000000000000004">
      <c r="A6594" s="2"/>
    </row>
    <row r="6595" spans="1:1" x14ac:dyDescent="0.55000000000000004">
      <c r="A6595" s="2"/>
    </row>
    <row r="6596" spans="1:1" x14ac:dyDescent="0.55000000000000004">
      <c r="A6596" s="2"/>
    </row>
    <row r="6597" spans="1:1" x14ac:dyDescent="0.55000000000000004">
      <c r="A6597" s="2"/>
    </row>
    <row r="6598" spans="1:1" x14ac:dyDescent="0.55000000000000004">
      <c r="A6598" s="2"/>
    </row>
    <row r="6599" spans="1:1" x14ac:dyDescent="0.55000000000000004">
      <c r="A6599" s="2"/>
    </row>
    <row r="6600" spans="1:1" x14ac:dyDescent="0.55000000000000004">
      <c r="A6600" s="2"/>
    </row>
    <row r="6601" spans="1:1" x14ac:dyDescent="0.55000000000000004">
      <c r="A6601" s="2"/>
    </row>
    <row r="6602" spans="1:1" x14ac:dyDescent="0.55000000000000004">
      <c r="A6602" s="2"/>
    </row>
    <row r="6603" spans="1:1" x14ac:dyDescent="0.55000000000000004">
      <c r="A6603" s="2"/>
    </row>
    <row r="6604" spans="1:1" x14ac:dyDescent="0.55000000000000004">
      <c r="A6604" s="2"/>
    </row>
    <row r="6605" spans="1:1" x14ac:dyDescent="0.55000000000000004">
      <c r="A6605" s="2"/>
    </row>
    <row r="6606" spans="1:1" x14ac:dyDescent="0.55000000000000004">
      <c r="A6606" s="2"/>
    </row>
    <row r="6607" spans="1:1" x14ac:dyDescent="0.55000000000000004">
      <c r="A6607" s="2"/>
    </row>
    <row r="6608" spans="1:1" x14ac:dyDescent="0.55000000000000004">
      <c r="A6608" s="2"/>
    </row>
    <row r="6609" spans="1:1" x14ac:dyDescent="0.55000000000000004">
      <c r="A6609" s="2"/>
    </row>
    <row r="6610" spans="1:1" x14ac:dyDescent="0.55000000000000004">
      <c r="A6610" s="2"/>
    </row>
    <row r="6611" spans="1:1" x14ac:dyDescent="0.55000000000000004">
      <c r="A6611" s="2"/>
    </row>
    <row r="6612" spans="1:1" x14ac:dyDescent="0.55000000000000004">
      <c r="A6612" s="2"/>
    </row>
    <row r="6613" spans="1:1" x14ac:dyDescent="0.55000000000000004">
      <c r="A6613" s="2"/>
    </row>
    <row r="6614" spans="1:1" x14ac:dyDescent="0.55000000000000004">
      <c r="A6614" s="2"/>
    </row>
    <row r="6615" spans="1:1" x14ac:dyDescent="0.55000000000000004">
      <c r="A6615" s="2"/>
    </row>
    <row r="6616" spans="1:1" x14ac:dyDescent="0.55000000000000004">
      <c r="A6616" s="2"/>
    </row>
    <row r="6617" spans="1:1" x14ac:dyDescent="0.55000000000000004">
      <c r="A6617" s="2"/>
    </row>
    <row r="6618" spans="1:1" x14ac:dyDescent="0.55000000000000004">
      <c r="A6618" s="2"/>
    </row>
    <row r="6619" spans="1:1" x14ac:dyDescent="0.55000000000000004">
      <c r="A6619" s="2"/>
    </row>
    <row r="6620" spans="1:1" x14ac:dyDescent="0.55000000000000004">
      <c r="A6620" s="2"/>
    </row>
    <row r="6621" spans="1:1" x14ac:dyDescent="0.55000000000000004">
      <c r="A6621" s="2"/>
    </row>
    <row r="6622" spans="1:1" x14ac:dyDescent="0.55000000000000004">
      <c r="A6622" s="2"/>
    </row>
    <row r="6623" spans="1:1" x14ac:dyDescent="0.55000000000000004">
      <c r="A6623" s="2"/>
    </row>
    <row r="6624" spans="1:1" x14ac:dyDescent="0.55000000000000004">
      <c r="A6624" s="2"/>
    </row>
    <row r="6625" spans="1:1" x14ac:dyDescent="0.55000000000000004">
      <c r="A6625" s="2"/>
    </row>
    <row r="6626" spans="1:1" x14ac:dyDescent="0.55000000000000004">
      <c r="A6626" s="2"/>
    </row>
    <row r="6627" spans="1:1" x14ac:dyDescent="0.55000000000000004">
      <c r="A6627" s="2"/>
    </row>
    <row r="6628" spans="1:1" x14ac:dyDescent="0.55000000000000004">
      <c r="A6628" s="2"/>
    </row>
    <row r="6629" spans="1:1" x14ac:dyDescent="0.55000000000000004">
      <c r="A6629" s="2"/>
    </row>
    <row r="6630" spans="1:1" x14ac:dyDescent="0.55000000000000004">
      <c r="A6630" s="2"/>
    </row>
    <row r="6631" spans="1:1" x14ac:dyDescent="0.55000000000000004">
      <c r="A6631" s="2"/>
    </row>
    <row r="6632" spans="1:1" x14ac:dyDescent="0.55000000000000004">
      <c r="A6632" s="2"/>
    </row>
    <row r="6633" spans="1:1" x14ac:dyDescent="0.55000000000000004">
      <c r="A6633" s="2"/>
    </row>
    <row r="6634" spans="1:1" x14ac:dyDescent="0.55000000000000004">
      <c r="A6634" s="2"/>
    </row>
    <row r="6635" spans="1:1" x14ac:dyDescent="0.55000000000000004">
      <c r="A6635" s="2"/>
    </row>
    <row r="6636" spans="1:1" x14ac:dyDescent="0.55000000000000004">
      <c r="A6636" s="2"/>
    </row>
    <row r="6637" spans="1:1" x14ac:dyDescent="0.55000000000000004">
      <c r="A6637" s="2"/>
    </row>
    <row r="6638" spans="1:1" x14ac:dyDescent="0.55000000000000004">
      <c r="A6638" s="2"/>
    </row>
    <row r="6639" spans="1:1" x14ac:dyDescent="0.55000000000000004">
      <c r="A6639" s="2"/>
    </row>
    <row r="6640" spans="1:1" x14ac:dyDescent="0.55000000000000004">
      <c r="A6640" s="2"/>
    </row>
    <row r="6641" spans="1:1" x14ac:dyDescent="0.55000000000000004">
      <c r="A6641" s="2"/>
    </row>
    <row r="6642" spans="1:1" x14ac:dyDescent="0.55000000000000004">
      <c r="A6642" s="2"/>
    </row>
    <row r="6643" spans="1:1" x14ac:dyDescent="0.55000000000000004">
      <c r="A6643" s="2"/>
    </row>
    <row r="6644" spans="1:1" x14ac:dyDescent="0.55000000000000004">
      <c r="A6644" s="2"/>
    </row>
    <row r="6645" spans="1:1" x14ac:dyDescent="0.55000000000000004">
      <c r="A6645" s="2"/>
    </row>
    <row r="6646" spans="1:1" x14ac:dyDescent="0.55000000000000004">
      <c r="A6646" s="2"/>
    </row>
    <row r="6647" spans="1:1" x14ac:dyDescent="0.55000000000000004">
      <c r="A6647" s="2"/>
    </row>
    <row r="6648" spans="1:1" x14ac:dyDescent="0.55000000000000004">
      <c r="A6648" s="2"/>
    </row>
    <row r="6649" spans="1:1" x14ac:dyDescent="0.55000000000000004">
      <c r="A6649" s="2"/>
    </row>
    <row r="6650" spans="1:1" x14ac:dyDescent="0.55000000000000004">
      <c r="A6650" s="2"/>
    </row>
    <row r="6651" spans="1:1" x14ac:dyDescent="0.55000000000000004">
      <c r="A6651" s="2"/>
    </row>
    <row r="6652" spans="1:1" x14ac:dyDescent="0.55000000000000004">
      <c r="A6652" s="2"/>
    </row>
    <row r="6653" spans="1:1" x14ac:dyDescent="0.55000000000000004">
      <c r="A6653" s="2"/>
    </row>
    <row r="6654" spans="1:1" x14ac:dyDescent="0.55000000000000004">
      <c r="A6654" s="2"/>
    </row>
    <row r="6655" spans="1:1" x14ac:dyDescent="0.55000000000000004">
      <c r="A6655" s="2"/>
    </row>
    <row r="6656" spans="1:1" x14ac:dyDescent="0.55000000000000004">
      <c r="A6656" s="2"/>
    </row>
    <row r="6657" spans="1:1" x14ac:dyDescent="0.55000000000000004">
      <c r="A6657" s="2"/>
    </row>
    <row r="6658" spans="1:1" x14ac:dyDescent="0.55000000000000004">
      <c r="A6658" s="2"/>
    </row>
    <row r="6659" spans="1:1" x14ac:dyDescent="0.55000000000000004">
      <c r="A6659" s="2"/>
    </row>
    <row r="6660" spans="1:1" x14ac:dyDescent="0.55000000000000004">
      <c r="A6660" s="2"/>
    </row>
    <row r="6661" spans="1:1" x14ac:dyDescent="0.55000000000000004">
      <c r="A6661" s="2"/>
    </row>
    <row r="6662" spans="1:1" x14ac:dyDescent="0.55000000000000004">
      <c r="A6662" s="2"/>
    </row>
    <row r="6663" spans="1:1" x14ac:dyDescent="0.55000000000000004">
      <c r="A6663" s="2"/>
    </row>
    <row r="6664" spans="1:1" x14ac:dyDescent="0.55000000000000004">
      <c r="A6664" s="2"/>
    </row>
    <row r="6665" spans="1:1" x14ac:dyDescent="0.55000000000000004">
      <c r="A6665" s="2"/>
    </row>
    <row r="6666" spans="1:1" x14ac:dyDescent="0.55000000000000004">
      <c r="A6666" s="2"/>
    </row>
    <row r="6667" spans="1:1" x14ac:dyDescent="0.55000000000000004">
      <c r="A6667" s="2"/>
    </row>
    <row r="6668" spans="1:1" x14ac:dyDescent="0.55000000000000004">
      <c r="A6668" s="2"/>
    </row>
    <row r="6669" spans="1:1" x14ac:dyDescent="0.55000000000000004">
      <c r="A6669" s="2"/>
    </row>
    <row r="6670" spans="1:1" x14ac:dyDescent="0.55000000000000004">
      <c r="A6670" s="2"/>
    </row>
    <row r="6671" spans="1:1" x14ac:dyDescent="0.55000000000000004">
      <c r="A6671" s="2"/>
    </row>
    <row r="6672" spans="1:1" x14ac:dyDescent="0.55000000000000004">
      <c r="A6672" s="2"/>
    </row>
    <row r="6673" spans="1:1" x14ac:dyDescent="0.55000000000000004">
      <c r="A6673" s="2"/>
    </row>
    <row r="6674" spans="1:1" x14ac:dyDescent="0.55000000000000004">
      <c r="A6674" s="2"/>
    </row>
    <row r="6675" spans="1:1" x14ac:dyDescent="0.55000000000000004">
      <c r="A6675" s="2"/>
    </row>
    <row r="6676" spans="1:1" x14ac:dyDescent="0.55000000000000004">
      <c r="A6676" s="2"/>
    </row>
    <row r="6677" spans="1:1" x14ac:dyDescent="0.55000000000000004">
      <c r="A6677" s="2"/>
    </row>
    <row r="6678" spans="1:1" x14ac:dyDescent="0.55000000000000004">
      <c r="A6678" s="2"/>
    </row>
    <row r="6679" spans="1:1" x14ac:dyDescent="0.55000000000000004">
      <c r="A6679" s="2"/>
    </row>
    <row r="6680" spans="1:1" x14ac:dyDescent="0.55000000000000004">
      <c r="A6680" s="2"/>
    </row>
    <row r="6681" spans="1:1" x14ac:dyDescent="0.55000000000000004">
      <c r="A6681" s="2"/>
    </row>
    <row r="6682" spans="1:1" x14ac:dyDescent="0.55000000000000004">
      <c r="A6682" s="2"/>
    </row>
    <row r="6683" spans="1:1" x14ac:dyDescent="0.55000000000000004">
      <c r="A6683" s="2"/>
    </row>
    <row r="6684" spans="1:1" x14ac:dyDescent="0.55000000000000004">
      <c r="A6684" s="2"/>
    </row>
    <row r="6685" spans="1:1" x14ac:dyDescent="0.55000000000000004">
      <c r="A6685" s="2"/>
    </row>
    <row r="6686" spans="1:1" x14ac:dyDescent="0.55000000000000004">
      <c r="A6686" s="2"/>
    </row>
    <row r="6687" spans="1:1" x14ac:dyDescent="0.55000000000000004">
      <c r="A6687" s="2"/>
    </row>
    <row r="6688" spans="1:1" x14ac:dyDescent="0.55000000000000004">
      <c r="A6688" s="2"/>
    </row>
    <row r="6689" spans="1:1" x14ac:dyDescent="0.55000000000000004">
      <c r="A6689" s="2"/>
    </row>
    <row r="6690" spans="1:1" x14ac:dyDescent="0.55000000000000004">
      <c r="A6690" s="2"/>
    </row>
    <row r="6691" spans="1:1" x14ac:dyDescent="0.55000000000000004">
      <c r="A6691" s="2"/>
    </row>
    <row r="6692" spans="1:1" x14ac:dyDescent="0.55000000000000004">
      <c r="A6692" s="2"/>
    </row>
    <row r="6693" spans="1:1" x14ac:dyDescent="0.55000000000000004">
      <c r="A6693" s="2"/>
    </row>
    <row r="6694" spans="1:1" x14ac:dyDescent="0.55000000000000004">
      <c r="A6694" s="2"/>
    </row>
    <row r="6695" spans="1:1" x14ac:dyDescent="0.55000000000000004">
      <c r="A6695" s="2"/>
    </row>
    <row r="6696" spans="1:1" x14ac:dyDescent="0.55000000000000004">
      <c r="A6696" s="2"/>
    </row>
    <row r="6697" spans="1:1" x14ac:dyDescent="0.55000000000000004">
      <c r="A6697" s="2"/>
    </row>
    <row r="6698" spans="1:1" x14ac:dyDescent="0.55000000000000004">
      <c r="A6698" s="2"/>
    </row>
    <row r="6699" spans="1:1" x14ac:dyDescent="0.55000000000000004">
      <c r="A6699" s="2"/>
    </row>
    <row r="6700" spans="1:1" x14ac:dyDescent="0.55000000000000004">
      <c r="A6700" s="2"/>
    </row>
    <row r="6701" spans="1:1" x14ac:dyDescent="0.55000000000000004">
      <c r="A6701" s="2"/>
    </row>
    <row r="6702" spans="1:1" x14ac:dyDescent="0.55000000000000004">
      <c r="A6702" s="2"/>
    </row>
    <row r="6703" spans="1:1" x14ac:dyDescent="0.55000000000000004">
      <c r="A6703" s="2"/>
    </row>
    <row r="6704" spans="1:1" x14ac:dyDescent="0.55000000000000004">
      <c r="A6704" s="2"/>
    </row>
    <row r="6705" spans="1:1" x14ac:dyDescent="0.55000000000000004">
      <c r="A6705" s="2"/>
    </row>
    <row r="6706" spans="1:1" x14ac:dyDescent="0.55000000000000004">
      <c r="A6706" s="2"/>
    </row>
    <row r="6707" spans="1:1" x14ac:dyDescent="0.55000000000000004">
      <c r="A6707" s="2"/>
    </row>
    <row r="6708" spans="1:1" x14ac:dyDescent="0.55000000000000004">
      <c r="A6708" s="2"/>
    </row>
    <row r="6709" spans="1:1" x14ac:dyDescent="0.55000000000000004">
      <c r="A6709" s="2"/>
    </row>
    <row r="6710" spans="1:1" x14ac:dyDescent="0.55000000000000004">
      <c r="A6710" s="2"/>
    </row>
    <row r="6711" spans="1:1" x14ac:dyDescent="0.55000000000000004">
      <c r="A6711" s="2"/>
    </row>
    <row r="6712" spans="1:1" x14ac:dyDescent="0.55000000000000004">
      <c r="A6712" s="2"/>
    </row>
    <row r="6713" spans="1:1" x14ac:dyDescent="0.55000000000000004">
      <c r="A6713" s="2"/>
    </row>
    <row r="6714" spans="1:1" x14ac:dyDescent="0.55000000000000004">
      <c r="A6714" s="2"/>
    </row>
    <row r="6715" spans="1:1" x14ac:dyDescent="0.55000000000000004">
      <c r="A6715" s="2"/>
    </row>
    <row r="6716" spans="1:1" x14ac:dyDescent="0.55000000000000004">
      <c r="A6716" s="2"/>
    </row>
    <row r="6717" spans="1:1" x14ac:dyDescent="0.55000000000000004">
      <c r="A6717" s="2"/>
    </row>
    <row r="6718" spans="1:1" x14ac:dyDescent="0.55000000000000004">
      <c r="A6718" s="2"/>
    </row>
    <row r="6719" spans="1:1" x14ac:dyDescent="0.55000000000000004">
      <c r="A6719" s="2"/>
    </row>
    <row r="6720" spans="1:1" x14ac:dyDescent="0.55000000000000004">
      <c r="A6720" s="2"/>
    </row>
    <row r="6721" spans="1:1" x14ac:dyDescent="0.55000000000000004">
      <c r="A6721" s="2"/>
    </row>
    <row r="6722" spans="1:1" x14ac:dyDescent="0.55000000000000004">
      <c r="A6722" s="2"/>
    </row>
    <row r="6723" spans="1:1" x14ac:dyDescent="0.55000000000000004">
      <c r="A6723" s="2"/>
    </row>
    <row r="6724" spans="1:1" x14ac:dyDescent="0.55000000000000004">
      <c r="A6724" s="2"/>
    </row>
    <row r="6725" spans="1:1" x14ac:dyDescent="0.55000000000000004">
      <c r="A6725" s="2"/>
    </row>
    <row r="6726" spans="1:1" x14ac:dyDescent="0.55000000000000004">
      <c r="A6726" s="2"/>
    </row>
    <row r="6727" spans="1:1" x14ac:dyDescent="0.55000000000000004">
      <c r="A6727" s="2"/>
    </row>
    <row r="6728" spans="1:1" x14ac:dyDescent="0.55000000000000004">
      <c r="A6728" s="2"/>
    </row>
    <row r="6729" spans="1:1" x14ac:dyDescent="0.55000000000000004">
      <c r="A6729" s="2"/>
    </row>
    <row r="6730" spans="1:1" x14ac:dyDescent="0.55000000000000004">
      <c r="A6730" s="2"/>
    </row>
    <row r="6731" spans="1:1" x14ac:dyDescent="0.55000000000000004">
      <c r="A6731" s="2"/>
    </row>
    <row r="6732" spans="1:1" x14ac:dyDescent="0.55000000000000004">
      <c r="A6732" s="2"/>
    </row>
    <row r="6733" spans="1:1" x14ac:dyDescent="0.55000000000000004">
      <c r="A6733" s="2"/>
    </row>
    <row r="6734" spans="1:1" x14ac:dyDescent="0.55000000000000004">
      <c r="A6734" s="2"/>
    </row>
    <row r="6735" spans="1:1" x14ac:dyDescent="0.55000000000000004">
      <c r="A6735" s="2"/>
    </row>
    <row r="6736" spans="1:1" x14ac:dyDescent="0.55000000000000004">
      <c r="A6736" s="2"/>
    </row>
    <row r="6737" spans="1:1" x14ac:dyDescent="0.55000000000000004">
      <c r="A6737" s="2"/>
    </row>
    <row r="6738" spans="1:1" x14ac:dyDescent="0.55000000000000004">
      <c r="A6738" s="2"/>
    </row>
    <row r="6739" spans="1:1" x14ac:dyDescent="0.55000000000000004">
      <c r="A6739" s="2"/>
    </row>
    <row r="6740" spans="1:1" x14ac:dyDescent="0.55000000000000004">
      <c r="A6740" s="2"/>
    </row>
    <row r="6741" spans="1:1" x14ac:dyDescent="0.55000000000000004">
      <c r="A6741" s="2"/>
    </row>
    <row r="6742" spans="1:1" x14ac:dyDescent="0.55000000000000004">
      <c r="A6742" s="2"/>
    </row>
    <row r="6743" spans="1:1" x14ac:dyDescent="0.55000000000000004">
      <c r="A6743" s="2"/>
    </row>
    <row r="6744" spans="1:1" x14ac:dyDescent="0.55000000000000004">
      <c r="A6744" s="2"/>
    </row>
    <row r="6745" spans="1:1" x14ac:dyDescent="0.55000000000000004">
      <c r="A6745" s="2"/>
    </row>
    <row r="6746" spans="1:1" x14ac:dyDescent="0.55000000000000004">
      <c r="A6746" s="2"/>
    </row>
    <row r="6747" spans="1:1" x14ac:dyDescent="0.55000000000000004">
      <c r="A6747" s="2"/>
    </row>
    <row r="6748" spans="1:1" x14ac:dyDescent="0.55000000000000004">
      <c r="A6748" s="2"/>
    </row>
    <row r="6749" spans="1:1" x14ac:dyDescent="0.55000000000000004">
      <c r="A6749" s="2"/>
    </row>
    <row r="6750" spans="1:1" x14ac:dyDescent="0.55000000000000004">
      <c r="A6750" s="2"/>
    </row>
    <row r="6751" spans="1:1" x14ac:dyDescent="0.55000000000000004">
      <c r="A6751" s="2"/>
    </row>
    <row r="6752" spans="1:1" x14ac:dyDescent="0.55000000000000004">
      <c r="A6752" s="2"/>
    </row>
    <row r="6753" spans="1:1" x14ac:dyDescent="0.55000000000000004">
      <c r="A6753" s="2"/>
    </row>
    <row r="6754" spans="1:1" x14ac:dyDescent="0.55000000000000004">
      <c r="A6754" s="2"/>
    </row>
    <row r="6755" spans="1:1" x14ac:dyDescent="0.55000000000000004">
      <c r="A6755" s="2"/>
    </row>
    <row r="6756" spans="1:1" x14ac:dyDescent="0.55000000000000004">
      <c r="A6756" s="2"/>
    </row>
    <row r="6757" spans="1:1" x14ac:dyDescent="0.55000000000000004">
      <c r="A6757" s="2"/>
    </row>
    <row r="6758" spans="1:1" x14ac:dyDescent="0.55000000000000004">
      <c r="A6758" s="2"/>
    </row>
    <row r="6759" spans="1:1" x14ac:dyDescent="0.55000000000000004">
      <c r="A6759" s="2"/>
    </row>
    <row r="6760" spans="1:1" x14ac:dyDescent="0.55000000000000004">
      <c r="A6760" s="2"/>
    </row>
    <row r="6761" spans="1:1" x14ac:dyDescent="0.55000000000000004">
      <c r="A6761" s="2"/>
    </row>
    <row r="6762" spans="1:1" x14ac:dyDescent="0.55000000000000004">
      <c r="A6762" s="2"/>
    </row>
    <row r="6763" spans="1:1" x14ac:dyDescent="0.55000000000000004">
      <c r="A6763" s="2"/>
    </row>
    <row r="6764" spans="1:1" x14ac:dyDescent="0.55000000000000004">
      <c r="A6764" s="2"/>
    </row>
    <row r="6765" spans="1:1" x14ac:dyDescent="0.55000000000000004">
      <c r="A6765" s="2"/>
    </row>
    <row r="6766" spans="1:1" x14ac:dyDescent="0.55000000000000004">
      <c r="A6766" s="2"/>
    </row>
    <row r="6767" spans="1:1" x14ac:dyDescent="0.55000000000000004">
      <c r="A6767" s="2"/>
    </row>
    <row r="6768" spans="1:1" x14ac:dyDescent="0.55000000000000004">
      <c r="A6768" s="2"/>
    </row>
    <row r="6769" spans="1:1" x14ac:dyDescent="0.55000000000000004">
      <c r="A6769" s="2"/>
    </row>
    <row r="6770" spans="1:1" x14ac:dyDescent="0.55000000000000004">
      <c r="A6770" s="2"/>
    </row>
    <row r="6771" spans="1:1" x14ac:dyDescent="0.55000000000000004">
      <c r="A6771" s="2"/>
    </row>
    <row r="6772" spans="1:1" x14ac:dyDescent="0.55000000000000004">
      <c r="A6772" s="2"/>
    </row>
    <row r="6773" spans="1:1" x14ac:dyDescent="0.55000000000000004">
      <c r="A6773" s="2"/>
    </row>
    <row r="6774" spans="1:1" x14ac:dyDescent="0.55000000000000004">
      <c r="A6774" s="2"/>
    </row>
    <row r="6775" spans="1:1" x14ac:dyDescent="0.55000000000000004">
      <c r="A6775" s="2"/>
    </row>
    <row r="6776" spans="1:1" x14ac:dyDescent="0.55000000000000004">
      <c r="A6776" s="2"/>
    </row>
    <row r="6777" spans="1:1" x14ac:dyDescent="0.55000000000000004">
      <c r="A6777" s="2"/>
    </row>
    <row r="6778" spans="1:1" x14ac:dyDescent="0.55000000000000004">
      <c r="A6778" s="2"/>
    </row>
    <row r="6779" spans="1:1" x14ac:dyDescent="0.55000000000000004">
      <c r="A6779" s="2"/>
    </row>
    <row r="6780" spans="1:1" x14ac:dyDescent="0.55000000000000004">
      <c r="A6780" s="2"/>
    </row>
    <row r="6781" spans="1:1" x14ac:dyDescent="0.55000000000000004">
      <c r="A6781" s="2"/>
    </row>
    <row r="6782" spans="1:1" x14ac:dyDescent="0.55000000000000004">
      <c r="A6782" s="2"/>
    </row>
    <row r="6783" spans="1:1" x14ac:dyDescent="0.55000000000000004">
      <c r="A6783" s="2"/>
    </row>
    <row r="6784" spans="1:1" x14ac:dyDescent="0.55000000000000004">
      <c r="A6784" s="2"/>
    </row>
    <row r="6785" spans="1:1" x14ac:dyDescent="0.55000000000000004">
      <c r="A6785" s="2"/>
    </row>
    <row r="6786" spans="1:1" x14ac:dyDescent="0.55000000000000004">
      <c r="A6786" s="2"/>
    </row>
    <row r="6787" spans="1:1" x14ac:dyDescent="0.55000000000000004">
      <c r="A6787" s="2"/>
    </row>
    <row r="6788" spans="1:1" x14ac:dyDescent="0.55000000000000004">
      <c r="A6788" s="2"/>
    </row>
    <row r="6789" spans="1:1" x14ac:dyDescent="0.55000000000000004">
      <c r="A6789" s="2"/>
    </row>
    <row r="6790" spans="1:1" x14ac:dyDescent="0.55000000000000004">
      <c r="A6790" s="2"/>
    </row>
    <row r="6791" spans="1:1" x14ac:dyDescent="0.55000000000000004">
      <c r="A6791" s="2"/>
    </row>
    <row r="6792" spans="1:1" x14ac:dyDescent="0.55000000000000004">
      <c r="A6792" s="2"/>
    </row>
    <row r="6793" spans="1:1" x14ac:dyDescent="0.55000000000000004">
      <c r="A6793" s="2"/>
    </row>
    <row r="6794" spans="1:1" x14ac:dyDescent="0.55000000000000004">
      <c r="A6794" s="2"/>
    </row>
    <row r="6795" spans="1:1" x14ac:dyDescent="0.55000000000000004">
      <c r="A6795" s="2"/>
    </row>
    <row r="6796" spans="1:1" x14ac:dyDescent="0.55000000000000004">
      <c r="A6796" s="2"/>
    </row>
    <row r="6797" spans="1:1" x14ac:dyDescent="0.55000000000000004">
      <c r="A6797" s="2"/>
    </row>
    <row r="6798" spans="1:1" x14ac:dyDescent="0.55000000000000004">
      <c r="A6798" s="2"/>
    </row>
    <row r="6799" spans="1:1" x14ac:dyDescent="0.55000000000000004">
      <c r="A6799" s="2"/>
    </row>
    <row r="6800" spans="1:1" x14ac:dyDescent="0.55000000000000004">
      <c r="A6800" s="2"/>
    </row>
    <row r="6801" spans="1:1" x14ac:dyDescent="0.55000000000000004">
      <c r="A6801" s="2"/>
    </row>
    <row r="6802" spans="1:1" x14ac:dyDescent="0.55000000000000004">
      <c r="A6802" s="2"/>
    </row>
    <row r="6803" spans="1:1" x14ac:dyDescent="0.55000000000000004">
      <c r="A6803" s="2"/>
    </row>
    <row r="6804" spans="1:1" x14ac:dyDescent="0.55000000000000004">
      <c r="A6804" s="2"/>
    </row>
    <row r="6805" spans="1:1" x14ac:dyDescent="0.55000000000000004">
      <c r="A6805" s="2"/>
    </row>
    <row r="6806" spans="1:1" x14ac:dyDescent="0.55000000000000004">
      <c r="A6806" s="2"/>
    </row>
    <row r="6807" spans="1:1" x14ac:dyDescent="0.55000000000000004">
      <c r="A6807" s="2"/>
    </row>
    <row r="6808" spans="1:1" x14ac:dyDescent="0.55000000000000004">
      <c r="A6808" s="2"/>
    </row>
    <row r="6809" spans="1:1" x14ac:dyDescent="0.55000000000000004">
      <c r="A6809" s="2"/>
    </row>
    <row r="6810" spans="1:1" x14ac:dyDescent="0.55000000000000004">
      <c r="A6810" s="2"/>
    </row>
    <row r="6811" spans="1:1" x14ac:dyDescent="0.55000000000000004">
      <c r="A6811" s="2"/>
    </row>
    <row r="6812" spans="1:1" x14ac:dyDescent="0.55000000000000004">
      <c r="A6812" s="2"/>
    </row>
    <row r="6813" spans="1:1" x14ac:dyDescent="0.55000000000000004">
      <c r="A6813" s="2"/>
    </row>
    <row r="6814" spans="1:1" x14ac:dyDescent="0.55000000000000004">
      <c r="A6814" s="2"/>
    </row>
    <row r="6815" spans="1:1" x14ac:dyDescent="0.55000000000000004">
      <c r="A6815" s="2"/>
    </row>
    <row r="6816" spans="1:1" x14ac:dyDescent="0.55000000000000004">
      <c r="A6816" s="2"/>
    </row>
    <row r="6817" spans="1:1" x14ac:dyDescent="0.55000000000000004">
      <c r="A6817" s="2"/>
    </row>
    <row r="6818" spans="1:1" x14ac:dyDescent="0.55000000000000004">
      <c r="A6818" s="2"/>
    </row>
    <row r="6819" spans="1:1" x14ac:dyDescent="0.55000000000000004">
      <c r="A6819" s="2"/>
    </row>
    <row r="6820" spans="1:1" x14ac:dyDescent="0.55000000000000004">
      <c r="A6820" s="2"/>
    </row>
    <row r="6821" spans="1:1" x14ac:dyDescent="0.55000000000000004">
      <c r="A6821" s="2"/>
    </row>
    <row r="6822" spans="1:1" x14ac:dyDescent="0.55000000000000004">
      <c r="A6822" s="2"/>
    </row>
    <row r="6823" spans="1:1" x14ac:dyDescent="0.55000000000000004">
      <c r="A6823" s="2"/>
    </row>
    <row r="6824" spans="1:1" x14ac:dyDescent="0.55000000000000004">
      <c r="A6824" s="2"/>
    </row>
    <row r="6825" spans="1:1" x14ac:dyDescent="0.55000000000000004">
      <c r="A6825" s="2"/>
    </row>
    <row r="6826" spans="1:1" x14ac:dyDescent="0.55000000000000004">
      <c r="A6826" s="2"/>
    </row>
    <row r="6827" spans="1:1" x14ac:dyDescent="0.55000000000000004">
      <c r="A6827" s="2"/>
    </row>
    <row r="6828" spans="1:1" x14ac:dyDescent="0.55000000000000004">
      <c r="A6828" s="2"/>
    </row>
    <row r="6829" spans="1:1" x14ac:dyDescent="0.55000000000000004">
      <c r="A6829" s="2"/>
    </row>
    <row r="6830" spans="1:1" x14ac:dyDescent="0.55000000000000004">
      <c r="A6830" s="2"/>
    </row>
    <row r="6831" spans="1:1" x14ac:dyDescent="0.55000000000000004">
      <c r="A6831" s="2"/>
    </row>
    <row r="6832" spans="1:1" x14ac:dyDescent="0.55000000000000004">
      <c r="A6832" s="2"/>
    </row>
    <row r="6833" spans="1:1" x14ac:dyDescent="0.55000000000000004">
      <c r="A6833" s="2"/>
    </row>
    <row r="6834" spans="1:1" x14ac:dyDescent="0.55000000000000004">
      <c r="A6834" s="2"/>
    </row>
    <row r="6835" spans="1:1" x14ac:dyDescent="0.55000000000000004">
      <c r="A6835" s="2"/>
    </row>
    <row r="6836" spans="1:1" x14ac:dyDescent="0.55000000000000004">
      <c r="A6836" s="2"/>
    </row>
    <row r="6837" spans="1:1" x14ac:dyDescent="0.55000000000000004">
      <c r="A6837" s="2"/>
    </row>
    <row r="6838" spans="1:1" x14ac:dyDescent="0.55000000000000004">
      <c r="A6838" s="2"/>
    </row>
    <row r="6839" spans="1:1" x14ac:dyDescent="0.55000000000000004">
      <c r="A6839" s="2"/>
    </row>
    <row r="6840" spans="1:1" x14ac:dyDescent="0.55000000000000004">
      <c r="A6840" s="2"/>
    </row>
    <row r="6841" spans="1:1" x14ac:dyDescent="0.55000000000000004">
      <c r="A6841" s="2"/>
    </row>
    <row r="6842" spans="1:1" x14ac:dyDescent="0.55000000000000004">
      <c r="A6842" s="2"/>
    </row>
    <row r="6843" spans="1:1" x14ac:dyDescent="0.55000000000000004">
      <c r="A6843" s="2"/>
    </row>
    <row r="6844" spans="1:1" x14ac:dyDescent="0.55000000000000004">
      <c r="A6844" s="2"/>
    </row>
    <row r="6845" spans="1:1" x14ac:dyDescent="0.55000000000000004">
      <c r="A6845" s="2"/>
    </row>
    <row r="6846" spans="1:1" x14ac:dyDescent="0.55000000000000004">
      <c r="A6846" s="2"/>
    </row>
    <row r="6847" spans="1:1" x14ac:dyDescent="0.55000000000000004">
      <c r="A6847" s="2"/>
    </row>
    <row r="6848" spans="1:1" x14ac:dyDescent="0.55000000000000004">
      <c r="A6848" s="2"/>
    </row>
    <row r="6849" spans="1:1" x14ac:dyDescent="0.55000000000000004">
      <c r="A6849" s="2"/>
    </row>
    <row r="6850" spans="1:1" x14ac:dyDescent="0.55000000000000004">
      <c r="A6850" s="2"/>
    </row>
    <row r="6851" spans="1:1" x14ac:dyDescent="0.55000000000000004">
      <c r="A6851" s="2"/>
    </row>
    <row r="6852" spans="1:1" x14ac:dyDescent="0.55000000000000004">
      <c r="A6852" s="2"/>
    </row>
    <row r="6853" spans="1:1" x14ac:dyDescent="0.55000000000000004">
      <c r="A6853" s="2"/>
    </row>
    <row r="6854" spans="1:1" x14ac:dyDescent="0.55000000000000004">
      <c r="A6854" s="2"/>
    </row>
    <row r="6855" spans="1:1" x14ac:dyDescent="0.55000000000000004">
      <c r="A6855" s="2"/>
    </row>
    <row r="6856" spans="1:1" x14ac:dyDescent="0.55000000000000004">
      <c r="A6856" s="2"/>
    </row>
    <row r="6857" spans="1:1" x14ac:dyDescent="0.55000000000000004">
      <c r="A6857" s="2"/>
    </row>
    <row r="6858" spans="1:1" x14ac:dyDescent="0.55000000000000004">
      <c r="A6858" s="2"/>
    </row>
    <row r="6859" spans="1:1" x14ac:dyDescent="0.55000000000000004">
      <c r="A6859" s="2"/>
    </row>
    <row r="6860" spans="1:1" x14ac:dyDescent="0.55000000000000004">
      <c r="A6860" s="2"/>
    </row>
    <row r="6861" spans="1:1" x14ac:dyDescent="0.55000000000000004">
      <c r="A6861" s="2"/>
    </row>
    <row r="6862" spans="1:1" x14ac:dyDescent="0.55000000000000004">
      <c r="A6862" s="2"/>
    </row>
    <row r="6863" spans="1:1" x14ac:dyDescent="0.55000000000000004">
      <c r="A6863" s="2"/>
    </row>
    <row r="6864" spans="1:1" x14ac:dyDescent="0.55000000000000004">
      <c r="A6864" s="2"/>
    </row>
    <row r="6865" spans="1:1" x14ac:dyDescent="0.55000000000000004">
      <c r="A6865" s="2"/>
    </row>
    <row r="6866" spans="1:1" x14ac:dyDescent="0.55000000000000004">
      <c r="A6866" s="2"/>
    </row>
    <row r="6867" spans="1:1" x14ac:dyDescent="0.55000000000000004">
      <c r="A6867" s="2"/>
    </row>
    <row r="6868" spans="1:1" x14ac:dyDescent="0.55000000000000004">
      <c r="A6868" s="2"/>
    </row>
    <row r="6869" spans="1:1" x14ac:dyDescent="0.55000000000000004">
      <c r="A6869" s="2"/>
    </row>
    <row r="6870" spans="1:1" x14ac:dyDescent="0.55000000000000004">
      <c r="A6870" s="2"/>
    </row>
    <row r="6871" spans="1:1" x14ac:dyDescent="0.55000000000000004">
      <c r="A6871" s="2"/>
    </row>
    <row r="6872" spans="1:1" x14ac:dyDescent="0.55000000000000004">
      <c r="A6872" s="2"/>
    </row>
    <row r="6873" spans="1:1" x14ac:dyDescent="0.55000000000000004">
      <c r="A6873" s="2"/>
    </row>
    <row r="6874" spans="1:1" x14ac:dyDescent="0.55000000000000004">
      <c r="A6874" s="2"/>
    </row>
    <row r="6875" spans="1:1" x14ac:dyDescent="0.55000000000000004">
      <c r="A6875" s="2"/>
    </row>
    <row r="6876" spans="1:1" x14ac:dyDescent="0.55000000000000004">
      <c r="A6876" s="2"/>
    </row>
    <row r="6877" spans="1:1" x14ac:dyDescent="0.55000000000000004">
      <c r="A6877" s="2"/>
    </row>
    <row r="6878" spans="1:1" x14ac:dyDescent="0.55000000000000004">
      <c r="A6878" s="2"/>
    </row>
    <row r="6879" spans="1:1" x14ac:dyDescent="0.55000000000000004">
      <c r="A6879" s="2"/>
    </row>
    <row r="6880" spans="1:1" x14ac:dyDescent="0.55000000000000004">
      <c r="A6880" s="2"/>
    </row>
    <row r="6881" spans="1:1" x14ac:dyDescent="0.55000000000000004">
      <c r="A6881" s="2"/>
    </row>
    <row r="6882" spans="1:1" x14ac:dyDescent="0.55000000000000004">
      <c r="A6882" s="2"/>
    </row>
    <row r="6883" spans="1:1" x14ac:dyDescent="0.55000000000000004">
      <c r="A6883" s="2"/>
    </row>
    <row r="6884" spans="1:1" x14ac:dyDescent="0.55000000000000004">
      <c r="A6884" s="2"/>
    </row>
    <row r="6885" spans="1:1" x14ac:dyDescent="0.55000000000000004">
      <c r="A6885" s="2"/>
    </row>
    <row r="6886" spans="1:1" x14ac:dyDescent="0.55000000000000004">
      <c r="A6886" s="2"/>
    </row>
    <row r="6887" spans="1:1" x14ac:dyDescent="0.55000000000000004">
      <c r="A6887" s="2"/>
    </row>
    <row r="6888" spans="1:1" x14ac:dyDescent="0.55000000000000004">
      <c r="A6888" s="2"/>
    </row>
    <row r="6889" spans="1:1" x14ac:dyDescent="0.55000000000000004">
      <c r="A6889" s="2"/>
    </row>
    <row r="6890" spans="1:1" x14ac:dyDescent="0.55000000000000004">
      <c r="A6890" s="2"/>
    </row>
    <row r="6891" spans="1:1" x14ac:dyDescent="0.55000000000000004">
      <c r="A6891" s="2"/>
    </row>
    <row r="6892" spans="1:1" x14ac:dyDescent="0.55000000000000004">
      <c r="A6892" s="2"/>
    </row>
    <row r="6893" spans="1:1" x14ac:dyDescent="0.55000000000000004">
      <c r="A6893" s="2"/>
    </row>
    <row r="6894" spans="1:1" x14ac:dyDescent="0.55000000000000004">
      <c r="A6894" s="2"/>
    </row>
    <row r="6895" spans="1:1" x14ac:dyDescent="0.55000000000000004">
      <c r="A6895" s="2"/>
    </row>
    <row r="6896" spans="1:1" x14ac:dyDescent="0.55000000000000004">
      <c r="A6896" s="2"/>
    </row>
    <row r="6897" spans="1:1" x14ac:dyDescent="0.55000000000000004">
      <c r="A6897" s="2"/>
    </row>
    <row r="6898" spans="1:1" x14ac:dyDescent="0.55000000000000004">
      <c r="A6898" s="2"/>
    </row>
    <row r="6899" spans="1:1" x14ac:dyDescent="0.55000000000000004">
      <c r="A6899" s="2"/>
    </row>
    <row r="6900" spans="1:1" x14ac:dyDescent="0.55000000000000004">
      <c r="A6900" s="2"/>
    </row>
    <row r="6901" spans="1:1" x14ac:dyDescent="0.55000000000000004">
      <c r="A6901" s="2"/>
    </row>
    <row r="6902" spans="1:1" x14ac:dyDescent="0.55000000000000004">
      <c r="A6902" s="2"/>
    </row>
    <row r="6903" spans="1:1" x14ac:dyDescent="0.55000000000000004">
      <c r="A6903" s="2"/>
    </row>
    <row r="6904" spans="1:1" x14ac:dyDescent="0.55000000000000004">
      <c r="A6904" s="2"/>
    </row>
    <row r="6905" spans="1:1" x14ac:dyDescent="0.55000000000000004">
      <c r="A6905" s="2"/>
    </row>
    <row r="6906" spans="1:1" x14ac:dyDescent="0.55000000000000004">
      <c r="A6906" s="2"/>
    </row>
    <row r="6907" spans="1:1" x14ac:dyDescent="0.55000000000000004">
      <c r="A6907" s="2"/>
    </row>
    <row r="6908" spans="1:1" x14ac:dyDescent="0.55000000000000004">
      <c r="A6908" s="2"/>
    </row>
    <row r="6909" spans="1:1" x14ac:dyDescent="0.55000000000000004">
      <c r="A6909" s="2"/>
    </row>
    <row r="6910" spans="1:1" x14ac:dyDescent="0.55000000000000004">
      <c r="A6910" s="2"/>
    </row>
    <row r="6911" spans="1:1" x14ac:dyDescent="0.55000000000000004">
      <c r="A6911" s="2"/>
    </row>
    <row r="6912" spans="1:1" x14ac:dyDescent="0.55000000000000004">
      <c r="A6912" s="2"/>
    </row>
    <row r="6913" spans="1:1" x14ac:dyDescent="0.55000000000000004">
      <c r="A6913" s="2"/>
    </row>
    <row r="6914" spans="1:1" x14ac:dyDescent="0.55000000000000004">
      <c r="A6914" s="2"/>
    </row>
    <row r="6915" spans="1:1" x14ac:dyDescent="0.55000000000000004">
      <c r="A6915" s="2"/>
    </row>
    <row r="6916" spans="1:1" x14ac:dyDescent="0.55000000000000004">
      <c r="A6916" s="2"/>
    </row>
    <row r="6917" spans="1:1" x14ac:dyDescent="0.55000000000000004">
      <c r="A6917" s="2"/>
    </row>
    <row r="6918" spans="1:1" x14ac:dyDescent="0.55000000000000004">
      <c r="A6918" s="2"/>
    </row>
    <row r="6919" spans="1:1" x14ac:dyDescent="0.55000000000000004">
      <c r="A6919" s="2"/>
    </row>
    <row r="6920" spans="1:1" x14ac:dyDescent="0.55000000000000004">
      <c r="A6920" s="2"/>
    </row>
    <row r="6921" spans="1:1" x14ac:dyDescent="0.55000000000000004">
      <c r="A6921" s="2"/>
    </row>
    <row r="6922" spans="1:1" x14ac:dyDescent="0.55000000000000004">
      <c r="A6922" s="2"/>
    </row>
    <row r="6923" spans="1:1" x14ac:dyDescent="0.55000000000000004">
      <c r="A6923" s="2"/>
    </row>
    <row r="6924" spans="1:1" x14ac:dyDescent="0.55000000000000004">
      <c r="A6924" s="2"/>
    </row>
    <row r="6925" spans="1:1" x14ac:dyDescent="0.55000000000000004">
      <c r="A6925" s="2"/>
    </row>
    <row r="6926" spans="1:1" x14ac:dyDescent="0.55000000000000004">
      <c r="A6926" s="2"/>
    </row>
    <row r="6927" spans="1:1" x14ac:dyDescent="0.55000000000000004">
      <c r="A6927" s="2"/>
    </row>
    <row r="6928" spans="1:1" x14ac:dyDescent="0.55000000000000004">
      <c r="A6928" s="2"/>
    </row>
    <row r="6929" spans="1:1" x14ac:dyDescent="0.55000000000000004">
      <c r="A6929" s="2"/>
    </row>
    <row r="6930" spans="1:1" x14ac:dyDescent="0.55000000000000004">
      <c r="A6930" s="2"/>
    </row>
    <row r="6931" spans="1:1" x14ac:dyDescent="0.55000000000000004">
      <c r="A6931" s="2"/>
    </row>
    <row r="6932" spans="1:1" x14ac:dyDescent="0.55000000000000004">
      <c r="A6932" s="2"/>
    </row>
    <row r="6933" spans="1:1" x14ac:dyDescent="0.55000000000000004">
      <c r="A6933" s="2"/>
    </row>
    <row r="6934" spans="1:1" x14ac:dyDescent="0.55000000000000004">
      <c r="A6934" s="2"/>
    </row>
    <row r="6935" spans="1:1" x14ac:dyDescent="0.55000000000000004">
      <c r="A6935" s="2"/>
    </row>
    <row r="6936" spans="1:1" x14ac:dyDescent="0.55000000000000004">
      <c r="A6936" s="2"/>
    </row>
    <row r="6937" spans="1:1" x14ac:dyDescent="0.55000000000000004">
      <c r="A6937" s="2"/>
    </row>
    <row r="6938" spans="1:1" x14ac:dyDescent="0.55000000000000004">
      <c r="A6938" s="2"/>
    </row>
    <row r="6939" spans="1:1" x14ac:dyDescent="0.55000000000000004">
      <c r="A6939" s="2"/>
    </row>
    <row r="6940" spans="1:1" x14ac:dyDescent="0.55000000000000004">
      <c r="A6940" s="2"/>
    </row>
    <row r="6941" spans="1:1" x14ac:dyDescent="0.55000000000000004">
      <c r="A6941" s="2"/>
    </row>
    <row r="6942" spans="1:1" x14ac:dyDescent="0.55000000000000004">
      <c r="A6942" s="2"/>
    </row>
    <row r="6943" spans="1:1" x14ac:dyDescent="0.55000000000000004">
      <c r="A6943" s="2"/>
    </row>
    <row r="6944" spans="1:1" x14ac:dyDescent="0.55000000000000004">
      <c r="A6944" s="2"/>
    </row>
    <row r="6945" spans="1:1" x14ac:dyDescent="0.55000000000000004">
      <c r="A6945" s="2"/>
    </row>
    <row r="6946" spans="1:1" x14ac:dyDescent="0.55000000000000004">
      <c r="A6946" s="2"/>
    </row>
    <row r="6947" spans="1:1" x14ac:dyDescent="0.55000000000000004">
      <c r="A6947" s="2"/>
    </row>
    <row r="6948" spans="1:1" x14ac:dyDescent="0.55000000000000004">
      <c r="A6948" s="2"/>
    </row>
    <row r="6949" spans="1:1" x14ac:dyDescent="0.55000000000000004">
      <c r="A6949" s="2"/>
    </row>
    <row r="6950" spans="1:1" x14ac:dyDescent="0.55000000000000004">
      <c r="A6950" s="2"/>
    </row>
    <row r="6951" spans="1:1" x14ac:dyDescent="0.55000000000000004">
      <c r="A6951" s="2"/>
    </row>
    <row r="6952" spans="1:1" x14ac:dyDescent="0.55000000000000004">
      <c r="A6952" s="2"/>
    </row>
    <row r="6953" spans="1:1" x14ac:dyDescent="0.55000000000000004">
      <c r="A6953" s="2"/>
    </row>
    <row r="6954" spans="1:1" x14ac:dyDescent="0.55000000000000004">
      <c r="A6954" s="2"/>
    </row>
    <row r="6955" spans="1:1" x14ac:dyDescent="0.55000000000000004">
      <c r="A6955" s="2"/>
    </row>
    <row r="6956" spans="1:1" x14ac:dyDescent="0.55000000000000004">
      <c r="A6956" s="2"/>
    </row>
    <row r="6957" spans="1:1" x14ac:dyDescent="0.55000000000000004">
      <c r="A6957" s="2"/>
    </row>
    <row r="6958" spans="1:1" x14ac:dyDescent="0.55000000000000004">
      <c r="A6958" s="2"/>
    </row>
    <row r="6959" spans="1:1" x14ac:dyDescent="0.55000000000000004">
      <c r="A6959" s="2"/>
    </row>
    <row r="6960" spans="1:1" x14ac:dyDescent="0.55000000000000004">
      <c r="A6960" s="2"/>
    </row>
    <row r="6961" spans="1:1" x14ac:dyDescent="0.55000000000000004">
      <c r="A6961" s="2"/>
    </row>
    <row r="6962" spans="1:1" x14ac:dyDescent="0.55000000000000004">
      <c r="A6962" s="2"/>
    </row>
    <row r="6963" spans="1:1" x14ac:dyDescent="0.55000000000000004">
      <c r="A6963" s="2"/>
    </row>
    <row r="6964" spans="1:1" x14ac:dyDescent="0.55000000000000004">
      <c r="A6964" s="2"/>
    </row>
    <row r="6965" spans="1:1" x14ac:dyDescent="0.55000000000000004">
      <c r="A6965" s="2"/>
    </row>
    <row r="6966" spans="1:1" x14ac:dyDescent="0.55000000000000004">
      <c r="A6966" s="2"/>
    </row>
    <row r="6967" spans="1:1" x14ac:dyDescent="0.55000000000000004">
      <c r="A6967" s="2"/>
    </row>
    <row r="6968" spans="1:1" x14ac:dyDescent="0.55000000000000004">
      <c r="A6968" s="2"/>
    </row>
    <row r="6969" spans="1:1" x14ac:dyDescent="0.55000000000000004">
      <c r="A6969" s="2"/>
    </row>
    <row r="6970" spans="1:1" x14ac:dyDescent="0.55000000000000004">
      <c r="A6970" s="2"/>
    </row>
    <row r="6971" spans="1:1" x14ac:dyDescent="0.55000000000000004">
      <c r="A6971" s="2"/>
    </row>
    <row r="6972" spans="1:1" x14ac:dyDescent="0.55000000000000004">
      <c r="A6972" s="2"/>
    </row>
    <row r="6973" spans="1:1" x14ac:dyDescent="0.55000000000000004">
      <c r="A6973" s="2"/>
    </row>
    <row r="6974" spans="1:1" x14ac:dyDescent="0.55000000000000004">
      <c r="A6974" s="2"/>
    </row>
    <row r="6975" spans="1:1" x14ac:dyDescent="0.55000000000000004">
      <c r="A6975" s="2"/>
    </row>
    <row r="6976" spans="1:1" x14ac:dyDescent="0.55000000000000004">
      <c r="A6976" s="2"/>
    </row>
    <row r="6977" spans="1:1" x14ac:dyDescent="0.55000000000000004">
      <c r="A6977" s="2"/>
    </row>
    <row r="6978" spans="1:1" x14ac:dyDescent="0.55000000000000004">
      <c r="A6978" s="2"/>
    </row>
    <row r="6979" spans="1:1" x14ac:dyDescent="0.55000000000000004">
      <c r="A6979" s="2"/>
    </row>
    <row r="6980" spans="1:1" x14ac:dyDescent="0.55000000000000004">
      <c r="A6980" s="2"/>
    </row>
    <row r="6981" spans="1:1" x14ac:dyDescent="0.55000000000000004">
      <c r="A6981" s="2"/>
    </row>
    <row r="6982" spans="1:1" x14ac:dyDescent="0.55000000000000004">
      <c r="A6982" s="2"/>
    </row>
    <row r="6983" spans="1:1" x14ac:dyDescent="0.55000000000000004">
      <c r="A6983" s="2"/>
    </row>
    <row r="6984" spans="1:1" x14ac:dyDescent="0.55000000000000004">
      <c r="A6984" s="2"/>
    </row>
    <row r="6985" spans="1:1" x14ac:dyDescent="0.55000000000000004">
      <c r="A6985" s="2"/>
    </row>
    <row r="6986" spans="1:1" x14ac:dyDescent="0.55000000000000004">
      <c r="A6986" s="2"/>
    </row>
    <row r="6987" spans="1:1" x14ac:dyDescent="0.55000000000000004">
      <c r="A6987" s="2"/>
    </row>
    <row r="6988" spans="1:1" x14ac:dyDescent="0.55000000000000004">
      <c r="A6988" s="2"/>
    </row>
    <row r="6989" spans="1:1" x14ac:dyDescent="0.55000000000000004">
      <c r="A6989" s="2"/>
    </row>
    <row r="6990" spans="1:1" x14ac:dyDescent="0.55000000000000004">
      <c r="A6990" s="2"/>
    </row>
    <row r="6991" spans="1:1" x14ac:dyDescent="0.55000000000000004">
      <c r="A6991" s="2"/>
    </row>
    <row r="6992" spans="1:1" x14ac:dyDescent="0.55000000000000004">
      <c r="A6992" s="2"/>
    </row>
    <row r="6993" spans="1:1" x14ac:dyDescent="0.55000000000000004">
      <c r="A6993" s="2"/>
    </row>
    <row r="6994" spans="1:1" x14ac:dyDescent="0.55000000000000004">
      <c r="A6994" s="2"/>
    </row>
    <row r="6995" spans="1:1" x14ac:dyDescent="0.55000000000000004">
      <c r="A6995" s="2"/>
    </row>
    <row r="6996" spans="1:1" x14ac:dyDescent="0.55000000000000004">
      <c r="A6996" s="2"/>
    </row>
    <row r="6997" spans="1:1" x14ac:dyDescent="0.55000000000000004">
      <c r="A6997" s="2"/>
    </row>
    <row r="6998" spans="1:1" x14ac:dyDescent="0.55000000000000004">
      <c r="A6998" s="2"/>
    </row>
    <row r="6999" spans="1:1" x14ac:dyDescent="0.55000000000000004">
      <c r="A6999" s="2"/>
    </row>
    <row r="7000" spans="1:1" x14ac:dyDescent="0.55000000000000004">
      <c r="A7000" s="2"/>
    </row>
    <row r="7001" spans="1:1" x14ac:dyDescent="0.55000000000000004">
      <c r="A7001" s="2"/>
    </row>
    <row r="7002" spans="1:1" x14ac:dyDescent="0.55000000000000004">
      <c r="A7002" s="2"/>
    </row>
    <row r="7003" spans="1:1" x14ac:dyDescent="0.55000000000000004">
      <c r="A7003" s="2"/>
    </row>
    <row r="7004" spans="1:1" x14ac:dyDescent="0.55000000000000004">
      <c r="A7004" s="2"/>
    </row>
    <row r="7005" spans="1:1" x14ac:dyDescent="0.55000000000000004">
      <c r="A7005" s="2"/>
    </row>
    <row r="7006" spans="1:1" x14ac:dyDescent="0.55000000000000004">
      <c r="A7006" s="2"/>
    </row>
    <row r="7007" spans="1:1" x14ac:dyDescent="0.55000000000000004">
      <c r="A7007" s="2"/>
    </row>
    <row r="7008" spans="1:1" x14ac:dyDescent="0.55000000000000004">
      <c r="A7008" s="2"/>
    </row>
    <row r="7009" spans="1:1" x14ac:dyDescent="0.55000000000000004">
      <c r="A7009" s="2"/>
    </row>
    <row r="7010" spans="1:1" x14ac:dyDescent="0.55000000000000004">
      <c r="A7010" s="2"/>
    </row>
    <row r="7011" spans="1:1" x14ac:dyDescent="0.55000000000000004">
      <c r="A7011" s="2"/>
    </row>
    <row r="7012" spans="1:1" x14ac:dyDescent="0.55000000000000004">
      <c r="A7012" s="2"/>
    </row>
    <row r="7013" spans="1:1" x14ac:dyDescent="0.55000000000000004">
      <c r="A7013" s="2"/>
    </row>
    <row r="7014" spans="1:1" x14ac:dyDescent="0.55000000000000004">
      <c r="A7014" s="2"/>
    </row>
    <row r="7015" spans="1:1" x14ac:dyDescent="0.55000000000000004">
      <c r="A7015" s="2"/>
    </row>
    <row r="7016" spans="1:1" x14ac:dyDescent="0.55000000000000004">
      <c r="A7016" s="2"/>
    </row>
    <row r="7017" spans="1:1" x14ac:dyDescent="0.55000000000000004">
      <c r="A7017" s="2"/>
    </row>
    <row r="7018" spans="1:1" x14ac:dyDescent="0.55000000000000004">
      <c r="A7018" s="2"/>
    </row>
    <row r="7019" spans="1:1" x14ac:dyDescent="0.55000000000000004">
      <c r="A7019" s="2"/>
    </row>
    <row r="7020" spans="1:1" x14ac:dyDescent="0.55000000000000004">
      <c r="A7020" s="2"/>
    </row>
    <row r="7021" spans="1:1" x14ac:dyDescent="0.55000000000000004">
      <c r="A7021" s="2"/>
    </row>
    <row r="7022" spans="1:1" x14ac:dyDescent="0.55000000000000004">
      <c r="A7022" s="2"/>
    </row>
    <row r="7023" spans="1:1" x14ac:dyDescent="0.55000000000000004">
      <c r="A7023" s="2"/>
    </row>
    <row r="7024" spans="1:1" x14ac:dyDescent="0.55000000000000004">
      <c r="A7024" s="2"/>
    </row>
    <row r="7025" spans="1:1" x14ac:dyDescent="0.55000000000000004">
      <c r="A7025" s="2"/>
    </row>
    <row r="7026" spans="1:1" x14ac:dyDescent="0.55000000000000004">
      <c r="A7026" s="2"/>
    </row>
    <row r="7027" spans="1:1" x14ac:dyDescent="0.55000000000000004">
      <c r="A7027" s="2"/>
    </row>
    <row r="7028" spans="1:1" x14ac:dyDescent="0.55000000000000004">
      <c r="A7028" s="2"/>
    </row>
    <row r="7029" spans="1:1" x14ac:dyDescent="0.55000000000000004">
      <c r="A7029" s="2"/>
    </row>
    <row r="7030" spans="1:1" x14ac:dyDescent="0.55000000000000004">
      <c r="A7030" s="2"/>
    </row>
    <row r="7031" spans="1:1" x14ac:dyDescent="0.55000000000000004">
      <c r="A7031" s="2"/>
    </row>
    <row r="7032" spans="1:1" x14ac:dyDescent="0.55000000000000004">
      <c r="A7032" s="2"/>
    </row>
    <row r="7033" spans="1:1" x14ac:dyDescent="0.55000000000000004">
      <c r="A7033" s="2"/>
    </row>
    <row r="7034" spans="1:1" x14ac:dyDescent="0.55000000000000004">
      <c r="A7034" s="2"/>
    </row>
    <row r="7035" spans="1:1" x14ac:dyDescent="0.55000000000000004">
      <c r="A7035" s="2"/>
    </row>
    <row r="7036" spans="1:1" x14ac:dyDescent="0.55000000000000004">
      <c r="A7036" s="2"/>
    </row>
    <row r="7037" spans="1:1" x14ac:dyDescent="0.55000000000000004">
      <c r="A7037" s="2"/>
    </row>
    <row r="7038" spans="1:1" x14ac:dyDescent="0.55000000000000004">
      <c r="A7038" s="2"/>
    </row>
    <row r="7039" spans="1:1" x14ac:dyDescent="0.55000000000000004">
      <c r="A7039" s="2"/>
    </row>
    <row r="7040" spans="1:1" x14ac:dyDescent="0.55000000000000004">
      <c r="A7040" s="2"/>
    </row>
    <row r="7041" spans="1:1" x14ac:dyDescent="0.55000000000000004">
      <c r="A7041" s="2"/>
    </row>
    <row r="7042" spans="1:1" x14ac:dyDescent="0.55000000000000004">
      <c r="A7042" s="2"/>
    </row>
    <row r="7043" spans="1:1" x14ac:dyDescent="0.55000000000000004">
      <c r="A7043" s="2"/>
    </row>
    <row r="7044" spans="1:1" x14ac:dyDescent="0.55000000000000004">
      <c r="A7044" s="2"/>
    </row>
    <row r="7045" spans="1:1" x14ac:dyDescent="0.55000000000000004">
      <c r="A7045" s="2"/>
    </row>
    <row r="7046" spans="1:1" x14ac:dyDescent="0.55000000000000004">
      <c r="A7046" s="2"/>
    </row>
    <row r="7047" spans="1:1" x14ac:dyDescent="0.55000000000000004">
      <c r="A7047" s="2"/>
    </row>
    <row r="7048" spans="1:1" x14ac:dyDescent="0.55000000000000004">
      <c r="A7048" s="2"/>
    </row>
    <row r="7049" spans="1:1" x14ac:dyDescent="0.55000000000000004">
      <c r="A7049" s="2"/>
    </row>
    <row r="7050" spans="1:1" x14ac:dyDescent="0.55000000000000004">
      <c r="A7050" s="2"/>
    </row>
    <row r="7051" spans="1:1" x14ac:dyDescent="0.55000000000000004">
      <c r="A7051" s="2"/>
    </row>
    <row r="7052" spans="1:1" x14ac:dyDescent="0.55000000000000004">
      <c r="A7052" s="2"/>
    </row>
    <row r="7053" spans="1:1" x14ac:dyDescent="0.55000000000000004">
      <c r="A7053" s="2"/>
    </row>
    <row r="7054" spans="1:1" x14ac:dyDescent="0.55000000000000004">
      <c r="A7054" s="2"/>
    </row>
    <row r="7055" spans="1:1" x14ac:dyDescent="0.55000000000000004">
      <c r="A7055" s="2"/>
    </row>
    <row r="7056" spans="1:1" x14ac:dyDescent="0.55000000000000004">
      <c r="A7056" s="2"/>
    </row>
    <row r="7057" spans="1:1" x14ac:dyDescent="0.55000000000000004">
      <c r="A7057" s="2"/>
    </row>
    <row r="7058" spans="1:1" x14ac:dyDescent="0.55000000000000004">
      <c r="A7058" s="2"/>
    </row>
    <row r="7059" spans="1:1" x14ac:dyDescent="0.55000000000000004">
      <c r="A7059" s="2"/>
    </row>
    <row r="7060" spans="1:1" x14ac:dyDescent="0.55000000000000004">
      <c r="A7060" s="2"/>
    </row>
    <row r="7061" spans="1:1" x14ac:dyDescent="0.55000000000000004">
      <c r="A7061" s="2"/>
    </row>
    <row r="7062" spans="1:1" x14ac:dyDescent="0.55000000000000004">
      <c r="A7062" s="2"/>
    </row>
    <row r="7063" spans="1:1" x14ac:dyDescent="0.55000000000000004">
      <c r="A7063" s="2"/>
    </row>
    <row r="7064" spans="1:1" x14ac:dyDescent="0.55000000000000004">
      <c r="A7064" s="2"/>
    </row>
    <row r="7065" spans="1:1" x14ac:dyDescent="0.55000000000000004">
      <c r="A7065" s="2"/>
    </row>
    <row r="7066" spans="1:1" x14ac:dyDescent="0.55000000000000004">
      <c r="A7066" s="2"/>
    </row>
    <row r="7067" spans="1:1" x14ac:dyDescent="0.55000000000000004">
      <c r="A7067" s="2"/>
    </row>
    <row r="7068" spans="1:1" x14ac:dyDescent="0.55000000000000004">
      <c r="A7068" s="2"/>
    </row>
    <row r="7069" spans="1:1" x14ac:dyDescent="0.55000000000000004">
      <c r="A7069" s="2"/>
    </row>
    <row r="7070" spans="1:1" x14ac:dyDescent="0.55000000000000004">
      <c r="A7070" s="2"/>
    </row>
    <row r="7071" spans="1:1" x14ac:dyDescent="0.55000000000000004">
      <c r="A7071" s="2"/>
    </row>
    <row r="7072" spans="1:1" x14ac:dyDescent="0.55000000000000004">
      <c r="A7072" s="2"/>
    </row>
    <row r="7073" spans="1:1" x14ac:dyDescent="0.55000000000000004">
      <c r="A7073" s="2"/>
    </row>
    <row r="7074" spans="1:1" x14ac:dyDescent="0.55000000000000004">
      <c r="A7074" s="2"/>
    </row>
    <row r="7075" spans="1:1" x14ac:dyDescent="0.55000000000000004">
      <c r="A7075" s="2"/>
    </row>
    <row r="7076" spans="1:1" x14ac:dyDescent="0.55000000000000004">
      <c r="A7076" s="2"/>
    </row>
    <row r="7077" spans="1:1" x14ac:dyDescent="0.55000000000000004">
      <c r="A7077" s="2"/>
    </row>
    <row r="7078" spans="1:1" x14ac:dyDescent="0.55000000000000004">
      <c r="A7078" s="2"/>
    </row>
    <row r="7079" spans="1:1" x14ac:dyDescent="0.55000000000000004">
      <c r="A7079" s="2"/>
    </row>
    <row r="7080" spans="1:1" x14ac:dyDescent="0.55000000000000004">
      <c r="A7080" s="2"/>
    </row>
    <row r="7081" spans="1:1" x14ac:dyDescent="0.55000000000000004">
      <c r="A7081" s="2"/>
    </row>
    <row r="7082" spans="1:1" x14ac:dyDescent="0.55000000000000004">
      <c r="A7082" s="2"/>
    </row>
    <row r="7083" spans="1:1" x14ac:dyDescent="0.55000000000000004">
      <c r="A7083" s="2"/>
    </row>
    <row r="7084" spans="1:1" x14ac:dyDescent="0.55000000000000004">
      <c r="A7084" s="2"/>
    </row>
    <row r="7085" spans="1:1" x14ac:dyDescent="0.55000000000000004">
      <c r="A7085" s="2"/>
    </row>
    <row r="7086" spans="1:1" x14ac:dyDescent="0.55000000000000004">
      <c r="A7086" s="2"/>
    </row>
    <row r="7087" spans="1:1" x14ac:dyDescent="0.55000000000000004">
      <c r="A7087" s="2"/>
    </row>
    <row r="7088" spans="1:1" x14ac:dyDescent="0.55000000000000004">
      <c r="A7088" s="2"/>
    </row>
    <row r="7089" spans="1:1" x14ac:dyDescent="0.55000000000000004">
      <c r="A7089" s="2"/>
    </row>
    <row r="7090" spans="1:1" x14ac:dyDescent="0.55000000000000004">
      <c r="A7090" s="2"/>
    </row>
    <row r="7091" spans="1:1" x14ac:dyDescent="0.55000000000000004">
      <c r="A7091" s="2"/>
    </row>
    <row r="7092" spans="1:1" x14ac:dyDescent="0.55000000000000004">
      <c r="A7092" s="2"/>
    </row>
    <row r="7093" spans="1:1" x14ac:dyDescent="0.55000000000000004">
      <c r="A7093" s="2"/>
    </row>
    <row r="7094" spans="1:1" x14ac:dyDescent="0.55000000000000004">
      <c r="A7094" s="2"/>
    </row>
    <row r="7095" spans="1:1" x14ac:dyDescent="0.55000000000000004">
      <c r="A7095" s="2"/>
    </row>
    <row r="7096" spans="1:1" x14ac:dyDescent="0.55000000000000004">
      <c r="A7096" s="2"/>
    </row>
    <row r="7097" spans="1:1" x14ac:dyDescent="0.55000000000000004">
      <c r="A7097" s="2"/>
    </row>
    <row r="7098" spans="1:1" x14ac:dyDescent="0.55000000000000004">
      <c r="A7098" s="2"/>
    </row>
    <row r="7099" spans="1:1" x14ac:dyDescent="0.55000000000000004">
      <c r="A7099" s="2"/>
    </row>
    <row r="7100" spans="1:1" x14ac:dyDescent="0.55000000000000004">
      <c r="A7100" s="2"/>
    </row>
    <row r="7101" spans="1:1" x14ac:dyDescent="0.55000000000000004">
      <c r="A7101" s="2"/>
    </row>
    <row r="7102" spans="1:1" x14ac:dyDescent="0.55000000000000004">
      <c r="A7102" s="2"/>
    </row>
    <row r="7103" spans="1:1" x14ac:dyDescent="0.55000000000000004">
      <c r="A7103" s="2"/>
    </row>
    <row r="7104" spans="1:1" x14ac:dyDescent="0.55000000000000004">
      <c r="A7104" s="2"/>
    </row>
    <row r="7105" spans="1:1" x14ac:dyDescent="0.55000000000000004">
      <c r="A7105" s="2"/>
    </row>
    <row r="7106" spans="1:1" x14ac:dyDescent="0.55000000000000004">
      <c r="A7106" s="2"/>
    </row>
    <row r="7107" spans="1:1" x14ac:dyDescent="0.55000000000000004">
      <c r="A7107" s="2"/>
    </row>
    <row r="7108" spans="1:1" x14ac:dyDescent="0.55000000000000004">
      <c r="A7108" s="2"/>
    </row>
    <row r="7109" spans="1:1" x14ac:dyDescent="0.55000000000000004">
      <c r="A7109" s="2"/>
    </row>
    <row r="7110" spans="1:1" x14ac:dyDescent="0.55000000000000004">
      <c r="A7110" s="2"/>
    </row>
    <row r="7111" spans="1:1" x14ac:dyDescent="0.55000000000000004">
      <c r="A7111" s="2"/>
    </row>
    <row r="7112" spans="1:1" x14ac:dyDescent="0.55000000000000004">
      <c r="A7112" s="2"/>
    </row>
    <row r="7113" spans="1:1" x14ac:dyDescent="0.55000000000000004">
      <c r="A7113" s="2"/>
    </row>
    <row r="7114" spans="1:1" x14ac:dyDescent="0.55000000000000004">
      <c r="A7114" s="2"/>
    </row>
    <row r="7115" spans="1:1" x14ac:dyDescent="0.55000000000000004">
      <c r="A7115" s="2"/>
    </row>
    <row r="7116" spans="1:1" x14ac:dyDescent="0.55000000000000004">
      <c r="A7116" s="2"/>
    </row>
    <row r="7117" spans="1:1" x14ac:dyDescent="0.55000000000000004">
      <c r="A7117" s="2"/>
    </row>
    <row r="7118" spans="1:1" x14ac:dyDescent="0.55000000000000004">
      <c r="A7118" s="2"/>
    </row>
    <row r="7119" spans="1:1" x14ac:dyDescent="0.55000000000000004">
      <c r="A7119" s="2"/>
    </row>
    <row r="7120" spans="1:1" x14ac:dyDescent="0.55000000000000004">
      <c r="A7120" s="2"/>
    </row>
    <row r="7121" spans="1:1" x14ac:dyDescent="0.55000000000000004">
      <c r="A7121" s="2"/>
    </row>
    <row r="7122" spans="1:1" x14ac:dyDescent="0.55000000000000004">
      <c r="A7122" s="2"/>
    </row>
    <row r="7123" spans="1:1" x14ac:dyDescent="0.55000000000000004">
      <c r="A7123" s="2"/>
    </row>
    <row r="7124" spans="1:1" x14ac:dyDescent="0.55000000000000004">
      <c r="A7124" s="2"/>
    </row>
    <row r="7125" spans="1:1" x14ac:dyDescent="0.55000000000000004">
      <c r="A7125" s="2"/>
    </row>
    <row r="7126" spans="1:1" x14ac:dyDescent="0.55000000000000004">
      <c r="A7126" s="2"/>
    </row>
    <row r="7127" spans="1:1" x14ac:dyDescent="0.55000000000000004">
      <c r="A7127" s="2"/>
    </row>
    <row r="7128" spans="1:1" x14ac:dyDescent="0.55000000000000004">
      <c r="A7128" s="2"/>
    </row>
    <row r="7129" spans="1:1" x14ac:dyDescent="0.55000000000000004">
      <c r="A7129" s="2"/>
    </row>
    <row r="7130" spans="1:1" x14ac:dyDescent="0.55000000000000004">
      <c r="A7130" s="2"/>
    </row>
    <row r="7131" spans="1:1" x14ac:dyDescent="0.55000000000000004">
      <c r="A7131" s="2"/>
    </row>
    <row r="7132" spans="1:1" x14ac:dyDescent="0.55000000000000004">
      <c r="A7132" s="2"/>
    </row>
    <row r="7133" spans="1:1" x14ac:dyDescent="0.55000000000000004">
      <c r="A7133" s="2"/>
    </row>
    <row r="7134" spans="1:1" x14ac:dyDescent="0.55000000000000004">
      <c r="A7134" s="2"/>
    </row>
    <row r="7135" spans="1:1" x14ac:dyDescent="0.55000000000000004">
      <c r="A7135" s="2"/>
    </row>
    <row r="7136" spans="1:1" x14ac:dyDescent="0.55000000000000004">
      <c r="A7136" s="2"/>
    </row>
    <row r="7137" spans="1:1" x14ac:dyDescent="0.55000000000000004">
      <c r="A7137" s="2"/>
    </row>
    <row r="7138" spans="1:1" x14ac:dyDescent="0.55000000000000004">
      <c r="A7138" s="2"/>
    </row>
    <row r="7139" spans="1:1" x14ac:dyDescent="0.55000000000000004">
      <c r="A7139" s="2"/>
    </row>
    <row r="7140" spans="1:1" x14ac:dyDescent="0.55000000000000004">
      <c r="A7140" s="2"/>
    </row>
    <row r="7141" spans="1:1" x14ac:dyDescent="0.55000000000000004">
      <c r="A7141" s="2"/>
    </row>
    <row r="7142" spans="1:1" x14ac:dyDescent="0.55000000000000004">
      <c r="A7142" s="2"/>
    </row>
    <row r="7143" spans="1:1" x14ac:dyDescent="0.55000000000000004">
      <c r="A7143" s="2"/>
    </row>
    <row r="7144" spans="1:1" x14ac:dyDescent="0.55000000000000004">
      <c r="A7144" s="2"/>
    </row>
    <row r="7145" spans="1:1" x14ac:dyDescent="0.55000000000000004">
      <c r="A7145" s="2"/>
    </row>
    <row r="7146" spans="1:1" x14ac:dyDescent="0.55000000000000004">
      <c r="A7146" s="2"/>
    </row>
    <row r="7147" spans="1:1" x14ac:dyDescent="0.55000000000000004">
      <c r="A7147" s="2"/>
    </row>
    <row r="7148" spans="1:1" x14ac:dyDescent="0.55000000000000004">
      <c r="A7148" s="2"/>
    </row>
    <row r="7149" spans="1:1" x14ac:dyDescent="0.55000000000000004">
      <c r="A7149" s="2"/>
    </row>
    <row r="7150" spans="1:1" x14ac:dyDescent="0.55000000000000004">
      <c r="A7150" s="2"/>
    </row>
    <row r="7151" spans="1:1" x14ac:dyDescent="0.55000000000000004">
      <c r="A7151" s="2"/>
    </row>
    <row r="7152" spans="1:1" x14ac:dyDescent="0.55000000000000004">
      <c r="A7152" s="2"/>
    </row>
    <row r="7153" spans="1:1" x14ac:dyDescent="0.55000000000000004">
      <c r="A7153" s="2"/>
    </row>
    <row r="7154" spans="1:1" x14ac:dyDescent="0.55000000000000004">
      <c r="A7154" s="2"/>
    </row>
    <row r="7155" spans="1:1" x14ac:dyDescent="0.55000000000000004">
      <c r="A7155" s="2"/>
    </row>
    <row r="7156" spans="1:1" x14ac:dyDescent="0.55000000000000004">
      <c r="A7156" s="2"/>
    </row>
    <row r="7157" spans="1:1" x14ac:dyDescent="0.55000000000000004">
      <c r="A7157" s="2"/>
    </row>
    <row r="7158" spans="1:1" x14ac:dyDescent="0.55000000000000004">
      <c r="A7158" s="2"/>
    </row>
    <row r="7159" spans="1:1" x14ac:dyDescent="0.55000000000000004">
      <c r="A7159" s="2"/>
    </row>
    <row r="7160" spans="1:1" x14ac:dyDescent="0.55000000000000004">
      <c r="A7160" s="2"/>
    </row>
    <row r="7161" spans="1:1" x14ac:dyDescent="0.55000000000000004">
      <c r="A7161" s="2"/>
    </row>
    <row r="7162" spans="1:1" x14ac:dyDescent="0.55000000000000004">
      <c r="A7162" s="2"/>
    </row>
    <row r="7163" spans="1:1" x14ac:dyDescent="0.55000000000000004">
      <c r="A7163" s="2"/>
    </row>
    <row r="7164" spans="1:1" x14ac:dyDescent="0.55000000000000004">
      <c r="A7164" s="2"/>
    </row>
    <row r="7165" spans="1:1" x14ac:dyDescent="0.55000000000000004">
      <c r="A7165" s="2"/>
    </row>
    <row r="7166" spans="1:1" x14ac:dyDescent="0.55000000000000004">
      <c r="A7166" s="2"/>
    </row>
    <row r="7167" spans="1:1" x14ac:dyDescent="0.55000000000000004">
      <c r="A7167" s="2"/>
    </row>
    <row r="7168" spans="1:1" x14ac:dyDescent="0.55000000000000004">
      <c r="A7168" s="2"/>
    </row>
    <row r="7169" spans="1:1" x14ac:dyDescent="0.55000000000000004">
      <c r="A7169" s="2"/>
    </row>
    <row r="7170" spans="1:1" x14ac:dyDescent="0.55000000000000004">
      <c r="A7170" s="2"/>
    </row>
    <row r="7171" spans="1:1" x14ac:dyDescent="0.55000000000000004">
      <c r="A7171" s="2"/>
    </row>
    <row r="7172" spans="1:1" x14ac:dyDescent="0.55000000000000004">
      <c r="A7172" s="2"/>
    </row>
    <row r="7173" spans="1:1" x14ac:dyDescent="0.55000000000000004">
      <c r="A7173" s="2"/>
    </row>
    <row r="7174" spans="1:1" x14ac:dyDescent="0.55000000000000004">
      <c r="A7174" s="2"/>
    </row>
    <row r="7175" spans="1:1" x14ac:dyDescent="0.55000000000000004">
      <c r="A7175" s="2"/>
    </row>
    <row r="7176" spans="1:1" x14ac:dyDescent="0.55000000000000004">
      <c r="A7176" s="2"/>
    </row>
    <row r="7177" spans="1:1" x14ac:dyDescent="0.55000000000000004">
      <c r="A7177" s="2"/>
    </row>
    <row r="7178" spans="1:1" x14ac:dyDescent="0.55000000000000004">
      <c r="A7178" s="2"/>
    </row>
    <row r="7179" spans="1:1" x14ac:dyDescent="0.55000000000000004">
      <c r="A7179" s="2"/>
    </row>
    <row r="7180" spans="1:1" x14ac:dyDescent="0.55000000000000004">
      <c r="A7180" s="2"/>
    </row>
    <row r="7181" spans="1:1" x14ac:dyDescent="0.55000000000000004">
      <c r="A7181" s="2"/>
    </row>
    <row r="7182" spans="1:1" x14ac:dyDescent="0.55000000000000004">
      <c r="A7182" s="2"/>
    </row>
    <row r="7183" spans="1:1" x14ac:dyDescent="0.55000000000000004">
      <c r="A7183" s="2"/>
    </row>
    <row r="7184" spans="1:1" x14ac:dyDescent="0.55000000000000004">
      <c r="A7184" s="2"/>
    </row>
    <row r="7185" spans="1:1" x14ac:dyDescent="0.55000000000000004">
      <c r="A7185" s="2"/>
    </row>
    <row r="7186" spans="1:1" x14ac:dyDescent="0.55000000000000004">
      <c r="A7186" s="2"/>
    </row>
    <row r="7187" spans="1:1" x14ac:dyDescent="0.55000000000000004">
      <c r="A7187" s="2"/>
    </row>
    <row r="7188" spans="1:1" x14ac:dyDescent="0.55000000000000004">
      <c r="A7188" s="2"/>
    </row>
    <row r="7189" spans="1:1" x14ac:dyDescent="0.55000000000000004">
      <c r="A7189" s="2"/>
    </row>
    <row r="7190" spans="1:1" x14ac:dyDescent="0.55000000000000004">
      <c r="A7190" s="2"/>
    </row>
    <row r="7191" spans="1:1" x14ac:dyDescent="0.55000000000000004">
      <c r="A7191" s="2"/>
    </row>
    <row r="7192" spans="1:1" x14ac:dyDescent="0.55000000000000004">
      <c r="A7192" s="2"/>
    </row>
    <row r="7193" spans="1:1" x14ac:dyDescent="0.55000000000000004">
      <c r="A7193" s="2"/>
    </row>
    <row r="7194" spans="1:1" x14ac:dyDescent="0.55000000000000004">
      <c r="A7194" s="2"/>
    </row>
    <row r="7195" spans="1:1" x14ac:dyDescent="0.55000000000000004">
      <c r="A7195" s="2"/>
    </row>
    <row r="7196" spans="1:1" x14ac:dyDescent="0.55000000000000004">
      <c r="A7196" s="2"/>
    </row>
    <row r="7197" spans="1:1" x14ac:dyDescent="0.55000000000000004">
      <c r="A7197" s="2"/>
    </row>
    <row r="7198" spans="1:1" x14ac:dyDescent="0.55000000000000004">
      <c r="A7198" s="2"/>
    </row>
    <row r="7199" spans="1:1" x14ac:dyDescent="0.55000000000000004">
      <c r="A7199" s="2"/>
    </row>
    <row r="7200" spans="1:1" x14ac:dyDescent="0.55000000000000004">
      <c r="A7200" s="2"/>
    </row>
    <row r="7201" spans="1:1" x14ac:dyDescent="0.55000000000000004">
      <c r="A7201" s="2"/>
    </row>
    <row r="7202" spans="1:1" x14ac:dyDescent="0.55000000000000004">
      <c r="A7202" s="2"/>
    </row>
    <row r="7203" spans="1:1" x14ac:dyDescent="0.55000000000000004">
      <c r="A7203" s="2"/>
    </row>
    <row r="7204" spans="1:1" x14ac:dyDescent="0.55000000000000004">
      <c r="A7204" s="2"/>
    </row>
    <row r="7205" spans="1:1" x14ac:dyDescent="0.55000000000000004">
      <c r="A7205" s="2"/>
    </row>
    <row r="7206" spans="1:1" x14ac:dyDescent="0.55000000000000004">
      <c r="A7206" s="2"/>
    </row>
    <row r="7207" spans="1:1" x14ac:dyDescent="0.55000000000000004">
      <c r="A7207" s="2"/>
    </row>
    <row r="7208" spans="1:1" x14ac:dyDescent="0.55000000000000004">
      <c r="A7208" s="2"/>
    </row>
    <row r="7209" spans="1:1" x14ac:dyDescent="0.55000000000000004">
      <c r="A7209" s="2"/>
    </row>
    <row r="7210" spans="1:1" x14ac:dyDescent="0.55000000000000004">
      <c r="A7210" s="2"/>
    </row>
    <row r="7211" spans="1:1" x14ac:dyDescent="0.55000000000000004">
      <c r="A7211" s="2"/>
    </row>
    <row r="7212" spans="1:1" x14ac:dyDescent="0.55000000000000004">
      <c r="A7212" s="2"/>
    </row>
    <row r="7213" spans="1:1" x14ac:dyDescent="0.55000000000000004">
      <c r="A7213" s="2"/>
    </row>
    <row r="7214" spans="1:1" x14ac:dyDescent="0.55000000000000004">
      <c r="A7214" s="2"/>
    </row>
    <row r="7215" spans="1:1" x14ac:dyDescent="0.55000000000000004">
      <c r="A7215" s="2"/>
    </row>
    <row r="7216" spans="1:1" x14ac:dyDescent="0.55000000000000004">
      <c r="A7216" s="2"/>
    </row>
    <row r="7217" spans="1:1" x14ac:dyDescent="0.55000000000000004">
      <c r="A7217" s="2"/>
    </row>
    <row r="7218" spans="1:1" x14ac:dyDescent="0.55000000000000004">
      <c r="A7218" s="2"/>
    </row>
    <row r="7219" spans="1:1" x14ac:dyDescent="0.55000000000000004">
      <c r="A7219" s="2"/>
    </row>
    <row r="7220" spans="1:1" x14ac:dyDescent="0.55000000000000004">
      <c r="A7220" s="2"/>
    </row>
    <row r="7221" spans="1:1" x14ac:dyDescent="0.55000000000000004">
      <c r="A7221" s="2"/>
    </row>
    <row r="7222" spans="1:1" x14ac:dyDescent="0.55000000000000004">
      <c r="A7222" s="2"/>
    </row>
    <row r="7223" spans="1:1" x14ac:dyDescent="0.55000000000000004">
      <c r="A7223" s="2"/>
    </row>
    <row r="7224" spans="1:1" x14ac:dyDescent="0.55000000000000004">
      <c r="A7224" s="2"/>
    </row>
    <row r="7225" spans="1:1" x14ac:dyDescent="0.55000000000000004">
      <c r="A7225" s="2"/>
    </row>
    <row r="7226" spans="1:1" x14ac:dyDescent="0.55000000000000004">
      <c r="A7226" s="2"/>
    </row>
    <row r="7227" spans="1:1" x14ac:dyDescent="0.55000000000000004">
      <c r="A7227" s="2"/>
    </row>
    <row r="7228" spans="1:1" x14ac:dyDescent="0.55000000000000004">
      <c r="A7228" s="2"/>
    </row>
    <row r="7229" spans="1:1" x14ac:dyDescent="0.55000000000000004">
      <c r="A7229" s="2"/>
    </row>
    <row r="7230" spans="1:1" x14ac:dyDescent="0.55000000000000004">
      <c r="A7230" s="2"/>
    </row>
    <row r="7231" spans="1:1" x14ac:dyDescent="0.55000000000000004">
      <c r="A7231" s="2"/>
    </row>
    <row r="7232" spans="1:1" x14ac:dyDescent="0.55000000000000004">
      <c r="A7232" s="2"/>
    </row>
    <row r="7233" spans="1:1" x14ac:dyDescent="0.55000000000000004">
      <c r="A7233" s="2"/>
    </row>
    <row r="7234" spans="1:1" x14ac:dyDescent="0.55000000000000004">
      <c r="A7234" s="2"/>
    </row>
    <row r="7235" spans="1:1" x14ac:dyDescent="0.55000000000000004">
      <c r="A7235" s="2"/>
    </row>
    <row r="7236" spans="1:1" x14ac:dyDescent="0.55000000000000004">
      <c r="A7236" s="2"/>
    </row>
    <row r="7237" spans="1:1" x14ac:dyDescent="0.55000000000000004">
      <c r="A7237" s="2"/>
    </row>
    <row r="7238" spans="1:1" x14ac:dyDescent="0.55000000000000004">
      <c r="A7238" s="2"/>
    </row>
    <row r="7239" spans="1:1" x14ac:dyDescent="0.55000000000000004">
      <c r="A7239" s="2"/>
    </row>
    <row r="7240" spans="1:1" x14ac:dyDescent="0.55000000000000004">
      <c r="A7240" s="2"/>
    </row>
    <row r="7241" spans="1:1" x14ac:dyDescent="0.55000000000000004">
      <c r="A7241" s="2"/>
    </row>
    <row r="7242" spans="1:1" x14ac:dyDescent="0.55000000000000004">
      <c r="A7242" s="2"/>
    </row>
    <row r="7243" spans="1:1" x14ac:dyDescent="0.55000000000000004">
      <c r="A7243" s="2"/>
    </row>
    <row r="7244" spans="1:1" x14ac:dyDescent="0.55000000000000004">
      <c r="A7244" s="2"/>
    </row>
    <row r="7245" spans="1:1" x14ac:dyDescent="0.55000000000000004">
      <c r="A7245" s="2"/>
    </row>
    <row r="7246" spans="1:1" x14ac:dyDescent="0.55000000000000004">
      <c r="A7246" s="2"/>
    </row>
    <row r="7247" spans="1:1" x14ac:dyDescent="0.55000000000000004">
      <c r="A7247" s="2"/>
    </row>
    <row r="7248" spans="1:1" x14ac:dyDescent="0.55000000000000004">
      <c r="A7248" s="2"/>
    </row>
    <row r="7249" spans="1:1" x14ac:dyDescent="0.55000000000000004">
      <c r="A7249" s="2"/>
    </row>
    <row r="7250" spans="1:1" x14ac:dyDescent="0.55000000000000004">
      <c r="A7250" s="2"/>
    </row>
    <row r="7251" spans="1:1" x14ac:dyDescent="0.55000000000000004">
      <c r="A7251" s="2"/>
    </row>
    <row r="7252" spans="1:1" x14ac:dyDescent="0.55000000000000004">
      <c r="A7252" s="2"/>
    </row>
    <row r="7253" spans="1:1" x14ac:dyDescent="0.55000000000000004">
      <c r="A7253" s="2"/>
    </row>
    <row r="7254" spans="1:1" x14ac:dyDescent="0.55000000000000004">
      <c r="A7254" s="2"/>
    </row>
    <row r="7255" spans="1:1" x14ac:dyDescent="0.55000000000000004">
      <c r="A7255" s="2"/>
    </row>
    <row r="7256" spans="1:1" x14ac:dyDescent="0.55000000000000004">
      <c r="A7256" s="2"/>
    </row>
    <row r="7257" spans="1:1" x14ac:dyDescent="0.55000000000000004">
      <c r="A7257" s="2"/>
    </row>
    <row r="7258" spans="1:1" x14ac:dyDescent="0.55000000000000004">
      <c r="A7258" s="2"/>
    </row>
    <row r="7259" spans="1:1" x14ac:dyDescent="0.55000000000000004">
      <c r="A7259" s="2"/>
    </row>
    <row r="7260" spans="1:1" x14ac:dyDescent="0.55000000000000004">
      <c r="A7260" s="2"/>
    </row>
    <row r="7261" spans="1:1" x14ac:dyDescent="0.55000000000000004">
      <c r="A7261" s="2"/>
    </row>
    <row r="7262" spans="1:1" x14ac:dyDescent="0.55000000000000004">
      <c r="A7262" s="2"/>
    </row>
    <row r="7263" spans="1:1" x14ac:dyDescent="0.55000000000000004">
      <c r="A7263" s="2"/>
    </row>
    <row r="7264" spans="1:1" x14ac:dyDescent="0.55000000000000004">
      <c r="A7264" s="2"/>
    </row>
    <row r="7265" spans="1:1" x14ac:dyDescent="0.55000000000000004">
      <c r="A7265" s="2"/>
    </row>
    <row r="7266" spans="1:1" x14ac:dyDescent="0.55000000000000004">
      <c r="A7266" s="2"/>
    </row>
    <row r="7267" spans="1:1" x14ac:dyDescent="0.55000000000000004">
      <c r="A7267" s="2"/>
    </row>
    <row r="7268" spans="1:1" x14ac:dyDescent="0.55000000000000004">
      <c r="A7268" s="2"/>
    </row>
    <row r="7269" spans="1:1" x14ac:dyDescent="0.55000000000000004">
      <c r="A7269" s="2"/>
    </row>
    <row r="7270" spans="1:1" x14ac:dyDescent="0.55000000000000004">
      <c r="A7270" s="2"/>
    </row>
    <row r="7271" spans="1:1" x14ac:dyDescent="0.55000000000000004">
      <c r="A7271" s="2"/>
    </row>
    <row r="7272" spans="1:1" x14ac:dyDescent="0.55000000000000004">
      <c r="A7272" s="2"/>
    </row>
    <row r="7273" spans="1:1" x14ac:dyDescent="0.55000000000000004">
      <c r="A7273" s="2"/>
    </row>
    <row r="7274" spans="1:1" x14ac:dyDescent="0.55000000000000004">
      <c r="A7274" s="2"/>
    </row>
    <row r="7275" spans="1:1" x14ac:dyDescent="0.55000000000000004">
      <c r="A7275" s="2"/>
    </row>
    <row r="7276" spans="1:1" x14ac:dyDescent="0.55000000000000004">
      <c r="A7276" s="2"/>
    </row>
    <row r="7277" spans="1:1" x14ac:dyDescent="0.55000000000000004">
      <c r="A7277" s="2"/>
    </row>
    <row r="7278" spans="1:1" x14ac:dyDescent="0.55000000000000004">
      <c r="A7278" s="2"/>
    </row>
    <row r="7279" spans="1:1" x14ac:dyDescent="0.55000000000000004">
      <c r="A7279" s="2"/>
    </row>
    <row r="7280" spans="1:1" x14ac:dyDescent="0.55000000000000004">
      <c r="A7280" s="2"/>
    </row>
    <row r="7281" spans="1:1" x14ac:dyDescent="0.55000000000000004">
      <c r="A7281" s="2"/>
    </row>
    <row r="7282" spans="1:1" x14ac:dyDescent="0.55000000000000004">
      <c r="A7282" s="2"/>
    </row>
    <row r="7283" spans="1:1" x14ac:dyDescent="0.55000000000000004">
      <c r="A7283" s="2"/>
    </row>
    <row r="7284" spans="1:1" x14ac:dyDescent="0.55000000000000004">
      <c r="A7284" s="2"/>
    </row>
    <row r="7285" spans="1:1" x14ac:dyDescent="0.55000000000000004">
      <c r="A7285" s="2"/>
    </row>
    <row r="7286" spans="1:1" x14ac:dyDescent="0.55000000000000004">
      <c r="A7286" s="2"/>
    </row>
    <row r="7287" spans="1:1" x14ac:dyDescent="0.55000000000000004">
      <c r="A7287" s="2"/>
    </row>
    <row r="7288" spans="1:1" x14ac:dyDescent="0.55000000000000004">
      <c r="A7288" s="2"/>
    </row>
    <row r="7289" spans="1:1" x14ac:dyDescent="0.55000000000000004">
      <c r="A7289" s="2"/>
    </row>
    <row r="7290" spans="1:1" x14ac:dyDescent="0.55000000000000004">
      <c r="A7290" s="2"/>
    </row>
    <row r="7291" spans="1:1" x14ac:dyDescent="0.55000000000000004">
      <c r="A7291" s="2"/>
    </row>
    <row r="7292" spans="1:1" x14ac:dyDescent="0.55000000000000004">
      <c r="A7292" s="2"/>
    </row>
    <row r="7293" spans="1:1" x14ac:dyDescent="0.55000000000000004">
      <c r="A7293" s="2"/>
    </row>
    <row r="7294" spans="1:1" x14ac:dyDescent="0.55000000000000004">
      <c r="A7294" s="2"/>
    </row>
    <row r="7295" spans="1:1" x14ac:dyDescent="0.55000000000000004">
      <c r="A7295" s="2"/>
    </row>
    <row r="7296" spans="1:1" x14ac:dyDescent="0.55000000000000004">
      <c r="A7296" s="2"/>
    </row>
    <row r="7297" spans="1:1" x14ac:dyDescent="0.55000000000000004">
      <c r="A7297" s="2"/>
    </row>
    <row r="7298" spans="1:1" x14ac:dyDescent="0.55000000000000004">
      <c r="A7298" s="2"/>
    </row>
    <row r="7299" spans="1:1" x14ac:dyDescent="0.55000000000000004">
      <c r="A7299" s="2"/>
    </row>
    <row r="7300" spans="1:1" x14ac:dyDescent="0.55000000000000004">
      <c r="A7300" s="2"/>
    </row>
    <row r="7301" spans="1:1" x14ac:dyDescent="0.55000000000000004">
      <c r="A7301" s="2"/>
    </row>
    <row r="7302" spans="1:1" x14ac:dyDescent="0.55000000000000004">
      <c r="A7302" s="2"/>
    </row>
    <row r="7303" spans="1:1" x14ac:dyDescent="0.55000000000000004">
      <c r="A7303" s="2"/>
    </row>
    <row r="7304" spans="1:1" x14ac:dyDescent="0.55000000000000004">
      <c r="A7304" s="2"/>
    </row>
    <row r="7305" spans="1:1" x14ac:dyDescent="0.55000000000000004">
      <c r="A7305" s="2"/>
    </row>
    <row r="7306" spans="1:1" x14ac:dyDescent="0.55000000000000004">
      <c r="A7306" s="2"/>
    </row>
    <row r="7307" spans="1:1" x14ac:dyDescent="0.55000000000000004">
      <c r="A7307" s="2"/>
    </row>
    <row r="7308" spans="1:1" x14ac:dyDescent="0.55000000000000004">
      <c r="A7308" s="2"/>
    </row>
    <row r="7309" spans="1:1" x14ac:dyDescent="0.55000000000000004">
      <c r="A7309" s="2"/>
    </row>
    <row r="7310" spans="1:1" x14ac:dyDescent="0.55000000000000004">
      <c r="A7310" s="2"/>
    </row>
    <row r="7311" spans="1:1" x14ac:dyDescent="0.55000000000000004">
      <c r="A7311" s="2"/>
    </row>
    <row r="7312" spans="1:1" x14ac:dyDescent="0.55000000000000004">
      <c r="A7312" s="2"/>
    </row>
    <row r="7313" spans="1:1" x14ac:dyDescent="0.55000000000000004">
      <c r="A7313" s="2"/>
    </row>
    <row r="7314" spans="1:1" x14ac:dyDescent="0.55000000000000004">
      <c r="A7314" s="2"/>
    </row>
    <row r="7315" spans="1:1" x14ac:dyDescent="0.55000000000000004">
      <c r="A7315" s="2"/>
    </row>
    <row r="7316" spans="1:1" x14ac:dyDescent="0.55000000000000004">
      <c r="A7316" s="2"/>
    </row>
    <row r="7317" spans="1:1" x14ac:dyDescent="0.55000000000000004">
      <c r="A7317" s="2"/>
    </row>
    <row r="7318" spans="1:1" x14ac:dyDescent="0.55000000000000004">
      <c r="A7318" s="2"/>
    </row>
    <row r="7319" spans="1:1" x14ac:dyDescent="0.55000000000000004">
      <c r="A7319" s="2"/>
    </row>
    <row r="7320" spans="1:1" x14ac:dyDescent="0.55000000000000004">
      <c r="A7320" s="2"/>
    </row>
    <row r="7321" spans="1:1" x14ac:dyDescent="0.55000000000000004">
      <c r="A7321" s="2"/>
    </row>
    <row r="7322" spans="1:1" x14ac:dyDescent="0.55000000000000004">
      <c r="A7322" s="2"/>
    </row>
    <row r="7323" spans="1:1" x14ac:dyDescent="0.55000000000000004">
      <c r="A7323" s="2"/>
    </row>
    <row r="7324" spans="1:1" x14ac:dyDescent="0.55000000000000004">
      <c r="A7324" s="2"/>
    </row>
    <row r="7325" spans="1:1" x14ac:dyDescent="0.55000000000000004">
      <c r="A7325" s="2"/>
    </row>
    <row r="7326" spans="1:1" x14ac:dyDescent="0.55000000000000004">
      <c r="A7326" s="2"/>
    </row>
    <row r="7327" spans="1:1" x14ac:dyDescent="0.55000000000000004">
      <c r="A7327" s="2"/>
    </row>
    <row r="7328" spans="1:1" x14ac:dyDescent="0.55000000000000004">
      <c r="A7328" s="2"/>
    </row>
    <row r="7329" spans="1:1" x14ac:dyDescent="0.55000000000000004">
      <c r="A7329" s="2"/>
    </row>
    <row r="7330" spans="1:1" x14ac:dyDescent="0.55000000000000004">
      <c r="A7330" s="2"/>
    </row>
    <row r="7331" spans="1:1" x14ac:dyDescent="0.55000000000000004">
      <c r="A7331" s="2"/>
    </row>
    <row r="7332" spans="1:1" x14ac:dyDescent="0.55000000000000004">
      <c r="A7332" s="2"/>
    </row>
    <row r="7333" spans="1:1" x14ac:dyDescent="0.55000000000000004">
      <c r="A7333" s="2"/>
    </row>
    <row r="7334" spans="1:1" x14ac:dyDescent="0.55000000000000004">
      <c r="A7334" s="2"/>
    </row>
    <row r="7335" spans="1:1" x14ac:dyDescent="0.55000000000000004">
      <c r="A7335" s="2"/>
    </row>
    <row r="7336" spans="1:1" x14ac:dyDescent="0.55000000000000004">
      <c r="A7336" s="2"/>
    </row>
    <row r="7337" spans="1:1" x14ac:dyDescent="0.55000000000000004">
      <c r="A7337" s="2"/>
    </row>
    <row r="7338" spans="1:1" x14ac:dyDescent="0.55000000000000004">
      <c r="A7338" s="2"/>
    </row>
    <row r="7339" spans="1:1" x14ac:dyDescent="0.55000000000000004">
      <c r="A7339" s="2"/>
    </row>
    <row r="7340" spans="1:1" x14ac:dyDescent="0.55000000000000004">
      <c r="A7340" s="2"/>
    </row>
    <row r="7341" spans="1:1" x14ac:dyDescent="0.55000000000000004">
      <c r="A7341" s="2"/>
    </row>
    <row r="7342" spans="1:1" x14ac:dyDescent="0.55000000000000004">
      <c r="A7342" s="2"/>
    </row>
    <row r="7343" spans="1:1" x14ac:dyDescent="0.55000000000000004">
      <c r="A7343" s="2"/>
    </row>
    <row r="7344" spans="1:1" x14ac:dyDescent="0.55000000000000004">
      <c r="A7344" s="2"/>
    </row>
    <row r="7345" spans="1:1" x14ac:dyDescent="0.55000000000000004">
      <c r="A7345" s="2"/>
    </row>
    <row r="7346" spans="1:1" x14ac:dyDescent="0.55000000000000004">
      <c r="A7346" s="2"/>
    </row>
    <row r="7347" spans="1:1" x14ac:dyDescent="0.55000000000000004">
      <c r="A7347" s="2"/>
    </row>
    <row r="7348" spans="1:1" x14ac:dyDescent="0.55000000000000004">
      <c r="A7348" s="2"/>
    </row>
    <row r="7349" spans="1:1" x14ac:dyDescent="0.55000000000000004">
      <c r="A7349" s="2"/>
    </row>
    <row r="7350" spans="1:1" x14ac:dyDescent="0.55000000000000004">
      <c r="A7350" s="2"/>
    </row>
    <row r="7351" spans="1:1" x14ac:dyDescent="0.55000000000000004">
      <c r="A7351" s="2"/>
    </row>
    <row r="7352" spans="1:1" x14ac:dyDescent="0.55000000000000004">
      <c r="A7352" s="2"/>
    </row>
    <row r="7353" spans="1:1" x14ac:dyDescent="0.55000000000000004">
      <c r="A7353" s="2"/>
    </row>
    <row r="7354" spans="1:1" x14ac:dyDescent="0.55000000000000004">
      <c r="A7354" s="2"/>
    </row>
    <row r="7355" spans="1:1" x14ac:dyDescent="0.55000000000000004">
      <c r="A7355" s="2"/>
    </row>
    <row r="7356" spans="1:1" x14ac:dyDescent="0.55000000000000004">
      <c r="A7356" s="2"/>
    </row>
    <row r="7357" spans="1:1" x14ac:dyDescent="0.55000000000000004">
      <c r="A7357" s="2"/>
    </row>
    <row r="7358" spans="1:1" x14ac:dyDescent="0.55000000000000004">
      <c r="A7358" s="2"/>
    </row>
    <row r="7359" spans="1:1" x14ac:dyDescent="0.55000000000000004">
      <c r="A7359" s="2"/>
    </row>
    <row r="7360" spans="1:1" x14ac:dyDescent="0.55000000000000004">
      <c r="A7360" s="2"/>
    </row>
    <row r="7361" spans="1:1" x14ac:dyDescent="0.55000000000000004">
      <c r="A7361" s="2"/>
    </row>
    <row r="7362" spans="1:1" x14ac:dyDescent="0.55000000000000004">
      <c r="A7362" s="2"/>
    </row>
    <row r="7363" spans="1:1" x14ac:dyDescent="0.55000000000000004">
      <c r="A7363" s="2"/>
    </row>
    <row r="7364" spans="1:1" x14ac:dyDescent="0.55000000000000004">
      <c r="A7364" s="2"/>
    </row>
    <row r="7365" spans="1:1" x14ac:dyDescent="0.55000000000000004">
      <c r="A7365" s="2"/>
    </row>
    <row r="7366" spans="1:1" x14ac:dyDescent="0.55000000000000004">
      <c r="A7366" s="2"/>
    </row>
    <row r="7367" spans="1:1" x14ac:dyDescent="0.55000000000000004">
      <c r="A7367" s="2"/>
    </row>
    <row r="7368" spans="1:1" x14ac:dyDescent="0.55000000000000004">
      <c r="A7368" s="2"/>
    </row>
    <row r="7369" spans="1:1" x14ac:dyDescent="0.55000000000000004">
      <c r="A7369" s="2"/>
    </row>
    <row r="7370" spans="1:1" x14ac:dyDescent="0.55000000000000004">
      <c r="A7370" s="2"/>
    </row>
    <row r="7371" spans="1:1" x14ac:dyDescent="0.55000000000000004">
      <c r="A7371" s="2"/>
    </row>
    <row r="7372" spans="1:1" x14ac:dyDescent="0.55000000000000004">
      <c r="A7372" s="2"/>
    </row>
    <row r="7373" spans="1:1" x14ac:dyDescent="0.55000000000000004">
      <c r="A7373" s="2"/>
    </row>
    <row r="7374" spans="1:1" x14ac:dyDescent="0.55000000000000004">
      <c r="A7374" s="2"/>
    </row>
    <row r="7375" spans="1:1" x14ac:dyDescent="0.55000000000000004">
      <c r="A7375" s="2"/>
    </row>
    <row r="7376" spans="1:1" x14ac:dyDescent="0.55000000000000004">
      <c r="A7376" s="2"/>
    </row>
    <row r="7377" spans="1:1" x14ac:dyDescent="0.55000000000000004">
      <c r="A7377" s="2"/>
    </row>
    <row r="7378" spans="1:1" x14ac:dyDescent="0.55000000000000004">
      <c r="A7378" s="2"/>
    </row>
    <row r="7379" spans="1:1" x14ac:dyDescent="0.55000000000000004">
      <c r="A7379" s="2"/>
    </row>
    <row r="7380" spans="1:1" x14ac:dyDescent="0.55000000000000004">
      <c r="A7380" s="2"/>
    </row>
    <row r="7381" spans="1:1" x14ac:dyDescent="0.55000000000000004">
      <c r="A7381" s="2"/>
    </row>
    <row r="7382" spans="1:1" x14ac:dyDescent="0.55000000000000004">
      <c r="A7382" s="2"/>
    </row>
    <row r="7383" spans="1:1" x14ac:dyDescent="0.55000000000000004">
      <c r="A7383" s="2"/>
    </row>
    <row r="7384" spans="1:1" x14ac:dyDescent="0.55000000000000004">
      <c r="A7384" s="2"/>
    </row>
    <row r="7385" spans="1:1" x14ac:dyDescent="0.55000000000000004">
      <c r="A7385" s="2"/>
    </row>
    <row r="7386" spans="1:1" x14ac:dyDescent="0.55000000000000004">
      <c r="A7386" s="2"/>
    </row>
    <row r="7387" spans="1:1" x14ac:dyDescent="0.55000000000000004">
      <c r="A7387" s="2"/>
    </row>
    <row r="7388" spans="1:1" x14ac:dyDescent="0.55000000000000004">
      <c r="A7388" s="2"/>
    </row>
    <row r="7389" spans="1:1" x14ac:dyDescent="0.55000000000000004">
      <c r="A7389" s="2"/>
    </row>
    <row r="7390" spans="1:1" x14ac:dyDescent="0.55000000000000004">
      <c r="A7390" s="2"/>
    </row>
    <row r="7391" spans="1:1" x14ac:dyDescent="0.55000000000000004">
      <c r="A7391" s="2"/>
    </row>
    <row r="7392" spans="1:1" x14ac:dyDescent="0.55000000000000004">
      <c r="A7392" s="2"/>
    </row>
    <row r="7393" spans="1:1" x14ac:dyDescent="0.55000000000000004">
      <c r="A7393" s="2"/>
    </row>
    <row r="7394" spans="1:1" x14ac:dyDescent="0.55000000000000004">
      <c r="A7394" s="2"/>
    </row>
    <row r="7395" spans="1:1" x14ac:dyDescent="0.55000000000000004">
      <c r="A7395" s="2"/>
    </row>
    <row r="7396" spans="1:1" x14ac:dyDescent="0.55000000000000004">
      <c r="A7396" s="2"/>
    </row>
    <row r="7397" spans="1:1" x14ac:dyDescent="0.55000000000000004">
      <c r="A7397" s="2"/>
    </row>
    <row r="7398" spans="1:1" x14ac:dyDescent="0.55000000000000004">
      <c r="A7398" s="2"/>
    </row>
    <row r="7399" spans="1:1" x14ac:dyDescent="0.55000000000000004">
      <c r="A7399" s="2"/>
    </row>
    <row r="7400" spans="1:1" x14ac:dyDescent="0.55000000000000004">
      <c r="A7400" s="2"/>
    </row>
    <row r="7401" spans="1:1" x14ac:dyDescent="0.55000000000000004">
      <c r="A7401" s="2"/>
    </row>
    <row r="7402" spans="1:1" x14ac:dyDescent="0.55000000000000004">
      <c r="A7402" s="2"/>
    </row>
    <row r="7403" spans="1:1" x14ac:dyDescent="0.55000000000000004">
      <c r="A7403" s="2"/>
    </row>
    <row r="7404" spans="1:1" x14ac:dyDescent="0.55000000000000004">
      <c r="A7404" s="2"/>
    </row>
    <row r="7405" spans="1:1" x14ac:dyDescent="0.55000000000000004">
      <c r="A7405" s="2"/>
    </row>
    <row r="7406" spans="1:1" x14ac:dyDescent="0.55000000000000004">
      <c r="A7406" s="2"/>
    </row>
    <row r="7407" spans="1:1" x14ac:dyDescent="0.55000000000000004">
      <c r="A7407" s="2"/>
    </row>
    <row r="7408" spans="1:1" x14ac:dyDescent="0.55000000000000004">
      <c r="A7408" s="2"/>
    </row>
    <row r="7409" spans="1:1" x14ac:dyDescent="0.55000000000000004">
      <c r="A7409" s="2"/>
    </row>
    <row r="7410" spans="1:1" x14ac:dyDescent="0.55000000000000004">
      <c r="A7410" s="2"/>
    </row>
    <row r="7411" spans="1:1" x14ac:dyDescent="0.55000000000000004">
      <c r="A7411" s="2"/>
    </row>
    <row r="7412" spans="1:1" x14ac:dyDescent="0.55000000000000004">
      <c r="A7412" s="2"/>
    </row>
    <row r="7413" spans="1:1" x14ac:dyDescent="0.55000000000000004">
      <c r="A7413" s="2"/>
    </row>
    <row r="7414" spans="1:1" x14ac:dyDescent="0.55000000000000004">
      <c r="A7414" s="2"/>
    </row>
    <row r="7415" spans="1:1" x14ac:dyDescent="0.55000000000000004">
      <c r="A7415" s="2"/>
    </row>
    <row r="7416" spans="1:1" x14ac:dyDescent="0.55000000000000004">
      <c r="A7416" s="2"/>
    </row>
    <row r="7417" spans="1:1" x14ac:dyDescent="0.55000000000000004">
      <c r="A7417" s="2"/>
    </row>
    <row r="7418" spans="1:1" x14ac:dyDescent="0.55000000000000004">
      <c r="A7418" s="2"/>
    </row>
    <row r="7419" spans="1:1" x14ac:dyDescent="0.55000000000000004">
      <c r="A7419" s="2"/>
    </row>
    <row r="7420" spans="1:1" x14ac:dyDescent="0.55000000000000004">
      <c r="A7420" s="2"/>
    </row>
    <row r="7421" spans="1:1" x14ac:dyDescent="0.55000000000000004">
      <c r="A7421" s="2"/>
    </row>
    <row r="7422" spans="1:1" x14ac:dyDescent="0.55000000000000004">
      <c r="A7422" s="2"/>
    </row>
    <row r="7423" spans="1:1" x14ac:dyDescent="0.55000000000000004">
      <c r="A7423" s="2"/>
    </row>
    <row r="7424" spans="1:1" x14ac:dyDescent="0.55000000000000004">
      <c r="A7424" s="2"/>
    </row>
    <row r="7425" spans="1:1" x14ac:dyDescent="0.55000000000000004">
      <c r="A7425" s="2"/>
    </row>
    <row r="7426" spans="1:1" x14ac:dyDescent="0.55000000000000004">
      <c r="A7426" s="2"/>
    </row>
    <row r="7427" spans="1:1" x14ac:dyDescent="0.55000000000000004">
      <c r="A7427" s="2"/>
    </row>
    <row r="7428" spans="1:1" x14ac:dyDescent="0.55000000000000004">
      <c r="A7428" s="2"/>
    </row>
    <row r="7429" spans="1:1" x14ac:dyDescent="0.55000000000000004">
      <c r="A7429" s="2"/>
    </row>
    <row r="7430" spans="1:1" x14ac:dyDescent="0.55000000000000004">
      <c r="A7430" s="2"/>
    </row>
    <row r="7431" spans="1:1" x14ac:dyDescent="0.55000000000000004">
      <c r="A7431" s="2"/>
    </row>
    <row r="7432" spans="1:1" x14ac:dyDescent="0.55000000000000004">
      <c r="A7432" s="2"/>
    </row>
    <row r="7433" spans="1:1" x14ac:dyDescent="0.55000000000000004">
      <c r="A7433" s="2"/>
    </row>
    <row r="7434" spans="1:1" x14ac:dyDescent="0.55000000000000004">
      <c r="A7434" s="2"/>
    </row>
    <row r="7435" spans="1:1" x14ac:dyDescent="0.55000000000000004">
      <c r="A7435" s="2"/>
    </row>
    <row r="7436" spans="1:1" x14ac:dyDescent="0.55000000000000004">
      <c r="A7436" s="2"/>
    </row>
    <row r="7437" spans="1:1" x14ac:dyDescent="0.55000000000000004">
      <c r="A7437" s="2"/>
    </row>
    <row r="7438" spans="1:1" x14ac:dyDescent="0.55000000000000004">
      <c r="A7438" s="2"/>
    </row>
    <row r="7439" spans="1:1" x14ac:dyDescent="0.55000000000000004">
      <c r="A7439" s="2"/>
    </row>
    <row r="7440" spans="1:1" x14ac:dyDescent="0.55000000000000004">
      <c r="A7440" s="2"/>
    </row>
    <row r="7441" spans="1:1" x14ac:dyDescent="0.55000000000000004">
      <c r="A7441" s="2"/>
    </row>
    <row r="7442" spans="1:1" x14ac:dyDescent="0.55000000000000004">
      <c r="A7442" s="2"/>
    </row>
    <row r="7443" spans="1:1" x14ac:dyDescent="0.55000000000000004">
      <c r="A7443" s="2"/>
    </row>
    <row r="7444" spans="1:1" x14ac:dyDescent="0.55000000000000004">
      <c r="A7444" s="2"/>
    </row>
    <row r="7445" spans="1:1" x14ac:dyDescent="0.55000000000000004">
      <c r="A7445" s="2"/>
    </row>
    <row r="7446" spans="1:1" x14ac:dyDescent="0.55000000000000004">
      <c r="A7446" s="2"/>
    </row>
    <row r="7447" spans="1:1" x14ac:dyDescent="0.55000000000000004">
      <c r="A7447" s="2"/>
    </row>
    <row r="7448" spans="1:1" x14ac:dyDescent="0.55000000000000004">
      <c r="A7448" s="2"/>
    </row>
    <row r="7449" spans="1:1" x14ac:dyDescent="0.55000000000000004">
      <c r="A7449" s="2"/>
    </row>
    <row r="7450" spans="1:1" x14ac:dyDescent="0.55000000000000004">
      <c r="A7450" s="2"/>
    </row>
    <row r="7451" spans="1:1" x14ac:dyDescent="0.55000000000000004">
      <c r="A7451" s="2"/>
    </row>
    <row r="7452" spans="1:1" x14ac:dyDescent="0.55000000000000004">
      <c r="A7452" s="2"/>
    </row>
    <row r="7453" spans="1:1" x14ac:dyDescent="0.55000000000000004">
      <c r="A7453" s="2"/>
    </row>
    <row r="7454" spans="1:1" x14ac:dyDescent="0.55000000000000004">
      <c r="A7454" s="2"/>
    </row>
    <row r="7455" spans="1:1" x14ac:dyDescent="0.55000000000000004">
      <c r="A7455" s="2"/>
    </row>
    <row r="7456" spans="1:1" x14ac:dyDescent="0.55000000000000004">
      <c r="A7456" s="2"/>
    </row>
    <row r="7457" spans="1:1" x14ac:dyDescent="0.55000000000000004">
      <c r="A7457" s="2"/>
    </row>
    <row r="7458" spans="1:1" x14ac:dyDescent="0.55000000000000004">
      <c r="A7458" s="2"/>
    </row>
    <row r="7459" spans="1:1" x14ac:dyDescent="0.55000000000000004">
      <c r="A7459" s="2"/>
    </row>
    <row r="7460" spans="1:1" x14ac:dyDescent="0.55000000000000004">
      <c r="A7460" s="2"/>
    </row>
    <row r="7461" spans="1:1" x14ac:dyDescent="0.55000000000000004">
      <c r="A7461" s="2"/>
    </row>
    <row r="7462" spans="1:1" x14ac:dyDescent="0.55000000000000004">
      <c r="A7462" s="2"/>
    </row>
    <row r="7463" spans="1:1" x14ac:dyDescent="0.55000000000000004">
      <c r="A7463" s="2"/>
    </row>
    <row r="7464" spans="1:1" x14ac:dyDescent="0.55000000000000004">
      <c r="A7464" s="2"/>
    </row>
    <row r="7465" spans="1:1" x14ac:dyDescent="0.55000000000000004">
      <c r="A7465" s="2"/>
    </row>
    <row r="7466" spans="1:1" x14ac:dyDescent="0.55000000000000004">
      <c r="A7466" s="2"/>
    </row>
    <row r="7467" spans="1:1" x14ac:dyDescent="0.55000000000000004">
      <c r="A7467" s="2"/>
    </row>
    <row r="7468" spans="1:1" x14ac:dyDescent="0.55000000000000004">
      <c r="A7468" s="2"/>
    </row>
    <row r="7469" spans="1:1" x14ac:dyDescent="0.55000000000000004">
      <c r="A7469" s="2"/>
    </row>
    <row r="7470" spans="1:1" x14ac:dyDescent="0.55000000000000004">
      <c r="A7470" s="2"/>
    </row>
    <row r="7471" spans="1:1" x14ac:dyDescent="0.55000000000000004">
      <c r="A7471" s="2"/>
    </row>
    <row r="7472" spans="1:1" x14ac:dyDescent="0.55000000000000004">
      <c r="A7472" s="2"/>
    </row>
    <row r="7473" spans="1:1" x14ac:dyDescent="0.55000000000000004">
      <c r="A7473" s="2"/>
    </row>
    <row r="7474" spans="1:1" x14ac:dyDescent="0.55000000000000004">
      <c r="A7474" s="2"/>
    </row>
    <row r="7475" spans="1:1" x14ac:dyDescent="0.55000000000000004">
      <c r="A7475" s="2"/>
    </row>
    <row r="7476" spans="1:1" x14ac:dyDescent="0.55000000000000004">
      <c r="A7476" s="2"/>
    </row>
    <row r="7477" spans="1:1" x14ac:dyDescent="0.55000000000000004">
      <c r="A7477" s="2"/>
    </row>
    <row r="7478" spans="1:1" x14ac:dyDescent="0.55000000000000004">
      <c r="A7478" s="2"/>
    </row>
    <row r="7479" spans="1:1" x14ac:dyDescent="0.55000000000000004">
      <c r="A7479" s="2"/>
    </row>
    <row r="7480" spans="1:1" x14ac:dyDescent="0.55000000000000004">
      <c r="A7480" s="2"/>
    </row>
    <row r="7481" spans="1:1" x14ac:dyDescent="0.55000000000000004">
      <c r="A7481" s="2"/>
    </row>
    <row r="7482" spans="1:1" x14ac:dyDescent="0.55000000000000004">
      <c r="A7482" s="2"/>
    </row>
    <row r="7483" spans="1:1" x14ac:dyDescent="0.55000000000000004">
      <c r="A7483" s="2"/>
    </row>
    <row r="7484" spans="1:1" x14ac:dyDescent="0.55000000000000004">
      <c r="A7484" s="2"/>
    </row>
    <row r="7485" spans="1:1" x14ac:dyDescent="0.55000000000000004">
      <c r="A7485" s="2"/>
    </row>
    <row r="7486" spans="1:1" x14ac:dyDescent="0.55000000000000004">
      <c r="A7486" s="2"/>
    </row>
    <row r="7487" spans="1:1" x14ac:dyDescent="0.55000000000000004">
      <c r="A7487" s="2"/>
    </row>
    <row r="7488" spans="1:1" x14ac:dyDescent="0.55000000000000004">
      <c r="A7488" s="2"/>
    </row>
    <row r="7489" spans="1:1" x14ac:dyDescent="0.55000000000000004">
      <c r="A7489" s="2"/>
    </row>
    <row r="7490" spans="1:1" x14ac:dyDescent="0.55000000000000004">
      <c r="A7490" s="2"/>
    </row>
    <row r="7491" spans="1:1" x14ac:dyDescent="0.55000000000000004">
      <c r="A7491" s="2"/>
    </row>
    <row r="7492" spans="1:1" x14ac:dyDescent="0.55000000000000004">
      <c r="A7492" s="2"/>
    </row>
    <row r="7493" spans="1:1" x14ac:dyDescent="0.55000000000000004">
      <c r="A7493" s="2"/>
    </row>
    <row r="7494" spans="1:1" x14ac:dyDescent="0.55000000000000004">
      <c r="A7494" s="2"/>
    </row>
    <row r="7495" spans="1:1" x14ac:dyDescent="0.55000000000000004">
      <c r="A7495" s="2"/>
    </row>
    <row r="7496" spans="1:1" x14ac:dyDescent="0.55000000000000004">
      <c r="A7496" s="2"/>
    </row>
    <row r="7497" spans="1:1" x14ac:dyDescent="0.55000000000000004">
      <c r="A7497" s="2"/>
    </row>
    <row r="7498" spans="1:1" x14ac:dyDescent="0.55000000000000004">
      <c r="A7498" s="2"/>
    </row>
    <row r="7499" spans="1:1" x14ac:dyDescent="0.55000000000000004">
      <c r="A7499" s="2"/>
    </row>
    <row r="7500" spans="1:1" x14ac:dyDescent="0.55000000000000004">
      <c r="A7500" s="2"/>
    </row>
    <row r="7501" spans="1:1" x14ac:dyDescent="0.55000000000000004">
      <c r="A7501" s="2"/>
    </row>
    <row r="7502" spans="1:1" x14ac:dyDescent="0.55000000000000004">
      <c r="A7502" s="2"/>
    </row>
    <row r="7503" spans="1:1" x14ac:dyDescent="0.55000000000000004">
      <c r="A7503" s="2"/>
    </row>
    <row r="7504" spans="1:1" x14ac:dyDescent="0.55000000000000004">
      <c r="A7504" s="2"/>
    </row>
    <row r="7505" spans="1:1" x14ac:dyDescent="0.55000000000000004">
      <c r="A7505" s="2"/>
    </row>
    <row r="7506" spans="1:1" x14ac:dyDescent="0.55000000000000004">
      <c r="A7506" s="2"/>
    </row>
    <row r="7507" spans="1:1" x14ac:dyDescent="0.55000000000000004">
      <c r="A7507" s="2"/>
    </row>
    <row r="7508" spans="1:1" x14ac:dyDescent="0.55000000000000004">
      <c r="A7508" s="2"/>
    </row>
    <row r="7509" spans="1:1" x14ac:dyDescent="0.55000000000000004">
      <c r="A7509" s="2"/>
    </row>
    <row r="7510" spans="1:1" x14ac:dyDescent="0.55000000000000004">
      <c r="A7510" s="2"/>
    </row>
    <row r="7511" spans="1:1" x14ac:dyDescent="0.55000000000000004">
      <c r="A7511" s="2"/>
    </row>
    <row r="7512" spans="1:1" x14ac:dyDescent="0.55000000000000004">
      <c r="A7512" s="2"/>
    </row>
    <row r="7513" spans="1:1" x14ac:dyDescent="0.55000000000000004">
      <c r="A7513" s="2"/>
    </row>
    <row r="7514" spans="1:1" x14ac:dyDescent="0.55000000000000004">
      <c r="A7514" s="2"/>
    </row>
    <row r="7515" spans="1:1" x14ac:dyDescent="0.55000000000000004">
      <c r="A7515" s="2"/>
    </row>
    <row r="7516" spans="1:1" x14ac:dyDescent="0.55000000000000004">
      <c r="A7516" s="2"/>
    </row>
    <row r="7517" spans="1:1" x14ac:dyDescent="0.55000000000000004">
      <c r="A7517" s="2"/>
    </row>
    <row r="7518" spans="1:1" x14ac:dyDescent="0.55000000000000004">
      <c r="A7518" s="2"/>
    </row>
    <row r="7519" spans="1:1" x14ac:dyDescent="0.55000000000000004">
      <c r="A7519" s="2"/>
    </row>
    <row r="7520" spans="1:1" x14ac:dyDescent="0.55000000000000004">
      <c r="A7520" s="2"/>
    </row>
    <row r="7521" spans="1:1" x14ac:dyDescent="0.55000000000000004">
      <c r="A7521" s="2"/>
    </row>
    <row r="7522" spans="1:1" x14ac:dyDescent="0.55000000000000004">
      <c r="A7522" s="2"/>
    </row>
    <row r="7523" spans="1:1" x14ac:dyDescent="0.55000000000000004">
      <c r="A7523" s="2"/>
    </row>
    <row r="7524" spans="1:1" x14ac:dyDescent="0.55000000000000004">
      <c r="A7524" s="2"/>
    </row>
    <row r="7525" spans="1:1" x14ac:dyDescent="0.55000000000000004">
      <c r="A7525" s="2"/>
    </row>
    <row r="7526" spans="1:1" x14ac:dyDescent="0.55000000000000004">
      <c r="A7526" s="2"/>
    </row>
    <row r="7527" spans="1:1" x14ac:dyDescent="0.55000000000000004">
      <c r="A7527" s="2"/>
    </row>
    <row r="7528" spans="1:1" x14ac:dyDescent="0.55000000000000004">
      <c r="A7528" s="2"/>
    </row>
    <row r="7529" spans="1:1" x14ac:dyDescent="0.55000000000000004">
      <c r="A7529" s="2"/>
    </row>
    <row r="7530" spans="1:1" x14ac:dyDescent="0.55000000000000004">
      <c r="A7530" s="2"/>
    </row>
    <row r="7531" spans="1:1" x14ac:dyDescent="0.55000000000000004">
      <c r="A7531" s="2"/>
    </row>
    <row r="7532" spans="1:1" x14ac:dyDescent="0.55000000000000004">
      <c r="A7532" s="2"/>
    </row>
    <row r="7533" spans="1:1" x14ac:dyDescent="0.55000000000000004">
      <c r="A7533" s="2"/>
    </row>
    <row r="7534" spans="1:1" x14ac:dyDescent="0.55000000000000004">
      <c r="A7534" s="2"/>
    </row>
    <row r="7535" spans="1:1" x14ac:dyDescent="0.55000000000000004">
      <c r="A7535" s="2"/>
    </row>
    <row r="7536" spans="1:1" x14ac:dyDescent="0.55000000000000004">
      <c r="A7536" s="2"/>
    </row>
    <row r="7537" spans="1:1" x14ac:dyDescent="0.55000000000000004">
      <c r="A7537" s="2"/>
    </row>
    <row r="7538" spans="1:1" x14ac:dyDescent="0.55000000000000004">
      <c r="A7538" s="2"/>
    </row>
    <row r="7539" spans="1:1" x14ac:dyDescent="0.55000000000000004">
      <c r="A7539" s="2"/>
    </row>
    <row r="7540" spans="1:1" x14ac:dyDescent="0.55000000000000004">
      <c r="A7540" s="2"/>
    </row>
    <row r="7541" spans="1:1" x14ac:dyDescent="0.55000000000000004">
      <c r="A7541" s="2"/>
    </row>
    <row r="7542" spans="1:1" x14ac:dyDescent="0.55000000000000004">
      <c r="A7542" s="2"/>
    </row>
    <row r="7543" spans="1:1" x14ac:dyDescent="0.55000000000000004">
      <c r="A7543" s="2"/>
    </row>
    <row r="7544" spans="1:1" x14ac:dyDescent="0.55000000000000004">
      <c r="A7544" s="2"/>
    </row>
    <row r="7545" spans="1:1" x14ac:dyDescent="0.55000000000000004">
      <c r="A7545" s="2"/>
    </row>
    <row r="7546" spans="1:1" x14ac:dyDescent="0.55000000000000004">
      <c r="A7546" s="2"/>
    </row>
    <row r="7547" spans="1:1" x14ac:dyDescent="0.55000000000000004">
      <c r="A7547" s="2"/>
    </row>
    <row r="7548" spans="1:1" x14ac:dyDescent="0.55000000000000004">
      <c r="A7548" s="2"/>
    </row>
    <row r="7549" spans="1:1" x14ac:dyDescent="0.55000000000000004">
      <c r="A7549" s="2"/>
    </row>
    <row r="7550" spans="1:1" x14ac:dyDescent="0.55000000000000004">
      <c r="A7550" s="2"/>
    </row>
    <row r="7551" spans="1:1" x14ac:dyDescent="0.55000000000000004">
      <c r="A7551" s="2"/>
    </row>
    <row r="7552" spans="1:1" x14ac:dyDescent="0.55000000000000004">
      <c r="A7552" s="2"/>
    </row>
    <row r="7553" spans="1:1" x14ac:dyDescent="0.55000000000000004">
      <c r="A7553" s="2"/>
    </row>
    <row r="7554" spans="1:1" x14ac:dyDescent="0.55000000000000004">
      <c r="A7554" s="2"/>
    </row>
    <row r="7555" spans="1:1" x14ac:dyDescent="0.55000000000000004">
      <c r="A7555" s="2"/>
    </row>
    <row r="7556" spans="1:1" x14ac:dyDescent="0.55000000000000004">
      <c r="A7556" s="2"/>
    </row>
    <row r="7557" spans="1:1" x14ac:dyDescent="0.55000000000000004">
      <c r="A7557" s="2"/>
    </row>
    <row r="7558" spans="1:1" x14ac:dyDescent="0.55000000000000004">
      <c r="A7558" s="2"/>
    </row>
    <row r="7559" spans="1:1" x14ac:dyDescent="0.55000000000000004">
      <c r="A7559" s="2"/>
    </row>
    <row r="7560" spans="1:1" x14ac:dyDescent="0.55000000000000004">
      <c r="A7560" s="2"/>
    </row>
    <row r="7561" spans="1:1" x14ac:dyDescent="0.55000000000000004">
      <c r="A7561" s="2"/>
    </row>
    <row r="7562" spans="1:1" x14ac:dyDescent="0.55000000000000004">
      <c r="A7562" s="2"/>
    </row>
    <row r="7563" spans="1:1" x14ac:dyDescent="0.55000000000000004">
      <c r="A7563" s="2"/>
    </row>
    <row r="7564" spans="1:1" x14ac:dyDescent="0.55000000000000004">
      <c r="A7564" s="2"/>
    </row>
    <row r="7565" spans="1:1" x14ac:dyDescent="0.55000000000000004">
      <c r="A7565" s="2"/>
    </row>
    <row r="7566" spans="1:1" x14ac:dyDescent="0.55000000000000004">
      <c r="A7566" s="2"/>
    </row>
    <row r="7567" spans="1:1" x14ac:dyDescent="0.55000000000000004">
      <c r="A7567" s="2"/>
    </row>
    <row r="7568" spans="1:1" x14ac:dyDescent="0.55000000000000004">
      <c r="A7568" s="2"/>
    </row>
    <row r="7569" spans="1:1" x14ac:dyDescent="0.55000000000000004">
      <c r="A7569" s="2"/>
    </row>
    <row r="7570" spans="1:1" x14ac:dyDescent="0.55000000000000004">
      <c r="A7570" s="2"/>
    </row>
    <row r="7571" spans="1:1" x14ac:dyDescent="0.55000000000000004">
      <c r="A7571" s="2"/>
    </row>
    <row r="7572" spans="1:1" x14ac:dyDescent="0.55000000000000004">
      <c r="A7572" s="2"/>
    </row>
    <row r="7573" spans="1:1" x14ac:dyDescent="0.55000000000000004">
      <c r="A7573" s="2"/>
    </row>
    <row r="7574" spans="1:1" x14ac:dyDescent="0.55000000000000004">
      <c r="A7574" s="2"/>
    </row>
    <row r="7575" spans="1:1" x14ac:dyDescent="0.55000000000000004">
      <c r="A7575" s="2"/>
    </row>
    <row r="7576" spans="1:1" x14ac:dyDescent="0.55000000000000004">
      <c r="A7576" s="2"/>
    </row>
    <row r="7577" spans="1:1" x14ac:dyDescent="0.55000000000000004">
      <c r="A7577" s="2"/>
    </row>
    <row r="7578" spans="1:1" x14ac:dyDescent="0.55000000000000004">
      <c r="A7578" s="2"/>
    </row>
    <row r="7579" spans="1:1" x14ac:dyDescent="0.55000000000000004">
      <c r="A7579" s="2"/>
    </row>
    <row r="7580" spans="1:1" x14ac:dyDescent="0.55000000000000004">
      <c r="A7580" s="2"/>
    </row>
    <row r="7581" spans="1:1" x14ac:dyDescent="0.55000000000000004">
      <c r="A7581" s="2"/>
    </row>
    <row r="7582" spans="1:1" x14ac:dyDescent="0.55000000000000004">
      <c r="A7582" s="2"/>
    </row>
    <row r="7583" spans="1:1" x14ac:dyDescent="0.55000000000000004">
      <c r="A7583" s="2"/>
    </row>
    <row r="7584" spans="1:1" x14ac:dyDescent="0.55000000000000004">
      <c r="A7584" s="2"/>
    </row>
    <row r="7585" spans="1:1" x14ac:dyDescent="0.55000000000000004">
      <c r="A7585" s="2"/>
    </row>
    <row r="7586" spans="1:1" x14ac:dyDescent="0.55000000000000004">
      <c r="A7586" s="2"/>
    </row>
    <row r="7587" spans="1:1" x14ac:dyDescent="0.55000000000000004">
      <c r="A7587" s="2"/>
    </row>
    <row r="7588" spans="1:1" x14ac:dyDescent="0.55000000000000004">
      <c r="A7588" s="2"/>
    </row>
    <row r="7589" spans="1:1" x14ac:dyDescent="0.55000000000000004">
      <c r="A7589" s="2"/>
    </row>
    <row r="7590" spans="1:1" x14ac:dyDescent="0.55000000000000004">
      <c r="A7590" s="2"/>
    </row>
    <row r="7591" spans="1:1" x14ac:dyDescent="0.55000000000000004">
      <c r="A7591" s="2"/>
    </row>
    <row r="7592" spans="1:1" x14ac:dyDescent="0.55000000000000004">
      <c r="A7592" s="2"/>
    </row>
    <row r="7593" spans="1:1" x14ac:dyDescent="0.55000000000000004">
      <c r="A7593" s="2"/>
    </row>
    <row r="7594" spans="1:1" x14ac:dyDescent="0.55000000000000004">
      <c r="A7594" s="2"/>
    </row>
    <row r="7595" spans="1:1" x14ac:dyDescent="0.55000000000000004">
      <c r="A7595" s="2"/>
    </row>
    <row r="7596" spans="1:1" x14ac:dyDescent="0.55000000000000004">
      <c r="A7596" s="2"/>
    </row>
    <row r="7597" spans="1:1" x14ac:dyDescent="0.55000000000000004">
      <c r="A7597" s="2"/>
    </row>
    <row r="7598" spans="1:1" x14ac:dyDescent="0.55000000000000004">
      <c r="A7598" s="2"/>
    </row>
    <row r="7599" spans="1:1" x14ac:dyDescent="0.55000000000000004">
      <c r="A7599" s="2"/>
    </row>
    <row r="7600" spans="1:1" x14ac:dyDescent="0.55000000000000004">
      <c r="A7600" s="2"/>
    </row>
    <row r="7601" spans="1:1" x14ac:dyDescent="0.55000000000000004">
      <c r="A7601" s="2"/>
    </row>
    <row r="7602" spans="1:1" x14ac:dyDescent="0.55000000000000004">
      <c r="A7602" s="2"/>
    </row>
    <row r="7603" spans="1:1" x14ac:dyDescent="0.55000000000000004">
      <c r="A7603" s="2"/>
    </row>
    <row r="7604" spans="1:1" x14ac:dyDescent="0.55000000000000004">
      <c r="A7604" s="2"/>
    </row>
    <row r="7605" spans="1:1" x14ac:dyDescent="0.55000000000000004">
      <c r="A7605" s="2"/>
    </row>
    <row r="7606" spans="1:1" x14ac:dyDescent="0.55000000000000004">
      <c r="A7606" s="2"/>
    </row>
    <row r="7607" spans="1:1" x14ac:dyDescent="0.55000000000000004">
      <c r="A7607" s="2"/>
    </row>
    <row r="7608" spans="1:1" x14ac:dyDescent="0.55000000000000004">
      <c r="A7608" s="2"/>
    </row>
    <row r="7609" spans="1:1" x14ac:dyDescent="0.55000000000000004">
      <c r="A7609" s="2"/>
    </row>
    <row r="7610" spans="1:1" x14ac:dyDescent="0.55000000000000004">
      <c r="A7610" s="2"/>
    </row>
    <row r="7611" spans="1:1" x14ac:dyDescent="0.55000000000000004">
      <c r="A7611" s="2"/>
    </row>
    <row r="7612" spans="1:1" x14ac:dyDescent="0.55000000000000004">
      <c r="A7612" s="2"/>
    </row>
    <row r="7613" spans="1:1" x14ac:dyDescent="0.55000000000000004">
      <c r="A7613" s="2"/>
    </row>
    <row r="7614" spans="1:1" x14ac:dyDescent="0.55000000000000004">
      <c r="A7614" s="2"/>
    </row>
    <row r="7615" spans="1:1" x14ac:dyDescent="0.55000000000000004">
      <c r="A7615" s="2"/>
    </row>
    <row r="7616" spans="1:1" x14ac:dyDescent="0.55000000000000004">
      <c r="A7616" s="2"/>
    </row>
    <row r="7617" spans="1:1" x14ac:dyDescent="0.55000000000000004">
      <c r="A7617" s="2"/>
    </row>
    <row r="7618" spans="1:1" x14ac:dyDescent="0.55000000000000004">
      <c r="A7618" s="2"/>
    </row>
    <row r="7619" spans="1:1" x14ac:dyDescent="0.55000000000000004">
      <c r="A7619" s="2"/>
    </row>
    <row r="7620" spans="1:1" x14ac:dyDescent="0.55000000000000004">
      <c r="A7620" s="2"/>
    </row>
    <row r="7621" spans="1:1" x14ac:dyDescent="0.55000000000000004">
      <c r="A7621" s="2"/>
    </row>
    <row r="7622" spans="1:1" x14ac:dyDescent="0.55000000000000004">
      <c r="A7622" s="2"/>
    </row>
    <row r="7623" spans="1:1" x14ac:dyDescent="0.55000000000000004">
      <c r="A7623" s="2"/>
    </row>
    <row r="7624" spans="1:1" x14ac:dyDescent="0.55000000000000004">
      <c r="A7624" s="2"/>
    </row>
    <row r="7625" spans="1:1" x14ac:dyDescent="0.55000000000000004">
      <c r="A7625" s="2"/>
    </row>
    <row r="7626" spans="1:1" x14ac:dyDescent="0.55000000000000004">
      <c r="A7626" s="2"/>
    </row>
    <row r="7627" spans="1:1" x14ac:dyDescent="0.55000000000000004">
      <c r="A7627" s="2"/>
    </row>
    <row r="7628" spans="1:1" x14ac:dyDescent="0.55000000000000004">
      <c r="A7628" s="2"/>
    </row>
    <row r="7629" spans="1:1" x14ac:dyDescent="0.55000000000000004">
      <c r="A7629" s="2"/>
    </row>
    <row r="7630" spans="1:1" x14ac:dyDescent="0.55000000000000004">
      <c r="A7630" s="2"/>
    </row>
    <row r="7631" spans="1:1" x14ac:dyDescent="0.55000000000000004">
      <c r="A7631" s="2"/>
    </row>
    <row r="7632" spans="1:1" x14ac:dyDescent="0.55000000000000004">
      <c r="A7632" s="2"/>
    </row>
    <row r="7633" spans="1:1" x14ac:dyDescent="0.55000000000000004">
      <c r="A7633" s="2"/>
    </row>
    <row r="7634" spans="1:1" x14ac:dyDescent="0.55000000000000004">
      <c r="A7634" s="2"/>
    </row>
    <row r="7635" spans="1:1" x14ac:dyDescent="0.55000000000000004">
      <c r="A7635" s="2"/>
    </row>
    <row r="7636" spans="1:1" x14ac:dyDescent="0.55000000000000004">
      <c r="A7636" s="2"/>
    </row>
    <row r="7637" spans="1:1" x14ac:dyDescent="0.55000000000000004">
      <c r="A7637" s="2"/>
    </row>
    <row r="7638" spans="1:1" x14ac:dyDescent="0.55000000000000004">
      <c r="A7638" s="2"/>
    </row>
    <row r="7639" spans="1:1" x14ac:dyDescent="0.55000000000000004">
      <c r="A7639" s="2"/>
    </row>
    <row r="7640" spans="1:1" x14ac:dyDescent="0.55000000000000004">
      <c r="A7640" s="2"/>
    </row>
    <row r="7641" spans="1:1" x14ac:dyDescent="0.55000000000000004">
      <c r="A7641" s="2"/>
    </row>
    <row r="7642" spans="1:1" x14ac:dyDescent="0.55000000000000004">
      <c r="A7642" s="2"/>
    </row>
    <row r="7643" spans="1:1" x14ac:dyDescent="0.55000000000000004">
      <c r="A7643" s="2"/>
    </row>
    <row r="7644" spans="1:1" x14ac:dyDescent="0.55000000000000004">
      <c r="A7644" s="2"/>
    </row>
    <row r="7645" spans="1:1" x14ac:dyDescent="0.55000000000000004">
      <c r="A7645" s="2"/>
    </row>
    <row r="7646" spans="1:1" x14ac:dyDescent="0.55000000000000004">
      <c r="A7646" s="2"/>
    </row>
    <row r="7647" spans="1:1" x14ac:dyDescent="0.55000000000000004">
      <c r="A7647" s="2"/>
    </row>
    <row r="7648" spans="1:1" x14ac:dyDescent="0.55000000000000004">
      <c r="A7648" s="2"/>
    </row>
    <row r="7649" spans="1:1" x14ac:dyDescent="0.55000000000000004">
      <c r="A7649" s="2"/>
    </row>
    <row r="7650" spans="1:1" x14ac:dyDescent="0.55000000000000004">
      <c r="A7650" s="2"/>
    </row>
    <row r="7651" spans="1:1" x14ac:dyDescent="0.55000000000000004">
      <c r="A7651" s="2"/>
    </row>
    <row r="7652" spans="1:1" x14ac:dyDescent="0.55000000000000004">
      <c r="A7652" s="2"/>
    </row>
    <row r="7653" spans="1:1" x14ac:dyDescent="0.55000000000000004">
      <c r="A7653" s="2"/>
    </row>
    <row r="7654" spans="1:1" x14ac:dyDescent="0.55000000000000004">
      <c r="A7654" s="2"/>
    </row>
    <row r="7655" spans="1:1" x14ac:dyDescent="0.55000000000000004">
      <c r="A7655" s="2"/>
    </row>
    <row r="7656" spans="1:1" x14ac:dyDescent="0.55000000000000004">
      <c r="A7656" s="2"/>
    </row>
    <row r="7657" spans="1:1" x14ac:dyDescent="0.55000000000000004">
      <c r="A7657" s="2"/>
    </row>
    <row r="7658" spans="1:1" x14ac:dyDescent="0.55000000000000004">
      <c r="A7658" s="2"/>
    </row>
    <row r="7659" spans="1:1" x14ac:dyDescent="0.55000000000000004">
      <c r="A7659" s="2"/>
    </row>
    <row r="7660" spans="1:1" x14ac:dyDescent="0.55000000000000004">
      <c r="A7660" s="2"/>
    </row>
    <row r="7661" spans="1:1" x14ac:dyDescent="0.55000000000000004">
      <c r="A7661" s="2"/>
    </row>
    <row r="7662" spans="1:1" x14ac:dyDescent="0.55000000000000004">
      <c r="A7662" s="2"/>
    </row>
    <row r="7663" spans="1:1" x14ac:dyDescent="0.55000000000000004">
      <c r="A7663" s="2"/>
    </row>
    <row r="7664" spans="1:1" x14ac:dyDescent="0.55000000000000004">
      <c r="A7664" s="2"/>
    </row>
    <row r="7665" spans="1:1" x14ac:dyDescent="0.55000000000000004">
      <c r="A7665" s="2"/>
    </row>
    <row r="7666" spans="1:1" x14ac:dyDescent="0.55000000000000004">
      <c r="A7666" s="2"/>
    </row>
    <row r="7667" spans="1:1" x14ac:dyDescent="0.55000000000000004">
      <c r="A7667" s="2"/>
    </row>
    <row r="7668" spans="1:1" x14ac:dyDescent="0.55000000000000004">
      <c r="A7668" s="2"/>
    </row>
    <row r="7669" spans="1:1" x14ac:dyDescent="0.55000000000000004">
      <c r="A7669" s="2"/>
    </row>
    <row r="7670" spans="1:1" x14ac:dyDescent="0.55000000000000004">
      <c r="A7670" s="2"/>
    </row>
    <row r="7671" spans="1:1" x14ac:dyDescent="0.55000000000000004">
      <c r="A7671" s="2"/>
    </row>
    <row r="7672" spans="1:1" x14ac:dyDescent="0.55000000000000004">
      <c r="A7672" s="2"/>
    </row>
    <row r="7673" spans="1:1" x14ac:dyDescent="0.55000000000000004">
      <c r="A7673" s="2"/>
    </row>
    <row r="7674" spans="1:1" x14ac:dyDescent="0.55000000000000004">
      <c r="A7674" s="2"/>
    </row>
    <row r="7675" spans="1:1" x14ac:dyDescent="0.55000000000000004">
      <c r="A7675" s="2"/>
    </row>
    <row r="7676" spans="1:1" x14ac:dyDescent="0.55000000000000004">
      <c r="A7676" s="2"/>
    </row>
    <row r="7677" spans="1:1" x14ac:dyDescent="0.55000000000000004">
      <c r="A7677" s="2"/>
    </row>
    <row r="7678" spans="1:1" x14ac:dyDescent="0.55000000000000004">
      <c r="A7678" s="2"/>
    </row>
    <row r="7679" spans="1:1" x14ac:dyDescent="0.55000000000000004">
      <c r="A7679" s="2"/>
    </row>
    <row r="7680" spans="1:1" x14ac:dyDescent="0.55000000000000004">
      <c r="A7680" s="2"/>
    </row>
    <row r="7681" spans="1:1" x14ac:dyDescent="0.55000000000000004">
      <c r="A7681" s="2"/>
    </row>
    <row r="7682" spans="1:1" x14ac:dyDescent="0.55000000000000004">
      <c r="A7682" s="2"/>
    </row>
    <row r="7683" spans="1:1" x14ac:dyDescent="0.55000000000000004">
      <c r="A7683" s="2"/>
    </row>
    <row r="7684" spans="1:1" x14ac:dyDescent="0.55000000000000004">
      <c r="A7684" s="2"/>
    </row>
    <row r="7685" spans="1:1" x14ac:dyDescent="0.55000000000000004">
      <c r="A7685" s="2"/>
    </row>
    <row r="7686" spans="1:1" x14ac:dyDescent="0.55000000000000004">
      <c r="A7686" s="2"/>
    </row>
    <row r="7687" spans="1:1" x14ac:dyDescent="0.55000000000000004">
      <c r="A7687" s="2"/>
    </row>
    <row r="7688" spans="1:1" x14ac:dyDescent="0.55000000000000004">
      <c r="A7688" s="2"/>
    </row>
    <row r="7689" spans="1:1" x14ac:dyDescent="0.55000000000000004">
      <c r="A7689" s="2"/>
    </row>
    <row r="7690" spans="1:1" x14ac:dyDescent="0.55000000000000004">
      <c r="A7690" s="2"/>
    </row>
    <row r="7691" spans="1:1" x14ac:dyDescent="0.55000000000000004">
      <c r="A7691" s="2"/>
    </row>
    <row r="7692" spans="1:1" x14ac:dyDescent="0.55000000000000004">
      <c r="A7692" s="2"/>
    </row>
    <row r="7693" spans="1:1" x14ac:dyDescent="0.55000000000000004">
      <c r="A7693" s="2"/>
    </row>
    <row r="7694" spans="1:1" x14ac:dyDescent="0.55000000000000004">
      <c r="A7694" s="2"/>
    </row>
    <row r="7695" spans="1:1" x14ac:dyDescent="0.55000000000000004">
      <c r="A7695" s="2"/>
    </row>
    <row r="7696" spans="1:1" x14ac:dyDescent="0.55000000000000004">
      <c r="A7696" s="2"/>
    </row>
    <row r="7697" spans="1:1" x14ac:dyDescent="0.55000000000000004">
      <c r="A7697" s="2"/>
    </row>
    <row r="7698" spans="1:1" x14ac:dyDescent="0.55000000000000004">
      <c r="A7698" s="2"/>
    </row>
    <row r="7699" spans="1:1" x14ac:dyDescent="0.55000000000000004">
      <c r="A7699" s="2"/>
    </row>
    <row r="7700" spans="1:1" x14ac:dyDescent="0.55000000000000004">
      <c r="A7700" s="2"/>
    </row>
    <row r="7701" spans="1:1" x14ac:dyDescent="0.55000000000000004">
      <c r="A7701" s="2"/>
    </row>
    <row r="7702" spans="1:1" x14ac:dyDescent="0.55000000000000004">
      <c r="A7702" s="2"/>
    </row>
    <row r="7703" spans="1:1" x14ac:dyDescent="0.55000000000000004">
      <c r="A7703" s="2"/>
    </row>
    <row r="7704" spans="1:1" x14ac:dyDescent="0.55000000000000004">
      <c r="A7704" s="2"/>
    </row>
    <row r="7705" spans="1:1" x14ac:dyDescent="0.55000000000000004">
      <c r="A7705" s="2"/>
    </row>
    <row r="7706" spans="1:1" x14ac:dyDescent="0.55000000000000004">
      <c r="A7706" s="2"/>
    </row>
    <row r="7707" spans="1:1" x14ac:dyDescent="0.55000000000000004">
      <c r="A7707" s="2"/>
    </row>
    <row r="7708" spans="1:1" x14ac:dyDescent="0.55000000000000004">
      <c r="A7708" s="2"/>
    </row>
    <row r="7709" spans="1:1" x14ac:dyDescent="0.55000000000000004">
      <c r="A7709" s="2"/>
    </row>
    <row r="7710" spans="1:1" x14ac:dyDescent="0.55000000000000004">
      <c r="A7710" s="2"/>
    </row>
    <row r="7711" spans="1:1" x14ac:dyDescent="0.55000000000000004">
      <c r="A7711" s="2"/>
    </row>
    <row r="7712" spans="1:1" x14ac:dyDescent="0.55000000000000004">
      <c r="A7712" s="2"/>
    </row>
    <row r="7713" spans="1:1" x14ac:dyDescent="0.55000000000000004">
      <c r="A7713" s="2"/>
    </row>
    <row r="7714" spans="1:1" x14ac:dyDescent="0.55000000000000004">
      <c r="A7714" s="2"/>
    </row>
    <row r="7715" spans="1:1" x14ac:dyDescent="0.55000000000000004">
      <c r="A7715" s="2"/>
    </row>
    <row r="7716" spans="1:1" x14ac:dyDescent="0.55000000000000004">
      <c r="A7716" s="2"/>
    </row>
    <row r="7717" spans="1:1" x14ac:dyDescent="0.55000000000000004">
      <c r="A7717" s="2"/>
    </row>
    <row r="7718" spans="1:1" x14ac:dyDescent="0.55000000000000004">
      <c r="A7718" s="2"/>
    </row>
    <row r="7719" spans="1:1" x14ac:dyDescent="0.55000000000000004">
      <c r="A7719" s="2"/>
    </row>
    <row r="7720" spans="1:1" x14ac:dyDescent="0.55000000000000004">
      <c r="A7720" s="2"/>
    </row>
    <row r="7721" spans="1:1" x14ac:dyDescent="0.55000000000000004">
      <c r="A7721" s="2"/>
    </row>
    <row r="7722" spans="1:1" x14ac:dyDescent="0.55000000000000004">
      <c r="A7722" s="2"/>
    </row>
    <row r="7723" spans="1:1" x14ac:dyDescent="0.55000000000000004">
      <c r="A7723" s="2"/>
    </row>
    <row r="7724" spans="1:1" x14ac:dyDescent="0.55000000000000004">
      <c r="A7724" s="2"/>
    </row>
    <row r="7725" spans="1:1" x14ac:dyDescent="0.55000000000000004">
      <c r="A7725" s="2"/>
    </row>
    <row r="7726" spans="1:1" x14ac:dyDescent="0.55000000000000004">
      <c r="A7726" s="2"/>
    </row>
    <row r="7727" spans="1:1" x14ac:dyDescent="0.55000000000000004">
      <c r="A7727" s="2"/>
    </row>
    <row r="7728" spans="1:1" x14ac:dyDescent="0.55000000000000004">
      <c r="A7728" s="2"/>
    </row>
    <row r="7729" spans="1:1" x14ac:dyDescent="0.55000000000000004">
      <c r="A7729" s="2"/>
    </row>
    <row r="7730" spans="1:1" x14ac:dyDescent="0.55000000000000004">
      <c r="A7730" s="2"/>
    </row>
    <row r="7731" spans="1:1" x14ac:dyDescent="0.55000000000000004">
      <c r="A7731" s="2"/>
    </row>
    <row r="7732" spans="1:1" x14ac:dyDescent="0.55000000000000004">
      <c r="A7732" s="2"/>
    </row>
    <row r="7733" spans="1:1" x14ac:dyDescent="0.55000000000000004">
      <c r="A7733" s="2"/>
    </row>
    <row r="7734" spans="1:1" x14ac:dyDescent="0.55000000000000004">
      <c r="A7734" s="2"/>
    </row>
    <row r="7735" spans="1:1" x14ac:dyDescent="0.55000000000000004">
      <c r="A7735" s="2"/>
    </row>
    <row r="7736" spans="1:1" x14ac:dyDescent="0.55000000000000004">
      <c r="A7736" s="2"/>
    </row>
    <row r="7737" spans="1:1" x14ac:dyDescent="0.55000000000000004">
      <c r="A7737" s="2"/>
    </row>
    <row r="7738" spans="1:1" x14ac:dyDescent="0.55000000000000004">
      <c r="A7738" s="2"/>
    </row>
    <row r="7739" spans="1:1" x14ac:dyDescent="0.55000000000000004">
      <c r="A7739" s="2"/>
    </row>
    <row r="7740" spans="1:1" x14ac:dyDescent="0.55000000000000004">
      <c r="A7740" s="2"/>
    </row>
    <row r="7741" spans="1:1" x14ac:dyDescent="0.55000000000000004">
      <c r="A7741" s="2"/>
    </row>
    <row r="7742" spans="1:1" x14ac:dyDescent="0.55000000000000004">
      <c r="A7742" s="2"/>
    </row>
    <row r="7743" spans="1:1" x14ac:dyDescent="0.55000000000000004">
      <c r="A7743" s="2"/>
    </row>
    <row r="7744" spans="1:1" x14ac:dyDescent="0.55000000000000004">
      <c r="A7744" s="2"/>
    </row>
    <row r="7745" spans="1:1" x14ac:dyDescent="0.55000000000000004">
      <c r="A7745" s="2"/>
    </row>
    <row r="7746" spans="1:1" x14ac:dyDescent="0.55000000000000004">
      <c r="A7746" s="2"/>
    </row>
    <row r="7747" spans="1:1" x14ac:dyDescent="0.55000000000000004">
      <c r="A7747" s="2"/>
    </row>
    <row r="7748" spans="1:1" x14ac:dyDescent="0.55000000000000004">
      <c r="A7748" s="2"/>
    </row>
    <row r="7749" spans="1:1" x14ac:dyDescent="0.55000000000000004">
      <c r="A7749" s="2"/>
    </row>
    <row r="7750" spans="1:1" x14ac:dyDescent="0.55000000000000004">
      <c r="A7750" s="2"/>
    </row>
    <row r="7751" spans="1:1" x14ac:dyDescent="0.55000000000000004">
      <c r="A7751" s="2"/>
    </row>
    <row r="7752" spans="1:1" x14ac:dyDescent="0.55000000000000004">
      <c r="A7752" s="2"/>
    </row>
    <row r="7753" spans="1:1" x14ac:dyDescent="0.55000000000000004">
      <c r="A7753" s="2"/>
    </row>
    <row r="7754" spans="1:1" x14ac:dyDescent="0.55000000000000004">
      <c r="A7754" s="2"/>
    </row>
    <row r="7755" spans="1:1" x14ac:dyDescent="0.55000000000000004">
      <c r="A7755" s="2"/>
    </row>
    <row r="7756" spans="1:1" x14ac:dyDescent="0.55000000000000004">
      <c r="A7756" s="2"/>
    </row>
    <row r="7757" spans="1:1" x14ac:dyDescent="0.55000000000000004">
      <c r="A7757" s="2"/>
    </row>
    <row r="7758" spans="1:1" x14ac:dyDescent="0.55000000000000004">
      <c r="A7758" s="2"/>
    </row>
    <row r="7759" spans="1:1" x14ac:dyDescent="0.55000000000000004">
      <c r="A7759" s="2"/>
    </row>
    <row r="7760" spans="1:1" x14ac:dyDescent="0.55000000000000004">
      <c r="A7760" s="2"/>
    </row>
    <row r="7761" spans="1:1" x14ac:dyDescent="0.55000000000000004">
      <c r="A7761" s="2"/>
    </row>
    <row r="7762" spans="1:1" x14ac:dyDescent="0.55000000000000004">
      <c r="A7762" s="2"/>
    </row>
    <row r="7763" spans="1:1" x14ac:dyDescent="0.55000000000000004">
      <c r="A7763" s="2"/>
    </row>
    <row r="7764" spans="1:1" x14ac:dyDescent="0.55000000000000004">
      <c r="A7764" s="2"/>
    </row>
    <row r="7765" spans="1:1" x14ac:dyDescent="0.55000000000000004">
      <c r="A7765" s="2"/>
    </row>
    <row r="7766" spans="1:1" x14ac:dyDescent="0.55000000000000004">
      <c r="A7766" s="2"/>
    </row>
    <row r="7767" spans="1:1" x14ac:dyDescent="0.55000000000000004">
      <c r="A7767" s="2"/>
    </row>
    <row r="7768" spans="1:1" x14ac:dyDescent="0.55000000000000004">
      <c r="A7768" s="2"/>
    </row>
    <row r="7769" spans="1:1" x14ac:dyDescent="0.55000000000000004">
      <c r="A7769" s="2"/>
    </row>
    <row r="7770" spans="1:1" x14ac:dyDescent="0.55000000000000004">
      <c r="A7770" s="2"/>
    </row>
    <row r="7771" spans="1:1" x14ac:dyDescent="0.55000000000000004">
      <c r="A7771" s="2"/>
    </row>
    <row r="7772" spans="1:1" x14ac:dyDescent="0.55000000000000004">
      <c r="A7772" s="2"/>
    </row>
    <row r="7773" spans="1:1" x14ac:dyDescent="0.55000000000000004">
      <c r="A7773" s="2"/>
    </row>
    <row r="7774" spans="1:1" x14ac:dyDescent="0.55000000000000004">
      <c r="A7774" s="2"/>
    </row>
    <row r="7775" spans="1:1" x14ac:dyDescent="0.55000000000000004">
      <c r="A7775" s="2"/>
    </row>
    <row r="7776" spans="1:1" x14ac:dyDescent="0.55000000000000004">
      <c r="A7776" s="2"/>
    </row>
    <row r="7777" spans="1:1" x14ac:dyDescent="0.55000000000000004">
      <c r="A7777" s="2"/>
    </row>
    <row r="7778" spans="1:1" x14ac:dyDescent="0.55000000000000004">
      <c r="A7778" s="2"/>
    </row>
    <row r="7779" spans="1:1" x14ac:dyDescent="0.55000000000000004">
      <c r="A7779" s="2"/>
    </row>
    <row r="7780" spans="1:1" x14ac:dyDescent="0.55000000000000004">
      <c r="A7780" s="2"/>
    </row>
    <row r="7781" spans="1:1" x14ac:dyDescent="0.55000000000000004">
      <c r="A7781" s="2"/>
    </row>
    <row r="7782" spans="1:1" x14ac:dyDescent="0.55000000000000004">
      <c r="A7782" s="2"/>
    </row>
    <row r="7783" spans="1:1" x14ac:dyDescent="0.55000000000000004">
      <c r="A7783" s="2"/>
    </row>
    <row r="7784" spans="1:1" x14ac:dyDescent="0.55000000000000004">
      <c r="A7784" s="2"/>
    </row>
    <row r="7785" spans="1:1" x14ac:dyDescent="0.55000000000000004">
      <c r="A7785" s="2"/>
    </row>
    <row r="7786" spans="1:1" x14ac:dyDescent="0.55000000000000004">
      <c r="A7786" s="2"/>
    </row>
    <row r="7787" spans="1:1" x14ac:dyDescent="0.55000000000000004">
      <c r="A7787" s="2"/>
    </row>
    <row r="7788" spans="1:1" x14ac:dyDescent="0.55000000000000004">
      <c r="A7788" s="2"/>
    </row>
    <row r="7789" spans="1:1" x14ac:dyDescent="0.55000000000000004">
      <c r="A7789" s="2"/>
    </row>
    <row r="7790" spans="1:1" x14ac:dyDescent="0.55000000000000004">
      <c r="A7790" s="2"/>
    </row>
    <row r="7791" spans="1:1" x14ac:dyDescent="0.55000000000000004">
      <c r="A7791" s="2"/>
    </row>
    <row r="7792" spans="1:1" x14ac:dyDescent="0.55000000000000004">
      <c r="A7792" s="2"/>
    </row>
    <row r="7793" spans="1:1" x14ac:dyDescent="0.55000000000000004">
      <c r="A7793" s="2"/>
    </row>
    <row r="7794" spans="1:1" x14ac:dyDescent="0.55000000000000004">
      <c r="A7794" s="2"/>
    </row>
    <row r="7795" spans="1:1" x14ac:dyDescent="0.55000000000000004">
      <c r="A7795" s="2"/>
    </row>
    <row r="7796" spans="1:1" x14ac:dyDescent="0.55000000000000004">
      <c r="A7796" s="2"/>
    </row>
    <row r="7797" spans="1:1" x14ac:dyDescent="0.55000000000000004">
      <c r="A7797" s="2"/>
    </row>
    <row r="7798" spans="1:1" x14ac:dyDescent="0.55000000000000004">
      <c r="A7798" s="2"/>
    </row>
    <row r="7799" spans="1:1" x14ac:dyDescent="0.55000000000000004">
      <c r="A7799" s="2"/>
    </row>
    <row r="7800" spans="1:1" x14ac:dyDescent="0.55000000000000004">
      <c r="A7800" s="2"/>
    </row>
    <row r="7801" spans="1:1" x14ac:dyDescent="0.55000000000000004">
      <c r="A7801" s="2"/>
    </row>
    <row r="7802" spans="1:1" x14ac:dyDescent="0.55000000000000004">
      <c r="A7802" s="2"/>
    </row>
    <row r="7803" spans="1:1" x14ac:dyDescent="0.55000000000000004">
      <c r="A7803" s="2"/>
    </row>
    <row r="7804" spans="1:1" x14ac:dyDescent="0.55000000000000004">
      <c r="A7804" s="2"/>
    </row>
    <row r="7805" spans="1:1" x14ac:dyDescent="0.55000000000000004">
      <c r="A7805" s="2"/>
    </row>
    <row r="7806" spans="1:1" x14ac:dyDescent="0.55000000000000004">
      <c r="A7806" s="2"/>
    </row>
    <row r="7807" spans="1:1" x14ac:dyDescent="0.55000000000000004">
      <c r="A7807" s="2"/>
    </row>
    <row r="7808" spans="1:1" x14ac:dyDescent="0.55000000000000004">
      <c r="A7808" s="2"/>
    </row>
    <row r="7809" spans="1:1" x14ac:dyDescent="0.55000000000000004">
      <c r="A7809" s="2"/>
    </row>
    <row r="7810" spans="1:1" x14ac:dyDescent="0.55000000000000004">
      <c r="A7810" s="2"/>
    </row>
    <row r="7811" spans="1:1" x14ac:dyDescent="0.55000000000000004">
      <c r="A7811" s="2"/>
    </row>
    <row r="7812" spans="1:1" x14ac:dyDescent="0.55000000000000004">
      <c r="A7812" s="2"/>
    </row>
    <row r="7813" spans="1:1" x14ac:dyDescent="0.55000000000000004">
      <c r="A7813" s="2"/>
    </row>
    <row r="7814" spans="1:1" x14ac:dyDescent="0.55000000000000004">
      <c r="A7814" s="2"/>
    </row>
    <row r="7815" spans="1:1" x14ac:dyDescent="0.55000000000000004">
      <c r="A7815" s="2"/>
    </row>
    <row r="7816" spans="1:1" x14ac:dyDescent="0.55000000000000004">
      <c r="A7816" s="2"/>
    </row>
    <row r="7817" spans="1:1" x14ac:dyDescent="0.55000000000000004">
      <c r="A7817" s="2"/>
    </row>
    <row r="7818" spans="1:1" x14ac:dyDescent="0.55000000000000004">
      <c r="A7818" s="2"/>
    </row>
    <row r="7819" spans="1:1" x14ac:dyDescent="0.55000000000000004">
      <c r="A7819" s="2"/>
    </row>
    <row r="7820" spans="1:1" x14ac:dyDescent="0.55000000000000004">
      <c r="A7820" s="2"/>
    </row>
    <row r="7821" spans="1:1" x14ac:dyDescent="0.55000000000000004">
      <c r="A7821" s="2"/>
    </row>
    <row r="7822" spans="1:1" x14ac:dyDescent="0.55000000000000004">
      <c r="A7822" s="2"/>
    </row>
    <row r="7823" spans="1:1" x14ac:dyDescent="0.55000000000000004">
      <c r="A7823" s="2"/>
    </row>
    <row r="7824" spans="1:1" x14ac:dyDescent="0.55000000000000004">
      <c r="A7824" s="2"/>
    </row>
    <row r="7825" spans="1:1" x14ac:dyDescent="0.55000000000000004">
      <c r="A7825" s="2"/>
    </row>
    <row r="7826" spans="1:1" x14ac:dyDescent="0.55000000000000004">
      <c r="A7826" s="2"/>
    </row>
    <row r="7827" spans="1:1" x14ac:dyDescent="0.55000000000000004">
      <c r="A7827" s="2"/>
    </row>
    <row r="7828" spans="1:1" x14ac:dyDescent="0.55000000000000004">
      <c r="A7828" s="2"/>
    </row>
    <row r="7829" spans="1:1" x14ac:dyDescent="0.55000000000000004">
      <c r="A7829" s="2"/>
    </row>
    <row r="7830" spans="1:1" x14ac:dyDescent="0.55000000000000004">
      <c r="A7830" s="2"/>
    </row>
    <row r="7831" spans="1:1" x14ac:dyDescent="0.55000000000000004">
      <c r="A7831" s="2"/>
    </row>
    <row r="7832" spans="1:1" x14ac:dyDescent="0.55000000000000004">
      <c r="A7832" s="2"/>
    </row>
    <row r="7833" spans="1:1" x14ac:dyDescent="0.55000000000000004">
      <c r="A7833" s="2"/>
    </row>
    <row r="7834" spans="1:1" x14ac:dyDescent="0.55000000000000004">
      <c r="A7834" s="2"/>
    </row>
    <row r="7835" spans="1:1" x14ac:dyDescent="0.55000000000000004">
      <c r="A7835" s="2"/>
    </row>
    <row r="7836" spans="1:1" x14ac:dyDescent="0.55000000000000004">
      <c r="A7836" s="2"/>
    </row>
    <row r="7837" spans="1:1" x14ac:dyDescent="0.55000000000000004">
      <c r="A7837" s="2"/>
    </row>
    <row r="7838" spans="1:1" x14ac:dyDescent="0.55000000000000004">
      <c r="A7838" s="2"/>
    </row>
    <row r="7839" spans="1:1" x14ac:dyDescent="0.55000000000000004">
      <c r="A7839" s="2"/>
    </row>
    <row r="7840" spans="1:1" x14ac:dyDescent="0.55000000000000004">
      <c r="A7840" s="2"/>
    </row>
    <row r="7841" spans="1:1" x14ac:dyDescent="0.55000000000000004">
      <c r="A7841" s="2"/>
    </row>
    <row r="7842" spans="1:1" x14ac:dyDescent="0.55000000000000004">
      <c r="A7842" s="2"/>
    </row>
    <row r="7843" spans="1:1" x14ac:dyDescent="0.55000000000000004">
      <c r="A7843" s="2"/>
    </row>
    <row r="7844" spans="1:1" x14ac:dyDescent="0.55000000000000004">
      <c r="A7844" s="2"/>
    </row>
    <row r="7845" spans="1:1" x14ac:dyDescent="0.55000000000000004">
      <c r="A7845" s="2"/>
    </row>
    <row r="7846" spans="1:1" x14ac:dyDescent="0.55000000000000004">
      <c r="A7846" s="2"/>
    </row>
    <row r="7847" spans="1:1" x14ac:dyDescent="0.55000000000000004">
      <c r="A7847" s="2"/>
    </row>
    <row r="7848" spans="1:1" x14ac:dyDescent="0.55000000000000004">
      <c r="A7848" s="2"/>
    </row>
    <row r="7849" spans="1:1" x14ac:dyDescent="0.55000000000000004">
      <c r="A7849" s="2"/>
    </row>
    <row r="7850" spans="1:1" x14ac:dyDescent="0.55000000000000004">
      <c r="A7850" s="2"/>
    </row>
    <row r="7851" spans="1:1" x14ac:dyDescent="0.55000000000000004">
      <c r="A7851" s="2"/>
    </row>
    <row r="7852" spans="1:1" x14ac:dyDescent="0.55000000000000004">
      <c r="A7852" s="2"/>
    </row>
    <row r="7853" spans="1:1" x14ac:dyDescent="0.55000000000000004">
      <c r="A7853" s="2"/>
    </row>
    <row r="7854" spans="1:1" x14ac:dyDescent="0.55000000000000004">
      <c r="A7854" s="2"/>
    </row>
    <row r="7855" spans="1:1" x14ac:dyDescent="0.55000000000000004">
      <c r="A7855" s="2"/>
    </row>
    <row r="7856" spans="1:1" x14ac:dyDescent="0.55000000000000004">
      <c r="A7856" s="2"/>
    </row>
    <row r="7857" spans="1:1" x14ac:dyDescent="0.55000000000000004">
      <c r="A7857" s="2"/>
    </row>
    <row r="7858" spans="1:1" x14ac:dyDescent="0.55000000000000004">
      <c r="A7858" s="2"/>
    </row>
    <row r="7859" spans="1:1" x14ac:dyDescent="0.55000000000000004">
      <c r="A7859" s="2"/>
    </row>
    <row r="7860" spans="1:1" x14ac:dyDescent="0.55000000000000004">
      <c r="A7860" s="2"/>
    </row>
    <row r="7861" spans="1:1" x14ac:dyDescent="0.55000000000000004">
      <c r="A7861" s="2"/>
    </row>
    <row r="7862" spans="1:1" x14ac:dyDescent="0.55000000000000004">
      <c r="A7862" s="2"/>
    </row>
    <row r="7863" spans="1:1" x14ac:dyDescent="0.55000000000000004">
      <c r="A7863" s="2"/>
    </row>
    <row r="7864" spans="1:1" x14ac:dyDescent="0.55000000000000004">
      <c r="A7864" s="2"/>
    </row>
    <row r="7865" spans="1:1" x14ac:dyDescent="0.55000000000000004">
      <c r="A7865" s="2"/>
    </row>
    <row r="7866" spans="1:1" x14ac:dyDescent="0.55000000000000004">
      <c r="A7866" s="2"/>
    </row>
    <row r="7867" spans="1:1" x14ac:dyDescent="0.55000000000000004">
      <c r="A7867" s="2"/>
    </row>
    <row r="7868" spans="1:1" x14ac:dyDescent="0.55000000000000004">
      <c r="A7868" s="2"/>
    </row>
    <row r="7869" spans="1:1" x14ac:dyDescent="0.55000000000000004">
      <c r="A7869" s="2"/>
    </row>
    <row r="7870" spans="1:1" x14ac:dyDescent="0.55000000000000004">
      <c r="A7870" s="2"/>
    </row>
    <row r="7871" spans="1:1" x14ac:dyDescent="0.55000000000000004">
      <c r="A7871" s="2"/>
    </row>
    <row r="7872" spans="1:1" x14ac:dyDescent="0.55000000000000004">
      <c r="A7872" s="2"/>
    </row>
    <row r="7873" spans="1:1" x14ac:dyDescent="0.55000000000000004">
      <c r="A7873" s="2"/>
    </row>
    <row r="7874" spans="1:1" x14ac:dyDescent="0.55000000000000004">
      <c r="A7874" s="2"/>
    </row>
    <row r="7875" spans="1:1" x14ac:dyDescent="0.55000000000000004">
      <c r="A7875" s="2"/>
    </row>
    <row r="7876" spans="1:1" x14ac:dyDescent="0.55000000000000004">
      <c r="A7876" s="2"/>
    </row>
    <row r="7877" spans="1:1" x14ac:dyDescent="0.55000000000000004">
      <c r="A7877" s="2"/>
    </row>
    <row r="7878" spans="1:1" x14ac:dyDescent="0.55000000000000004">
      <c r="A7878" s="2"/>
    </row>
    <row r="7879" spans="1:1" x14ac:dyDescent="0.55000000000000004">
      <c r="A7879" s="2"/>
    </row>
    <row r="7880" spans="1:1" x14ac:dyDescent="0.55000000000000004">
      <c r="A7880" s="2"/>
    </row>
    <row r="7881" spans="1:1" x14ac:dyDescent="0.55000000000000004">
      <c r="A7881" s="2"/>
    </row>
    <row r="7882" spans="1:1" x14ac:dyDescent="0.55000000000000004">
      <c r="A7882" s="2"/>
    </row>
    <row r="7883" spans="1:1" x14ac:dyDescent="0.55000000000000004">
      <c r="A7883" s="2"/>
    </row>
    <row r="7884" spans="1:1" x14ac:dyDescent="0.55000000000000004">
      <c r="A7884" s="2"/>
    </row>
    <row r="7885" spans="1:1" x14ac:dyDescent="0.55000000000000004">
      <c r="A7885" s="2"/>
    </row>
    <row r="7886" spans="1:1" x14ac:dyDescent="0.55000000000000004">
      <c r="A7886" s="2"/>
    </row>
    <row r="7887" spans="1:1" x14ac:dyDescent="0.55000000000000004">
      <c r="A7887" s="2"/>
    </row>
    <row r="7888" spans="1:1" x14ac:dyDescent="0.55000000000000004">
      <c r="A7888" s="2"/>
    </row>
    <row r="7889" spans="1:1" x14ac:dyDescent="0.55000000000000004">
      <c r="A7889" s="2"/>
    </row>
    <row r="7890" spans="1:1" x14ac:dyDescent="0.55000000000000004">
      <c r="A7890" s="2"/>
    </row>
    <row r="7891" spans="1:1" x14ac:dyDescent="0.55000000000000004">
      <c r="A7891" s="2"/>
    </row>
    <row r="7892" spans="1:1" x14ac:dyDescent="0.55000000000000004">
      <c r="A7892" s="2"/>
    </row>
    <row r="7893" spans="1:1" x14ac:dyDescent="0.55000000000000004">
      <c r="A7893" s="2"/>
    </row>
    <row r="7894" spans="1:1" x14ac:dyDescent="0.55000000000000004">
      <c r="A7894" s="2"/>
    </row>
    <row r="7895" spans="1:1" x14ac:dyDescent="0.55000000000000004">
      <c r="A7895" s="2"/>
    </row>
    <row r="7896" spans="1:1" x14ac:dyDescent="0.55000000000000004">
      <c r="A7896" s="2"/>
    </row>
    <row r="7897" spans="1:1" x14ac:dyDescent="0.55000000000000004">
      <c r="A7897" s="2"/>
    </row>
    <row r="7898" spans="1:1" x14ac:dyDescent="0.55000000000000004">
      <c r="A7898" s="2"/>
    </row>
    <row r="7899" spans="1:1" x14ac:dyDescent="0.55000000000000004">
      <c r="A7899" s="2"/>
    </row>
    <row r="7900" spans="1:1" x14ac:dyDescent="0.55000000000000004">
      <c r="A7900" s="2"/>
    </row>
    <row r="7901" spans="1:1" x14ac:dyDescent="0.55000000000000004">
      <c r="A7901" s="2"/>
    </row>
    <row r="7902" spans="1:1" x14ac:dyDescent="0.55000000000000004">
      <c r="A7902" s="2"/>
    </row>
    <row r="7903" spans="1:1" x14ac:dyDescent="0.55000000000000004">
      <c r="A7903" s="2"/>
    </row>
    <row r="7904" spans="1:1" x14ac:dyDescent="0.55000000000000004">
      <c r="A7904" s="2"/>
    </row>
    <row r="7905" spans="1:1" x14ac:dyDescent="0.55000000000000004">
      <c r="A7905" s="2"/>
    </row>
    <row r="7906" spans="1:1" x14ac:dyDescent="0.55000000000000004">
      <c r="A7906" s="2"/>
    </row>
    <row r="7907" spans="1:1" x14ac:dyDescent="0.55000000000000004">
      <c r="A7907" s="2"/>
    </row>
    <row r="7908" spans="1:1" x14ac:dyDescent="0.55000000000000004">
      <c r="A7908" s="2"/>
    </row>
    <row r="7909" spans="1:1" x14ac:dyDescent="0.55000000000000004">
      <c r="A7909" s="2"/>
    </row>
    <row r="7910" spans="1:1" x14ac:dyDescent="0.55000000000000004">
      <c r="A7910" s="2"/>
    </row>
    <row r="7911" spans="1:1" x14ac:dyDescent="0.55000000000000004">
      <c r="A7911" s="2"/>
    </row>
    <row r="7912" spans="1:1" x14ac:dyDescent="0.55000000000000004">
      <c r="A7912" s="2"/>
    </row>
    <row r="7913" spans="1:1" x14ac:dyDescent="0.55000000000000004">
      <c r="A7913" s="2"/>
    </row>
    <row r="7914" spans="1:1" x14ac:dyDescent="0.55000000000000004">
      <c r="A7914" s="2"/>
    </row>
    <row r="7915" spans="1:1" x14ac:dyDescent="0.55000000000000004">
      <c r="A7915" s="2"/>
    </row>
    <row r="7916" spans="1:1" x14ac:dyDescent="0.55000000000000004">
      <c r="A7916" s="2"/>
    </row>
    <row r="7917" spans="1:1" x14ac:dyDescent="0.55000000000000004">
      <c r="A7917" s="2"/>
    </row>
    <row r="7918" spans="1:1" x14ac:dyDescent="0.55000000000000004">
      <c r="A7918" s="2"/>
    </row>
    <row r="7919" spans="1:1" x14ac:dyDescent="0.55000000000000004">
      <c r="A7919" s="2"/>
    </row>
    <row r="7920" spans="1:1" x14ac:dyDescent="0.55000000000000004">
      <c r="A7920" s="2"/>
    </row>
    <row r="7921" spans="1:1" x14ac:dyDescent="0.55000000000000004">
      <c r="A7921" s="2"/>
    </row>
    <row r="7922" spans="1:1" x14ac:dyDescent="0.55000000000000004">
      <c r="A7922" s="2"/>
    </row>
    <row r="7923" spans="1:1" x14ac:dyDescent="0.55000000000000004">
      <c r="A7923" s="2"/>
    </row>
    <row r="7924" spans="1:1" x14ac:dyDescent="0.55000000000000004">
      <c r="A7924" s="2"/>
    </row>
    <row r="7925" spans="1:1" x14ac:dyDescent="0.55000000000000004">
      <c r="A7925" s="2"/>
    </row>
    <row r="7926" spans="1:1" x14ac:dyDescent="0.55000000000000004">
      <c r="A7926" s="2"/>
    </row>
    <row r="7927" spans="1:1" x14ac:dyDescent="0.55000000000000004">
      <c r="A7927" s="2"/>
    </row>
    <row r="7928" spans="1:1" x14ac:dyDescent="0.55000000000000004">
      <c r="A7928" s="2"/>
    </row>
    <row r="7929" spans="1:1" x14ac:dyDescent="0.55000000000000004">
      <c r="A7929" s="2"/>
    </row>
    <row r="7930" spans="1:1" x14ac:dyDescent="0.55000000000000004">
      <c r="A7930" s="2"/>
    </row>
    <row r="7931" spans="1:1" x14ac:dyDescent="0.55000000000000004">
      <c r="A7931" s="2"/>
    </row>
    <row r="7932" spans="1:1" x14ac:dyDescent="0.55000000000000004">
      <c r="A7932" s="2"/>
    </row>
    <row r="7933" spans="1:1" x14ac:dyDescent="0.55000000000000004">
      <c r="A7933" s="2"/>
    </row>
    <row r="7934" spans="1:1" x14ac:dyDescent="0.55000000000000004">
      <c r="A7934" s="2"/>
    </row>
    <row r="7935" spans="1:1" x14ac:dyDescent="0.55000000000000004">
      <c r="A7935" s="2"/>
    </row>
    <row r="7936" spans="1:1" x14ac:dyDescent="0.55000000000000004">
      <c r="A7936" s="2"/>
    </row>
    <row r="7937" spans="1:1" x14ac:dyDescent="0.55000000000000004">
      <c r="A7937" s="2"/>
    </row>
    <row r="7938" spans="1:1" x14ac:dyDescent="0.55000000000000004">
      <c r="A7938" s="2"/>
    </row>
    <row r="7939" spans="1:1" x14ac:dyDescent="0.55000000000000004">
      <c r="A7939" s="2"/>
    </row>
    <row r="7940" spans="1:1" x14ac:dyDescent="0.55000000000000004">
      <c r="A7940" s="2"/>
    </row>
    <row r="7941" spans="1:1" x14ac:dyDescent="0.55000000000000004">
      <c r="A7941" s="2"/>
    </row>
    <row r="7942" spans="1:1" x14ac:dyDescent="0.55000000000000004">
      <c r="A7942" s="2"/>
    </row>
    <row r="7943" spans="1:1" x14ac:dyDescent="0.55000000000000004">
      <c r="A7943" s="2"/>
    </row>
    <row r="7944" spans="1:1" x14ac:dyDescent="0.55000000000000004">
      <c r="A7944" s="2"/>
    </row>
    <row r="7945" spans="1:1" x14ac:dyDescent="0.55000000000000004">
      <c r="A7945" s="2"/>
    </row>
    <row r="7946" spans="1:1" x14ac:dyDescent="0.55000000000000004">
      <c r="A7946" s="2"/>
    </row>
    <row r="7947" spans="1:1" x14ac:dyDescent="0.55000000000000004">
      <c r="A7947" s="2"/>
    </row>
    <row r="7948" spans="1:1" x14ac:dyDescent="0.55000000000000004">
      <c r="A7948" s="2"/>
    </row>
    <row r="7949" spans="1:1" x14ac:dyDescent="0.55000000000000004">
      <c r="A7949" s="2"/>
    </row>
    <row r="7950" spans="1:1" x14ac:dyDescent="0.55000000000000004">
      <c r="A7950" s="2"/>
    </row>
    <row r="7951" spans="1:1" x14ac:dyDescent="0.55000000000000004">
      <c r="A7951" s="2"/>
    </row>
    <row r="7952" spans="1:1" x14ac:dyDescent="0.55000000000000004">
      <c r="A7952" s="2"/>
    </row>
    <row r="7953" spans="1:1" x14ac:dyDescent="0.55000000000000004">
      <c r="A7953" s="2"/>
    </row>
    <row r="7954" spans="1:1" x14ac:dyDescent="0.55000000000000004">
      <c r="A7954" s="2"/>
    </row>
    <row r="7955" spans="1:1" x14ac:dyDescent="0.55000000000000004">
      <c r="A7955" s="2"/>
    </row>
    <row r="7956" spans="1:1" x14ac:dyDescent="0.55000000000000004">
      <c r="A7956" s="2"/>
    </row>
    <row r="7957" spans="1:1" x14ac:dyDescent="0.55000000000000004">
      <c r="A7957" s="2"/>
    </row>
    <row r="7958" spans="1:1" x14ac:dyDescent="0.55000000000000004">
      <c r="A7958" s="2"/>
    </row>
    <row r="7959" spans="1:1" x14ac:dyDescent="0.55000000000000004">
      <c r="A7959" s="2"/>
    </row>
    <row r="7960" spans="1:1" x14ac:dyDescent="0.55000000000000004">
      <c r="A7960" s="2"/>
    </row>
    <row r="7961" spans="1:1" x14ac:dyDescent="0.55000000000000004">
      <c r="A7961" s="2"/>
    </row>
    <row r="7962" spans="1:1" x14ac:dyDescent="0.55000000000000004">
      <c r="A7962" s="2"/>
    </row>
    <row r="7963" spans="1:1" x14ac:dyDescent="0.55000000000000004">
      <c r="A7963" s="2"/>
    </row>
    <row r="7964" spans="1:1" x14ac:dyDescent="0.55000000000000004">
      <c r="A7964" s="2"/>
    </row>
    <row r="7965" spans="1:1" x14ac:dyDescent="0.55000000000000004">
      <c r="A7965" s="2"/>
    </row>
    <row r="7966" spans="1:1" x14ac:dyDescent="0.55000000000000004">
      <c r="A7966" s="2"/>
    </row>
    <row r="7967" spans="1:1" x14ac:dyDescent="0.55000000000000004">
      <c r="A7967" s="2"/>
    </row>
    <row r="7968" spans="1:1" x14ac:dyDescent="0.55000000000000004">
      <c r="A7968" s="2"/>
    </row>
    <row r="7969" spans="1:1" x14ac:dyDescent="0.55000000000000004">
      <c r="A7969" s="2"/>
    </row>
    <row r="7970" spans="1:1" x14ac:dyDescent="0.55000000000000004">
      <c r="A7970" s="2"/>
    </row>
    <row r="7971" spans="1:1" x14ac:dyDescent="0.55000000000000004">
      <c r="A7971" s="2"/>
    </row>
    <row r="7972" spans="1:1" x14ac:dyDescent="0.55000000000000004">
      <c r="A7972" s="2"/>
    </row>
    <row r="7973" spans="1:1" x14ac:dyDescent="0.55000000000000004">
      <c r="A7973" s="2"/>
    </row>
    <row r="7974" spans="1:1" x14ac:dyDescent="0.55000000000000004">
      <c r="A7974" s="2"/>
    </row>
    <row r="7975" spans="1:1" x14ac:dyDescent="0.55000000000000004">
      <c r="A7975" s="2"/>
    </row>
    <row r="7976" spans="1:1" x14ac:dyDescent="0.55000000000000004">
      <c r="A7976" s="2"/>
    </row>
    <row r="7977" spans="1:1" x14ac:dyDescent="0.55000000000000004">
      <c r="A7977" s="2"/>
    </row>
    <row r="7978" spans="1:1" x14ac:dyDescent="0.55000000000000004">
      <c r="A7978" s="2"/>
    </row>
    <row r="7979" spans="1:1" x14ac:dyDescent="0.55000000000000004">
      <c r="A7979" s="2"/>
    </row>
    <row r="7980" spans="1:1" x14ac:dyDescent="0.55000000000000004">
      <c r="A7980" s="2"/>
    </row>
    <row r="7981" spans="1:1" x14ac:dyDescent="0.55000000000000004">
      <c r="A7981" s="2"/>
    </row>
    <row r="7982" spans="1:1" x14ac:dyDescent="0.55000000000000004">
      <c r="A7982" s="2"/>
    </row>
    <row r="7983" spans="1:1" x14ac:dyDescent="0.55000000000000004">
      <c r="A7983" s="2"/>
    </row>
    <row r="7984" spans="1:1" x14ac:dyDescent="0.55000000000000004">
      <c r="A7984" s="2"/>
    </row>
    <row r="7985" spans="1:1" x14ac:dyDescent="0.55000000000000004">
      <c r="A7985" s="2"/>
    </row>
    <row r="7986" spans="1:1" x14ac:dyDescent="0.55000000000000004">
      <c r="A7986" s="2"/>
    </row>
    <row r="7987" spans="1:1" x14ac:dyDescent="0.55000000000000004">
      <c r="A7987" s="2"/>
    </row>
    <row r="7988" spans="1:1" x14ac:dyDescent="0.55000000000000004">
      <c r="A7988" s="2"/>
    </row>
    <row r="7989" spans="1:1" x14ac:dyDescent="0.55000000000000004">
      <c r="A7989" s="2"/>
    </row>
    <row r="7990" spans="1:1" x14ac:dyDescent="0.55000000000000004">
      <c r="A7990" s="2"/>
    </row>
    <row r="7991" spans="1:1" x14ac:dyDescent="0.55000000000000004">
      <c r="A7991" s="2"/>
    </row>
    <row r="7992" spans="1:1" x14ac:dyDescent="0.55000000000000004">
      <c r="A7992" s="2"/>
    </row>
    <row r="7993" spans="1:1" x14ac:dyDescent="0.55000000000000004">
      <c r="A7993" s="2"/>
    </row>
    <row r="7994" spans="1:1" x14ac:dyDescent="0.55000000000000004">
      <c r="A7994" s="2"/>
    </row>
    <row r="7995" spans="1:1" x14ac:dyDescent="0.55000000000000004">
      <c r="A7995" s="2"/>
    </row>
    <row r="7996" spans="1:1" x14ac:dyDescent="0.55000000000000004">
      <c r="A7996" s="2"/>
    </row>
    <row r="7997" spans="1:1" x14ac:dyDescent="0.55000000000000004">
      <c r="A7997" s="2"/>
    </row>
    <row r="7998" spans="1:1" x14ac:dyDescent="0.55000000000000004">
      <c r="A7998" s="2"/>
    </row>
    <row r="7999" spans="1:1" x14ac:dyDescent="0.55000000000000004">
      <c r="A7999" s="2"/>
    </row>
    <row r="8000" spans="1:1" x14ac:dyDescent="0.55000000000000004">
      <c r="A8000" s="2"/>
    </row>
    <row r="8001" spans="1:1" x14ac:dyDescent="0.55000000000000004">
      <c r="A8001" s="2"/>
    </row>
    <row r="8002" spans="1:1" x14ac:dyDescent="0.55000000000000004">
      <c r="A8002" s="2"/>
    </row>
    <row r="8003" spans="1:1" x14ac:dyDescent="0.55000000000000004">
      <c r="A8003" s="2"/>
    </row>
    <row r="8004" spans="1:1" x14ac:dyDescent="0.55000000000000004">
      <c r="A8004" s="2"/>
    </row>
    <row r="8005" spans="1:1" x14ac:dyDescent="0.55000000000000004">
      <c r="A8005" s="2"/>
    </row>
    <row r="8006" spans="1:1" x14ac:dyDescent="0.55000000000000004">
      <c r="A8006" s="2"/>
    </row>
    <row r="8007" spans="1:1" x14ac:dyDescent="0.55000000000000004">
      <c r="A8007" s="2"/>
    </row>
    <row r="8008" spans="1:1" x14ac:dyDescent="0.55000000000000004">
      <c r="A8008" s="2"/>
    </row>
    <row r="8009" spans="1:1" x14ac:dyDescent="0.55000000000000004">
      <c r="A8009" s="2"/>
    </row>
    <row r="8010" spans="1:1" x14ac:dyDescent="0.55000000000000004">
      <c r="A8010" s="2"/>
    </row>
    <row r="8011" spans="1:1" x14ac:dyDescent="0.55000000000000004">
      <c r="A8011" s="2"/>
    </row>
    <row r="8012" spans="1:1" x14ac:dyDescent="0.55000000000000004">
      <c r="A8012" s="2"/>
    </row>
    <row r="8013" spans="1:1" x14ac:dyDescent="0.55000000000000004">
      <c r="A8013" s="2"/>
    </row>
    <row r="8014" spans="1:1" x14ac:dyDescent="0.55000000000000004">
      <c r="A8014" s="2"/>
    </row>
    <row r="8015" spans="1:1" x14ac:dyDescent="0.55000000000000004">
      <c r="A8015" s="2"/>
    </row>
    <row r="8016" spans="1:1" x14ac:dyDescent="0.55000000000000004">
      <c r="A8016" s="2"/>
    </row>
    <row r="8017" spans="1:1" x14ac:dyDescent="0.55000000000000004">
      <c r="A8017" s="2"/>
    </row>
    <row r="8018" spans="1:1" x14ac:dyDescent="0.55000000000000004">
      <c r="A8018" s="2"/>
    </row>
    <row r="8019" spans="1:1" x14ac:dyDescent="0.55000000000000004">
      <c r="A8019" s="2"/>
    </row>
    <row r="8020" spans="1:1" x14ac:dyDescent="0.55000000000000004">
      <c r="A8020" s="2"/>
    </row>
    <row r="8021" spans="1:1" x14ac:dyDescent="0.55000000000000004">
      <c r="A8021" s="2"/>
    </row>
    <row r="8022" spans="1:1" x14ac:dyDescent="0.55000000000000004">
      <c r="A8022" s="2"/>
    </row>
    <row r="8023" spans="1:1" x14ac:dyDescent="0.55000000000000004">
      <c r="A8023" s="2"/>
    </row>
    <row r="8024" spans="1:1" x14ac:dyDescent="0.55000000000000004">
      <c r="A8024" s="2"/>
    </row>
    <row r="8025" spans="1:1" x14ac:dyDescent="0.55000000000000004">
      <c r="A8025" s="2"/>
    </row>
    <row r="8026" spans="1:1" x14ac:dyDescent="0.55000000000000004">
      <c r="A8026" s="2"/>
    </row>
    <row r="8027" spans="1:1" x14ac:dyDescent="0.55000000000000004">
      <c r="A8027" s="2"/>
    </row>
    <row r="8028" spans="1:1" x14ac:dyDescent="0.55000000000000004">
      <c r="A8028" s="2"/>
    </row>
    <row r="8029" spans="1:1" x14ac:dyDescent="0.55000000000000004">
      <c r="A8029" s="2"/>
    </row>
    <row r="8030" spans="1:1" x14ac:dyDescent="0.55000000000000004">
      <c r="A8030" s="2"/>
    </row>
    <row r="8031" spans="1:1" x14ac:dyDescent="0.55000000000000004">
      <c r="A8031" s="2"/>
    </row>
    <row r="8032" spans="1:1" x14ac:dyDescent="0.55000000000000004">
      <c r="A8032" s="2"/>
    </row>
    <row r="8033" spans="1:1" x14ac:dyDescent="0.55000000000000004">
      <c r="A8033" s="2"/>
    </row>
    <row r="8034" spans="1:1" x14ac:dyDescent="0.55000000000000004">
      <c r="A8034" s="2"/>
    </row>
    <row r="8035" spans="1:1" x14ac:dyDescent="0.55000000000000004">
      <c r="A8035" s="2"/>
    </row>
    <row r="8036" spans="1:1" x14ac:dyDescent="0.55000000000000004">
      <c r="A8036" s="2"/>
    </row>
    <row r="8037" spans="1:1" x14ac:dyDescent="0.55000000000000004">
      <c r="A8037" s="2"/>
    </row>
    <row r="8038" spans="1:1" x14ac:dyDescent="0.55000000000000004">
      <c r="A8038" s="2"/>
    </row>
    <row r="8039" spans="1:1" x14ac:dyDescent="0.55000000000000004">
      <c r="A8039" s="2"/>
    </row>
    <row r="8040" spans="1:1" x14ac:dyDescent="0.55000000000000004">
      <c r="A8040" s="2"/>
    </row>
    <row r="8041" spans="1:1" x14ac:dyDescent="0.55000000000000004">
      <c r="A8041" s="2"/>
    </row>
    <row r="8042" spans="1:1" x14ac:dyDescent="0.55000000000000004">
      <c r="A8042" s="2"/>
    </row>
    <row r="8043" spans="1:1" x14ac:dyDescent="0.55000000000000004">
      <c r="A8043" s="2"/>
    </row>
    <row r="8044" spans="1:1" x14ac:dyDescent="0.55000000000000004">
      <c r="A8044" s="2"/>
    </row>
    <row r="8045" spans="1:1" x14ac:dyDescent="0.55000000000000004">
      <c r="A8045" s="2"/>
    </row>
    <row r="8046" spans="1:1" x14ac:dyDescent="0.55000000000000004">
      <c r="A8046" s="2"/>
    </row>
    <row r="8047" spans="1:1" x14ac:dyDescent="0.55000000000000004">
      <c r="A8047" s="2"/>
    </row>
    <row r="8048" spans="1:1" x14ac:dyDescent="0.55000000000000004">
      <c r="A8048" s="2"/>
    </row>
    <row r="8049" spans="1:1" x14ac:dyDescent="0.55000000000000004">
      <c r="A8049" s="2"/>
    </row>
    <row r="8050" spans="1:1" x14ac:dyDescent="0.55000000000000004">
      <c r="A8050" s="2"/>
    </row>
    <row r="8051" spans="1:1" x14ac:dyDescent="0.55000000000000004">
      <c r="A8051" s="2"/>
    </row>
    <row r="8052" spans="1:1" x14ac:dyDescent="0.55000000000000004">
      <c r="A8052" s="2"/>
    </row>
    <row r="8053" spans="1:1" x14ac:dyDescent="0.55000000000000004">
      <c r="A8053" s="2"/>
    </row>
    <row r="8054" spans="1:1" x14ac:dyDescent="0.55000000000000004">
      <c r="A8054" s="2"/>
    </row>
    <row r="8055" spans="1:1" x14ac:dyDescent="0.55000000000000004">
      <c r="A8055" s="2"/>
    </row>
    <row r="8056" spans="1:1" x14ac:dyDescent="0.55000000000000004">
      <c r="A8056" s="2"/>
    </row>
    <row r="8057" spans="1:1" x14ac:dyDescent="0.55000000000000004">
      <c r="A8057" s="2"/>
    </row>
    <row r="8058" spans="1:1" x14ac:dyDescent="0.55000000000000004">
      <c r="A8058" s="2"/>
    </row>
    <row r="8059" spans="1:1" x14ac:dyDescent="0.55000000000000004">
      <c r="A8059" s="2"/>
    </row>
    <row r="8060" spans="1:1" x14ac:dyDescent="0.55000000000000004">
      <c r="A8060" s="2"/>
    </row>
    <row r="8061" spans="1:1" x14ac:dyDescent="0.55000000000000004">
      <c r="A8061" s="2"/>
    </row>
    <row r="8062" spans="1:1" x14ac:dyDescent="0.55000000000000004">
      <c r="A8062" s="2"/>
    </row>
    <row r="8063" spans="1:1" x14ac:dyDescent="0.55000000000000004">
      <c r="A8063" s="2"/>
    </row>
    <row r="8064" spans="1:1" x14ac:dyDescent="0.55000000000000004">
      <c r="A8064" s="2"/>
    </row>
    <row r="8065" spans="1:1" x14ac:dyDescent="0.55000000000000004">
      <c r="A8065" s="2"/>
    </row>
    <row r="8066" spans="1:1" x14ac:dyDescent="0.55000000000000004">
      <c r="A8066" s="2"/>
    </row>
    <row r="8067" spans="1:1" x14ac:dyDescent="0.55000000000000004">
      <c r="A8067" s="2"/>
    </row>
    <row r="8068" spans="1:1" x14ac:dyDescent="0.55000000000000004">
      <c r="A8068" s="2"/>
    </row>
    <row r="8069" spans="1:1" x14ac:dyDescent="0.55000000000000004">
      <c r="A8069" s="2"/>
    </row>
    <row r="8070" spans="1:1" x14ac:dyDescent="0.55000000000000004">
      <c r="A8070" s="2"/>
    </row>
    <row r="8071" spans="1:1" x14ac:dyDescent="0.55000000000000004">
      <c r="A8071" s="2"/>
    </row>
    <row r="8072" spans="1:1" x14ac:dyDescent="0.55000000000000004">
      <c r="A8072" s="2"/>
    </row>
    <row r="8073" spans="1:1" x14ac:dyDescent="0.55000000000000004">
      <c r="A8073" s="2"/>
    </row>
    <row r="8074" spans="1:1" x14ac:dyDescent="0.55000000000000004">
      <c r="A8074" s="2"/>
    </row>
    <row r="8075" spans="1:1" x14ac:dyDescent="0.55000000000000004">
      <c r="A8075" s="2"/>
    </row>
    <row r="8076" spans="1:1" x14ac:dyDescent="0.55000000000000004">
      <c r="A8076" s="2"/>
    </row>
    <row r="8077" spans="1:1" x14ac:dyDescent="0.55000000000000004">
      <c r="A8077" s="2"/>
    </row>
    <row r="8078" spans="1:1" x14ac:dyDescent="0.55000000000000004">
      <c r="A8078" s="2"/>
    </row>
    <row r="8079" spans="1:1" x14ac:dyDescent="0.55000000000000004">
      <c r="A8079" s="2"/>
    </row>
    <row r="8080" spans="1:1" x14ac:dyDescent="0.55000000000000004">
      <c r="A8080" s="2"/>
    </row>
    <row r="8081" spans="1:1" x14ac:dyDescent="0.55000000000000004">
      <c r="A8081" s="2"/>
    </row>
    <row r="8082" spans="1:1" x14ac:dyDescent="0.55000000000000004">
      <c r="A8082" s="2"/>
    </row>
    <row r="8083" spans="1:1" x14ac:dyDescent="0.55000000000000004">
      <c r="A8083" s="2"/>
    </row>
    <row r="8084" spans="1:1" x14ac:dyDescent="0.55000000000000004">
      <c r="A8084" s="2"/>
    </row>
    <row r="8085" spans="1:1" x14ac:dyDescent="0.55000000000000004">
      <c r="A8085" s="2"/>
    </row>
    <row r="8086" spans="1:1" x14ac:dyDescent="0.55000000000000004">
      <c r="A8086" s="2"/>
    </row>
    <row r="8087" spans="1:1" x14ac:dyDescent="0.55000000000000004">
      <c r="A8087" s="2"/>
    </row>
    <row r="8088" spans="1:1" x14ac:dyDescent="0.55000000000000004">
      <c r="A8088" s="2"/>
    </row>
    <row r="8089" spans="1:1" x14ac:dyDescent="0.55000000000000004">
      <c r="A8089" s="2"/>
    </row>
    <row r="8090" spans="1:1" x14ac:dyDescent="0.55000000000000004">
      <c r="A8090" s="2"/>
    </row>
    <row r="8091" spans="1:1" x14ac:dyDescent="0.55000000000000004">
      <c r="A8091" s="2"/>
    </row>
    <row r="8092" spans="1:1" x14ac:dyDescent="0.55000000000000004">
      <c r="A8092" s="2"/>
    </row>
    <row r="8093" spans="1:1" x14ac:dyDescent="0.55000000000000004">
      <c r="A8093" s="2"/>
    </row>
    <row r="8094" spans="1:1" x14ac:dyDescent="0.55000000000000004">
      <c r="A8094" s="2"/>
    </row>
    <row r="8095" spans="1:1" x14ac:dyDescent="0.55000000000000004">
      <c r="A8095" s="2"/>
    </row>
    <row r="8096" spans="1:1" x14ac:dyDescent="0.55000000000000004">
      <c r="A8096" s="2"/>
    </row>
    <row r="8097" spans="1:1" x14ac:dyDescent="0.55000000000000004">
      <c r="A8097" s="2"/>
    </row>
    <row r="8098" spans="1:1" x14ac:dyDescent="0.55000000000000004">
      <c r="A8098" s="2"/>
    </row>
    <row r="8099" spans="1:1" x14ac:dyDescent="0.55000000000000004">
      <c r="A8099" s="2"/>
    </row>
    <row r="8100" spans="1:1" x14ac:dyDescent="0.55000000000000004">
      <c r="A8100" s="2"/>
    </row>
    <row r="8101" spans="1:1" x14ac:dyDescent="0.55000000000000004">
      <c r="A8101" s="2"/>
    </row>
    <row r="8102" spans="1:1" x14ac:dyDescent="0.55000000000000004">
      <c r="A8102" s="2"/>
    </row>
    <row r="8103" spans="1:1" x14ac:dyDescent="0.55000000000000004">
      <c r="A8103" s="2"/>
    </row>
    <row r="8104" spans="1:1" x14ac:dyDescent="0.55000000000000004">
      <c r="A8104" s="2"/>
    </row>
    <row r="8105" spans="1:1" x14ac:dyDescent="0.55000000000000004">
      <c r="A8105" s="2"/>
    </row>
    <row r="8106" spans="1:1" x14ac:dyDescent="0.55000000000000004">
      <c r="A8106" s="2"/>
    </row>
    <row r="8107" spans="1:1" x14ac:dyDescent="0.55000000000000004">
      <c r="A8107" s="2"/>
    </row>
    <row r="8108" spans="1:1" x14ac:dyDescent="0.55000000000000004">
      <c r="A8108" s="2"/>
    </row>
    <row r="8109" spans="1:1" x14ac:dyDescent="0.55000000000000004">
      <c r="A8109" s="2"/>
    </row>
    <row r="8110" spans="1:1" x14ac:dyDescent="0.55000000000000004">
      <c r="A8110" s="2"/>
    </row>
    <row r="8111" spans="1:1" x14ac:dyDescent="0.55000000000000004">
      <c r="A8111" s="2"/>
    </row>
    <row r="8112" spans="1:1" x14ac:dyDescent="0.55000000000000004">
      <c r="A8112" s="2"/>
    </row>
    <row r="8113" spans="1:1" x14ac:dyDescent="0.55000000000000004">
      <c r="A8113" s="2"/>
    </row>
    <row r="8114" spans="1:1" x14ac:dyDescent="0.55000000000000004">
      <c r="A8114" s="2"/>
    </row>
    <row r="8115" spans="1:1" x14ac:dyDescent="0.55000000000000004">
      <c r="A8115" s="2"/>
    </row>
    <row r="8116" spans="1:1" x14ac:dyDescent="0.55000000000000004">
      <c r="A8116" s="2"/>
    </row>
    <row r="8117" spans="1:1" x14ac:dyDescent="0.55000000000000004">
      <c r="A8117" s="2"/>
    </row>
    <row r="8118" spans="1:1" x14ac:dyDescent="0.55000000000000004">
      <c r="A8118" s="2"/>
    </row>
    <row r="8119" spans="1:1" x14ac:dyDescent="0.55000000000000004">
      <c r="A8119" s="2"/>
    </row>
    <row r="8120" spans="1:1" x14ac:dyDescent="0.55000000000000004">
      <c r="A8120" s="2"/>
    </row>
    <row r="8121" spans="1:1" x14ac:dyDescent="0.55000000000000004">
      <c r="A8121" s="2"/>
    </row>
    <row r="8122" spans="1:1" x14ac:dyDescent="0.55000000000000004">
      <c r="A8122" s="2"/>
    </row>
    <row r="8123" spans="1:1" x14ac:dyDescent="0.55000000000000004">
      <c r="A8123" s="2"/>
    </row>
    <row r="8124" spans="1:1" x14ac:dyDescent="0.55000000000000004">
      <c r="A8124" s="2"/>
    </row>
    <row r="8125" spans="1:1" x14ac:dyDescent="0.55000000000000004">
      <c r="A8125" s="2"/>
    </row>
    <row r="8126" spans="1:1" x14ac:dyDescent="0.55000000000000004">
      <c r="A8126" s="2"/>
    </row>
    <row r="8127" spans="1:1" x14ac:dyDescent="0.55000000000000004">
      <c r="A8127" s="2"/>
    </row>
    <row r="8128" spans="1:1" x14ac:dyDescent="0.55000000000000004">
      <c r="A8128" s="2"/>
    </row>
    <row r="8129" spans="1:1" x14ac:dyDescent="0.55000000000000004">
      <c r="A8129" s="2"/>
    </row>
    <row r="8130" spans="1:1" x14ac:dyDescent="0.55000000000000004">
      <c r="A8130" s="2"/>
    </row>
    <row r="8131" spans="1:1" x14ac:dyDescent="0.55000000000000004">
      <c r="A8131" s="2"/>
    </row>
    <row r="8132" spans="1:1" x14ac:dyDescent="0.55000000000000004">
      <c r="A8132" s="2"/>
    </row>
    <row r="8133" spans="1:1" x14ac:dyDescent="0.55000000000000004">
      <c r="A8133" s="2"/>
    </row>
    <row r="8134" spans="1:1" x14ac:dyDescent="0.55000000000000004">
      <c r="A8134" s="2"/>
    </row>
    <row r="8135" spans="1:1" x14ac:dyDescent="0.55000000000000004">
      <c r="A8135" s="2"/>
    </row>
    <row r="8136" spans="1:1" x14ac:dyDescent="0.55000000000000004">
      <c r="A8136" s="2"/>
    </row>
    <row r="8137" spans="1:1" x14ac:dyDescent="0.55000000000000004">
      <c r="A8137" s="2"/>
    </row>
    <row r="8138" spans="1:1" x14ac:dyDescent="0.55000000000000004">
      <c r="A8138" s="2"/>
    </row>
    <row r="8139" spans="1:1" x14ac:dyDescent="0.55000000000000004">
      <c r="A8139" s="2"/>
    </row>
    <row r="8140" spans="1:1" x14ac:dyDescent="0.55000000000000004">
      <c r="A8140" s="2"/>
    </row>
    <row r="8141" spans="1:1" x14ac:dyDescent="0.55000000000000004">
      <c r="A8141" s="2"/>
    </row>
    <row r="8142" spans="1:1" x14ac:dyDescent="0.55000000000000004">
      <c r="A8142" s="2"/>
    </row>
    <row r="8143" spans="1:1" x14ac:dyDescent="0.55000000000000004">
      <c r="A8143" s="2"/>
    </row>
    <row r="8144" spans="1:1" x14ac:dyDescent="0.55000000000000004">
      <c r="A8144" s="2"/>
    </row>
    <row r="8145" spans="1:1" x14ac:dyDescent="0.55000000000000004">
      <c r="A8145" s="2"/>
    </row>
    <row r="8146" spans="1:1" x14ac:dyDescent="0.55000000000000004">
      <c r="A8146" s="2"/>
    </row>
    <row r="8147" spans="1:1" x14ac:dyDescent="0.55000000000000004">
      <c r="A8147" s="2"/>
    </row>
    <row r="8148" spans="1:1" x14ac:dyDescent="0.55000000000000004">
      <c r="A8148" s="2"/>
    </row>
    <row r="8149" spans="1:1" x14ac:dyDescent="0.55000000000000004">
      <c r="A8149" s="2"/>
    </row>
    <row r="8150" spans="1:1" x14ac:dyDescent="0.55000000000000004">
      <c r="A8150" s="2"/>
    </row>
    <row r="8151" spans="1:1" x14ac:dyDescent="0.55000000000000004">
      <c r="A8151" s="2"/>
    </row>
    <row r="8152" spans="1:1" x14ac:dyDescent="0.55000000000000004">
      <c r="A8152" s="2"/>
    </row>
    <row r="8153" spans="1:1" x14ac:dyDescent="0.55000000000000004">
      <c r="A8153" s="2"/>
    </row>
    <row r="8154" spans="1:1" x14ac:dyDescent="0.55000000000000004">
      <c r="A8154" s="2"/>
    </row>
    <row r="8155" spans="1:1" x14ac:dyDescent="0.55000000000000004">
      <c r="A8155" s="2"/>
    </row>
    <row r="8156" spans="1:1" x14ac:dyDescent="0.55000000000000004">
      <c r="A8156" s="2"/>
    </row>
    <row r="8157" spans="1:1" x14ac:dyDescent="0.55000000000000004">
      <c r="A8157" s="2"/>
    </row>
    <row r="8158" spans="1:1" x14ac:dyDescent="0.55000000000000004">
      <c r="A8158" s="2"/>
    </row>
    <row r="8159" spans="1:1" x14ac:dyDescent="0.55000000000000004">
      <c r="A8159" s="2"/>
    </row>
    <row r="8160" spans="1:1" x14ac:dyDescent="0.55000000000000004">
      <c r="A8160" s="2"/>
    </row>
    <row r="8161" spans="1:1" x14ac:dyDescent="0.55000000000000004">
      <c r="A8161" s="2"/>
    </row>
    <row r="8162" spans="1:1" x14ac:dyDescent="0.55000000000000004">
      <c r="A8162" s="2"/>
    </row>
    <row r="8163" spans="1:1" x14ac:dyDescent="0.55000000000000004">
      <c r="A8163" s="2"/>
    </row>
    <row r="8164" spans="1:1" x14ac:dyDescent="0.55000000000000004">
      <c r="A8164" s="2"/>
    </row>
    <row r="8165" spans="1:1" x14ac:dyDescent="0.55000000000000004">
      <c r="A8165" s="2"/>
    </row>
    <row r="8166" spans="1:1" x14ac:dyDescent="0.55000000000000004">
      <c r="A8166" s="2"/>
    </row>
    <row r="8167" spans="1:1" x14ac:dyDescent="0.55000000000000004">
      <c r="A8167" s="2"/>
    </row>
    <row r="8168" spans="1:1" x14ac:dyDescent="0.55000000000000004">
      <c r="A8168" s="2"/>
    </row>
    <row r="8169" spans="1:1" x14ac:dyDescent="0.55000000000000004">
      <c r="A8169" s="2"/>
    </row>
    <row r="8170" spans="1:1" x14ac:dyDescent="0.55000000000000004">
      <c r="A8170" s="2"/>
    </row>
    <row r="8171" spans="1:1" x14ac:dyDescent="0.55000000000000004">
      <c r="A8171" s="2"/>
    </row>
    <row r="8172" spans="1:1" x14ac:dyDescent="0.55000000000000004">
      <c r="A8172" s="2"/>
    </row>
    <row r="8173" spans="1:1" x14ac:dyDescent="0.55000000000000004">
      <c r="A8173" s="2"/>
    </row>
    <row r="8174" spans="1:1" x14ac:dyDescent="0.55000000000000004">
      <c r="A8174" s="2"/>
    </row>
    <row r="8175" spans="1:1" x14ac:dyDescent="0.55000000000000004">
      <c r="A8175" s="2"/>
    </row>
    <row r="8176" spans="1:1" x14ac:dyDescent="0.55000000000000004">
      <c r="A8176" s="2"/>
    </row>
    <row r="8177" spans="1:1" x14ac:dyDescent="0.55000000000000004">
      <c r="A8177" s="2"/>
    </row>
    <row r="8178" spans="1:1" x14ac:dyDescent="0.55000000000000004">
      <c r="A8178" s="2"/>
    </row>
    <row r="8179" spans="1:1" x14ac:dyDescent="0.55000000000000004">
      <c r="A8179" s="2"/>
    </row>
    <row r="8180" spans="1:1" x14ac:dyDescent="0.55000000000000004">
      <c r="A8180" s="2"/>
    </row>
    <row r="8181" spans="1:1" x14ac:dyDescent="0.55000000000000004">
      <c r="A8181" s="2"/>
    </row>
    <row r="8182" spans="1:1" x14ac:dyDescent="0.55000000000000004">
      <c r="A8182" s="2"/>
    </row>
    <row r="8183" spans="1:1" x14ac:dyDescent="0.55000000000000004">
      <c r="A8183" s="2"/>
    </row>
    <row r="8184" spans="1:1" x14ac:dyDescent="0.55000000000000004">
      <c r="A8184" s="2"/>
    </row>
    <row r="8185" spans="1:1" x14ac:dyDescent="0.55000000000000004">
      <c r="A8185" s="2"/>
    </row>
    <row r="8186" spans="1:1" x14ac:dyDescent="0.55000000000000004">
      <c r="A8186" s="2"/>
    </row>
    <row r="8187" spans="1:1" x14ac:dyDescent="0.55000000000000004">
      <c r="A8187" s="2"/>
    </row>
    <row r="8188" spans="1:1" x14ac:dyDescent="0.55000000000000004">
      <c r="A8188" s="2"/>
    </row>
    <row r="8189" spans="1:1" x14ac:dyDescent="0.55000000000000004">
      <c r="A8189" s="2"/>
    </row>
    <row r="8190" spans="1:1" x14ac:dyDescent="0.55000000000000004">
      <c r="A8190" s="2"/>
    </row>
    <row r="8191" spans="1:1" x14ac:dyDescent="0.55000000000000004">
      <c r="A8191" s="2"/>
    </row>
    <row r="8192" spans="1:1" x14ac:dyDescent="0.55000000000000004">
      <c r="A8192" s="2"/>
    </row>
    <row r="8193" spans="1:1" x14ac:dyDescent="0.55000000000000004">
      <c r="A8193" s="2"/>
    </row>
    <row r="8194" spans="1:1" x14ac:dyDescent="0.55000000000000004">
      <c r="A8194" s="2"/>
    </row>
    <row r="8195" spans="1:1" x14ac:dyDescent="0.55000000000000004">
      <c r="A8195" s="2"/>
    </row>
    <row r="8196" spans="1:1" x14ac:dyDescent="0.55000000000000004">
      <c r="A8196" s="2"/>
    </row>
    <row r="8197" spans="1:1" x14ac:dyDescent="0.55000000000000004">
      <c r="A8197" s="2"/>
    </row>
    <row r="8198" spans="1:1" x14ac:dyDescent="0.55000000000000004">
      <c r="A8198" s="2"/>
    </row>
    <row r="8199" spans="1:1" x14ac:dyDescent="0.55000000000000004">
      <c r="A8199" s="2"/>
    </row>
    <row r="8200" spans="1:1" x14ac:dyDescent="0.55000000000000004">
      <c r="A8200" s="2"/>
    </row>
    <row r="8201" spans="1:1" x14ac:dyDescent="0.55000000000000004">
      <c r="A8201" s="2"/>
    </row>
    <row r="8202" spans="1:1" x14ac:dyDescent="0.55000000000000004">
      <c r="A8202" s="2"/>
    </row>
    <row r="8203" spans="1:1" x14ac:dyDescent="0.55000000000000004">
      <c r="A8203" s="2"/>
    </row>
    <row r="8204" spans="1:1" x14ac:dyDescent="0.55000000000000004">
      <c r="A8204" s="2"/>
    </row>
    <row r="8205" spans="1:1" x14ac:dyDescent="0.55000000000000004">
      <c r="A8205" s="2"/>
    </row>
    <row r="8206" spans="1:1" x14ac:dyDescent="0.55000000000000004">
      <c r="A8206" s="2"/>
    </row>
    <row r="8207" spans="1:1" x14ac:dyDescent="0.55000000000000004">
      <c r="A8207" s="2"/>
    </row>
    <row r="8208" spans="1:1" x14ac:dyDescent="0.55000000000000004">
      <c r="A8208" s="2"/>
    </row>
    <row r="8209" spans="1:1" x14ac:dyDescent="0.55000000000000004">
      <c r="A8209" s="2"/>
    </row>
    <row r="8210" spans="1:1" x14ac:dyDescent="0.55000000000000004">
      <c r="A8210" s="2"/>
    </row>
    <row r="8211" spans="1:1" x14ac:dyDescent="0.55000000000000004">
      <c r="A8211" s="2"/>
    </row>
    <row r="8212" spans="1:1" x14ac:dyDescent="0.55000000000000004">
      <c r="A8212" s="2"/>
    </row>
    <row r="8213" spans="1:1" x14ac:dyDescent="0.55000000000000004">
      <c r="A8213" s="2"/>
    </row>
    <row r="8214" spans="1:1" x14ac:dyDescent="0.55000000000000004">
      <c r="A8214" s="2"/>
    </row>
    <row r="8215" spans="1:1" x14ac:dyDescent="0.55000000000000004">
      <c r="A8215" s="2"/>
    </row>
    <row r="8216" spans="1:1" x14ac:dyDescent="0.55000000000000004">
      <c r="A8216" s="2"/>
    </row>
    <row r="8217" spans="1:1" x14ac:dyDescent="0.55000000000000004">
      <c r="A8217" s="2"/>
    </row>
    <row r="8218" spans="1:1" x14ac:dyDescent="0.55000000000000004">
      <c r="A8218" s="2"/>
    </row>
    <row r="8219" spans="1:1" x14ac:dyDescent="0.55000000000000004">
      <c r="A8219" s="2"/>
    </row>
    <row r="8220" spans="1:1" x14ac:dyDescent="0.55000000000000004">
      <c r="A8220" s="2"/>
    </row>
    <row r="8221" spans="1:1" x14ac:dyDescent="0.55000000000000004">
      <c r="A8221" s="2"/>
    </row>
    <row r="8222" spans="1:1" x14ac:dyDescent="0.55000000000000004">
      <c r="A8222" s="2"/>
    </row>
    <row r="8223" spans="1:1" x14ac:dyDescent="0.55000000000000004">
      <c r="A8223" s="2"/>
    </row>
    <row r="8224" spans="1:1" x14ac:dyDescent="0.55000000000000004">
      <c r="A8224" s="2"/>
    </row>
    <row r="8225" spans="1:1" x14ac:dyDescent="0.55000000000000004">
      <c r="A8225" s="2"/>
    </row>
    <row r="8226" spans="1:1" x14ac:dyDescent="0.55000000000000004">
      <c r="A8226" s="2"/>
    </row>
    <row r="8227" spans="1:1" x14ac:dyDescent="0.55000000000000004">
      <c r="A8227" s="2"/>
    </row>
    <row r="8228" spans="1:1" x14ac:dyDescent="0.55000000000000004">
      <c r="A8228" s="2"/>
    </row>
    <row r="8229" spans="1:1" x14ac:dyDescent="0.55000000000000004">
      <c r="A8229" s="2"/>
    </row>
    <row r="8230" spans="1:1" x14ac:dyDescent="0.55000000000000004">
      <c r="A8230" s="2"/>
    </row>
    <row r="8231" spans="1:1" x14ac:dyDescent="0.55000000000000004">
      <c r="A8231" s="2"/>
    </row>
    <row r="8232" spans="1:1" x14ac:dyDescent="0.55000000000000004">
      <c r="A8232" s="2"/>
    </row>
    <row r="8233" spans="1:1" x14ac:dyDescent="0.55000000000000004">
      <c r="A8233" s="2"/>
    </row>
    <row r="8234" spans="1:1" x14ac:dyDescent="0.55000000000000004">
      <c r="A8234" s="2"/>
    </row>
    <row r="8235" spans="1:1" x14ac:dyDescent="0.55000000000000004">
      <c r="A8235" s="2"/>
    </row>
    <row r="8236" spans="1:1" x14ac:dyDescent="0.55000000000000004">
      <c r="A8236" s="2"/>
    </row>
    <row r="8237" spans="1:1" x14ac:dyDescent="0.55000000000000004">
      <c r="A8237" s="2"/>
    </row>
    <row r="8238" spans="1:1" x14ac:dyDescent="0.55000000000000004">
      <c r="A8238" s="2"/>
    </row>
    <row r="8239" spans="1:1" x14ac:dyDescent="0.55000000000000004">
      <c r="A8239" s="2"/>
    </row>
    <row r="8240" spans="1:1" x14ac:dyDescent="0.55000000000000004">
      <c r="A8240" s="2"/>
    </row>
    <row r="8241" spans="1:1" x14ac:dyDescent="0.55000000000000004">
      <c r="A8241" s="2"/>
    </row>
    <row r="8242" spans="1:1" x14ac:dyDescent="0.55000000000000004">
      <c r="A8242" s="2"/>
    </row>
    <row r="8243" spans="1:1" x14ac:dyDescent="0.55000000000000004">
      <c r="A8243" s="2"/>
    </row>
    <row r="8244" spans="1:1" x14ac:dyDescent="0.55000000000000004">
      <c r="A8244" s="2"/>
    </row>
    <row r="8245" spans="1:1" x14ac:dyDescent="0.55000000000000004">
      <c r="A8245" s="2"/>
    </row>
    <row r="8246" spans="1:1" x14ac:dyDescent="0.55000000000000004">
      <c r="A8246" s="2"/>
    </row>
    <row r="8247" spans="1:1" x14ac:dyDescent="0.55000000000000004">
      <c r="A8247" s="2"/>
    </row>
    <row r="8248" spans="1:1" x14ac:dyDescent="0.55000000000000004">
      <c r="A8248" s="2"/>
    </row>
    <row r="8249" spans="1:1" x14ac:dyDescent="0.55000000000000004">
      <c r="A8249" s="2"/>
    </row>
    <row r="8250" spans="1:1" x14ac:dyDescent="0.55000000000000004">
      <c r="A8250" s="2"/>
    </row>
    <row r="8251" spans="1:1" x14ac:dyDescent="0.55000000000000004">
      <c r="A8251" s="2"/>
    </row>
    <row r="8252" spans="1:1" x14ac:dyDescent="0.55000000000000004">
      <c r="A8252" s="2"/>
    </row>
    <row r="8253" spans="1:1" x14ac:dyDescent="0.55000000000000004">
      <c r="A8253" s="2"/>
    </row>
    <row r="8254" spans="1:1" x14ac:dyDescent="0.55000000000000004">
      <c r="A8254" s="2"/>
    </row>
    <row r="8255" spans="1:1" x14ac:dyDescent="0.55000000000000004">
      <c r="A8255" s="2"/>
    </row>
    <row r="8256" spans="1:1" x14ac:dyDescent="0.55000000000000004">
      <c r="A8256" s="2"/>
    </row>
    <row r="8257" spans="1:1" x14ac:dyDescent="0.55000000000000004">
      <c r="A8257" s="2"/>
    </row>
    <row r="8258" spans="1:1" x14ac:dyDescent="0.55000000000000004">
      <c r="A8258" s="2"/>
    </row>
    <row r="8259" spans="1:1" x14ac:dyDescent="0.55000000000000004">
      <c r="A8259" s="2"/>
    </row>
    <row r="8260" spans="1:1" x14ac:dyDescent="0.55000000000000004">
      <c r="A8260" s="2"/>
    </row>
    <row r="8261" spans="1:1" x14ac:dyDescent="0.55000000000000004">
      <c r="A8261" s="2"/>
    </row>
    <row r="8262" spans="1:1" x14ac:dyDescent="0.55000000000000004">
      <c r="A8262" s="2"/>
    </row>
    <row r="8263" spans="1:1" x14ac:dyDescent="0.55000000000000004">
      <c r="A8263" s="2"/>
    </row>
    <row r="8264" spans="1:1" x14ac:dyDescent="0.55000000000000004">
      <c r="A8264" s="2"/>
    </row>
    <row r="8265" spans="1:1" x14ac:dyDescent="0.55000000000000004">
      <c r="A8265" s="2"/>
    </row>
    <row r="8266" spans="1:1" x14ac:dyDescent="0.55000000000000004">
      <c r="A8266" s="2"/>
    </row>
    <row r="8267" spans="1:1" x14ac:dyDescent="0.55000000000000004">
      <c r="A8267" s="2"/>
    </row>
    <row r="8268" spans="1:1" x14ac:dyDescent="0.55000000000000004">
      <c r="A8268" s="2"/>
    </row>
    <row r="8269" spans="1:1" x14ac:dyDescent="0.55000000000000004">
      <c r="A8269" s="2"/>
    </row>
    <row r="8270" spans="1:1" x14ac:dyDescent="0.55000000000000004">
      <c r="A8270" s="2"/>
    </row>
    <row r="8271" spans="1:1" x14ac:dyDescent="0.55000000000000004">
      <c r="A8271" s="2"/>
    </row>
    <row r="8272" spans="1:1" x14ac:dyDescent="0.55000000000000004">
      <c r="A8272" s="2"/>
    </row>
    <row r="8273" spans="1:1" x14ac:dyDescent="0.55000000000000004">
      <c r="A8273" s="2"/>
    </row>
    <row r="8274" spans="1:1" x14ac:dyDescent="0.55000000000000004">
      <c r="A8274" s="2"/>
    </row>
    <row r="8275" spans="1:1" x14ac:dyDescent="0.55000000000000004">
      <c r="A8275" s="2"/>
    </row>
    <row r="8276" spans="1:1" x14ac:dyDescent="0.55000000000000004">
      <c r="A8276" s="2"/>
    </row>
    <row r="8277" spans="1:1" x14ac:dyDescent="0.55000000000000004">
      <c r="A8277" s="2"/>
    </row>
    <row r="8278" spans="1:1" x14ac:dyDescent="0.55000000000000004">
      <c r="A8278" s="2"/>
    </row>
    <row r="8279" spans="1:1" x14ac:dyDescent="0.55000000000000004">
      <c r="A8279" s="2"/>
    </row>
    <row r="8280" spans="1:1" x14ac:dyDescent="0.55000000000000004">
      <c r="A8280" s="2"/>
    </row>
    <row r="8281" spans="1:1" x14ac:dyDescent="0.55000000000000004">
      <c r="A8281" s="2"/>
    </row>
    <row r="8282" spans="1:1" x14ac:dyDescent="0.55000000000000004">
      <c r="A8282" s="2"/>
    </row>
    <row r="8283" spans="1:1" x14ac:dyDescent="0.55000000000000004">
      <c r="A8283" s="2"/>
    </row>
    <row r="8284" spans="1:1" x14ac:dyDescent="0.55000000000000004">
      <c r="A8284" s="2"/>
    </row>
    <row r="8285" spans="1:1" x14ac:dyDescent="0.55000000000000004">
      <c r="A8285" s="2"/>
    </row>
    <row r="8286" spans="1:1" x14ac:dyDescent="0.55000000000000004">
      <c r="A8286" s="2"/>
    </row>
    <row r="8287" spans="1:1" x14ac:dyDescent="0.55000000000000004">
      <c r="A8287" s="2"/>
    </row>
    <row r="8288" spans="1:1" x14ac:dyDescent="0.55000000000000004">
      <c r="A8288" s="2"/>
    </row>
    <row r="8289" spans="1:1" x14ac:dyDescent="0.55000000000000004">
      <c r="A8289" s="2"/>
    </row>
    <row r="8290" spans="1:1" x14ac:dyDescent="0.55000000000000004">
      <c r="A8290" s="2"/>
    </row>
    <row r="8291" spans="1:1" x14ac:dyDescent="0.55000000000000004">
      <c r="A8291" s="2"/>
    </row>
    <row r="8292" spans="1:1" x14ac:dyDescent="0.55000000000000004">
      <c r="A8292" s="2"/>
    </row>
    <row r="8293" spans="1:1" x14ac:dyDescent="0.55000000000000004">
      <c r="A8293" s="2"/>
    </row>
    <row r="8294" spans="1:1" x14ac:dyDescent="0.55000000000000004">
      <c r="A8294" s="2"/>
    </row>
    <row r="8295" spans="1:1" x14ac:dyDescent="0.55000000000000004">
      <c r="A8295" s="2"/>
    </row>
    <row r="8296" spans="1:1" x14ac:dyDescent="0.55000000000000004">
      <c r="A8296" s="2"/>
    </row>
    <row r="8297" spans="1:1" x14ac:dyDescent="0.55000000000000004">
      <c r="A8297" s="2"/>
    </row>
    <row r="8298" spans="1:1" x14ac:dyDescent="0.55000000000000004">
      <c r="A8298" s="2"/>
    </row>
    <row r="8299" spans="1:1" x14ac:dyDescent="0.55000000000000004">
      <c r="A8299" s="2"/>
    </row>
    <row r="8300" spans="1:1" x14ac:dyDescent="0.55000000000000004">
      <c r="A8300" s="2"/>
    </row>
    <row r="8301" spans="1:1" x14ac:dyDescent="0.55000000000000004">
      <c r="A8301" s="2"/>
    </row>
    <row r="8302" spans="1:1" x14ac:dyDescent="0.55000000000000004">
      <c r="A8302" s="2"/>
    </row>
    <row r="8303" spans="1:1" x14ac:dyDescent="0.55000000000000004">
      <c r="A8303" s="2"/>
    </row>
    <row r="8304" spans="1:1" x14ac:dyDescent="0.55000000000000004">
      <c r="A8304" s="2"/>
    </row>
    <row r="8305" spans="1:1" x14ac:dyDescent="0.55000000000000004">
      <c r="A8305" s="2"/>
    </row>
    <row r="8306" spans="1:1" x14ac:dyDescent="0.55000000000000004">
      <c r="A8306" s="2"/>
    </row>
    <row r="8307" spans="1:1" x14ac:dyDescent="0.55000000000000004">
      <c r="A8307" s="2"/>
    </row>
    <row r="8308" spans="1:1" x14ac:dyDescent="0.55000000000000004">
      <c r="A8308" s="2"/>
    </row>
    <row r="8309" spans="1:1" x14ac:dyDescent="0.55000000000000004">
      <c r="A8309" s="2"/>
    </row>
    <row r="8310" spans="1:1" x14ac:dyDescent="0.55000000000000004">
      <c r="A8310" s="2"/>
    </row>
    <row r="8311" spans="1:1" x14ac:dyDescent="0.55000000000000004">
      <c r="A8311" s="2"/>
    </row>
    <row r="8312" spans="1:1" x14ac:dyDescent="0.55000000000000004">
      <c r="A8312" s="2"/>
    </row>
    <row r="8313" spans="1:1" x14ac:dyDescent="0.55000000000000004">
      <c r="A8313" s="2"/>
    </row>
    <row r="8314" spans="1:1" x14ac:dyDescent="0.55000000000000004">
      <c r="A8314" s="2"/>
    </row>
    <row r="8315" spans="1:1" x14ac:dyDescent="0.55000000000000004">
      <c r="A8315" s="2"/>
    </row>
    <row r="8316" spans="1:1" x14ac:dyDescent="0.55000000000000004">
      <c r="A8316" s="2"/>
    </row>
    <row r="8317" spans="1:1" x14ac:dyDescent="0.55000000000000004">
      <c r="A8317" s="2"/>
    </row>
    <row r="8318" spans="1:1" x14ac:dyDescent="0.55000000000000004">
      <c r="A8318" s="2"/>
    </row>
    <row r="8319" spans="1:1" x14ac:dyDescent="0.55000000000000004">
      <c r="A8319" s="2"/>
    </row>
    <row r="8320" spans="1:1" x14ac:dyDescent="0.55000000000000004">
      <c r="A8320" s="2"/>
    </row>
    <row r="8321" spans="1:1" x14ac:dyDescent="0.55000000000000004">
      <c r="A8321" s="2"/>
    </row>
    <row r="8322" spans="1:1" x14ac:dyDescent="0.55000000000000004">
      <c r="A8322" s="2"/>
    </row>
    <row r="8323" spans="1:1" x14ac:dyDescent="0.55000000000000004">
      <c r="A8323" s="2"/>
    </row>
    <row r="8324" spans="1:1" x14ac:dyDescent="0.55000000000000004">
      <c r="A8324" s="2"/>
    </row>
    <row r="8325" spans="1:1" x14ac:dyDescent="0.55000000000000004">
      <c r="A8325" s="2"/>
    </row>
    <row r="8326" spans="1:1" x14ac:dyDescent="0.55000000000000004">
      <c r="A8326" s="2"/>
    </row>
    <row r="8327" spans="1:1" x14ac:dyDescent="0.55000000000000004">
      <c r="A8327" s="2"/>
    </row>
    <row r="8328" spans="1:1" x14ac:dyDescent="0.55000000000000004">
      <c r="A8328" s="2"/>
    </row>
    <row r="8329" spans="1:1" x14ac:dyDescent="0.55000000000000004">
      <c r="A8329" s="2"/>
    </row>
    <row r="8330" spans="1:1" x14ac:dyDescent="0.55000000000000004">
      <c r="A8330" s="2"/>
    </row>
    <row r="8331" spans="1:1" x14ac:dyDescent="0.55000000000000004">
      <c r="A8331" s="2"/>
    </row>
    <row r="8332" spans="1:1" x14ac:dyDescent="0.55000000000000004">
      <c r="A8332" s="2"/>
    </row>
    <row r="8333" spans="1:1" x14ac:dyDescent="0.55000000000000004">
      <c r="A8333" s="2"/>
    </row>
    <row r="8334" spans="1:1" x14ac:dyDescent="0.55000000000000004">
      <c r="A8334" s="2"/>
    </row>
    <row r="8335" spans="1:1" x14ac:dyDescent="0.55000000000000004">
      <c r="A8335" s="2"/>
    </row>
    <row r="8336" spans="1:1" x14ac:dyDescent="0.55000000000000004">
      <c r="A8336" s="2"/>
    </row>
    <row r="8337" spans="1:1" x14ac:dyDescent="0.55000000000000004">
      <c r="A8337" s="2"/>
    </row>
    <row r="8338" spans="1:1" x14ac:dyDescent="0.55000000000000004">
      <c r="A8338" s="2"/>
    </row>
    <row r="8339" spans="1:1" x14ac:dyDescent="0.55000000000000004">
      <c r="A8339" s="2"/>
    </row>
    <row r="8340" spans="1:1" x14ac:dyDescent="0.55000000000000004">
      <c r="A8340" s="2"/>
    </row>
    <row r="8341" spans="1:1" x14ac:dyDescent="0.55000000000000004">
      <c r="A8341" s="2"/>
    </row>
    <row r="8342" spans="1:1" x14ac:dyDescent="0.55000000000000004">
      <c r="A8342" s="2"/>
    </row>
    <row r="8343" spans="1:1" x14ac:dyDescent="0.55000000000000004">
      <c r="A8343" s="2"/>
    </row>
    <row r="8344" spans="1:1" x14ac:dyDescent="0.55000000000000004">
      <c r="A8344" s="2"/>
    </row>
    <row r="8345" spans="1:1" x14ac:dyDescent="0.55000000000000004">
      <c r="A8345" s="2"/>
    </row>
    <row r="8346" spans="1:1" x14ac:dyDescent="0.55000000000000004">
      <c r="A8346" s="2"/>
    </row>
    <row r="8347" spans="1:1" x14ac:dyDescent="0.55000000000000004">
      <c r="A8347" s="2"/>
    </row>
    <row r="8348" spans="1:1" x14ac:dyDescent="0.55000000000000004">
      <c r="A8348" s="2"/>
    </row>
    <row r="8349" spans="1:1" x14ac:dyDescent="0.55000000000000004">
      <c r="A8349" s="2"/>
    </row>
    <row r="8350" spans="1:1" x14ac:dyDescent="0.55000000000000004">
      <c r="A8350" s="2"/>
    </row>
    <row r="8351" spans="1:1" x14ac:dyDescent="0.55000000000000004">
      <c r="A8351" s="2"/>
    </row>
    <row r="8352" spans="1:1" x14ac:dyDescent="0.55000000000000004">
      <c r="A8352" s="2"/>
    </row>
    <row r="8353" spans="1:1" x14ac:dyDescent="0.55000000000000004">
      <c r="A8353" s="2"/>
    </row>
    <row r="8354" spans="1:1" x14ac:dyDescent="0.55000000000000004">
      <c r="A8354" s="2"/>
    </row>
    <row r="8355" spans="1:1" x14ac:dyDescent="0.55000000000000004">
      <c r="A8355" s="2"/>
    </row>
    <row r="8356" spans="1:1" x14ac:dyDescent="0.55000000000000004">
      <c r="A8356" s="2"/>
    </row>
    <row r="8357" spans="1:1" x14ac:dyDescent="0.55000000000000004">
      <c r="A8357" s="2"/>
    </row>
    <row r="8358" spans="1:1" x14ac:dyDescent="0.55000000000000004">
      <c r="A8358" s="2"/>
    </row>
    <row r="8359" spans="1:1" x14ac:dyDescent="0.55000000000000004">
      <c r="A8359" s="2"/>
    </row>
    <row r="8360" spans="1:1" x14ac:dyDescent="0.55000000000000004">
      <c r="A8360" s="2"/>
    </row>
    <row r="8361" spans="1:1" x14ac:dyDescent="0.55000000000000004">
      <c r="A8361" s="2"/>
    </row>
    <row r="8362" spans="1:1" x14ac:dyDescent="0.55000000000000004">
      <c r="A8362" s="2"/>
    </row>
    <row r="8363" spans="1:1" x14ac:dyDescent="0.55000000000000004">
      <c r="A8363" s="2"/>
    </row>
    <row r="8364" spans="1:1" x14ac:dyDescent="0.55000000000000004">
      <c r="A8364" s="2"/>
    </row>
    <row r="8365" spans="1:1" x14ac:dyDescent="0.55000000000000004">
      <c r="A8365" s="2"/>
    </row>
    <row r="8366" spans="1:1" x14ac:dyDescent="0.55000000000000004">
      <c r="A8366" s="2"/>
    </row>
    <row r="8367" spans="1:1" x14ac:dyDescent="0.55000000000000004">
      <c r="A8367" s="2"/>
    </row>
    <row r="8368" spans="1:1" x14ac:dyDescent="0.55000000000000004">
      <c r="A8368" s="2"/>
    </row>
    <row r="8369" spans="1:1" x14ac:dyDescent="0.55000000000000004">
      <c r="A8369" s="2"/>
    </row>
    <row r="8370" spans="1:1" x14ac:dyDescent="0.55000000000000004">
      <c r="A8370" s="2"/>
    </row>
    <row r="8371" spans="1:1" x14ac:dyDescent="0.55000000000000004">
      <c r="A8371" s="2"/>
    </row>
    <row r="8372" spans="1:1" x14ac:dyDescent="0.55000000000000004">
      <c r="A8372" s="2"/>
    </row>
    <row r="8373" spans="1:1" x14ac:dyDescent="0.55000000000000004">
      <c r="A8373" s="2"/>
    </row>
    <row r="8374" spans="1:1" x14ac:dyDescent="0.55000000000000004">
      <c r="A8374" s="2"/>
    </row>
    <row r="8375" spans="1:1" x14ac:dyDescent="0.55000000000000004">
      <c r="A8375" s="2"/>
    </row>
    <row r="8376" spans="1:1" x14ac:dyDescent="0.55000000000000004">
      <c r="A8376" s="2"/>
    </row>
    <row r="8377" spans="1:1" x14ac:dyDescent="0.55000000000000004">
      <c r="A8377" s="2"/>
    </row>
    <row r="8378" spans="1:1" x14ac:dyDescent="0.55000000000000004">
      <c r="A8378" s="2"/>
    </row>
    <row r="8379" spans="1:1" x14ac:dyDescent="0.55000000000000004">
      <c r="A8379" s="2"/>
    </row>
    <row r="8380" spans="1:1" x14ac:dyDescent="0.55000000000000004">
      <c r="A8380" s="2"/>
    </row>
    <row r="8381" spans="1:1" x14ac:dyDescent="0.55000000000000004">
      <c r="A8381" s="2"/>
    </row>
    <row r="8382" spans="1:1" x14ac:dyDescent="0.55000000000000004">
      <c r="A8382" s="2"/>
    </row>
    <row r="8383" spans="1:1" x14ac:dyDescent="0.55000000000000004">
      <c r="A8383" s="2"/>
    </row>
    <row r="8384" spans="1:1" x14ac:dyDescent="0.55000000000000004">
      <c r="A8384" s="2"/>
    </row>
    <row r="8385" spans="1:1" x14ac:dyDescent="0.55000000000000004">
      <c r="A8385" s="2"/>
    </row>
    <row r="8386" spans="1:1" x14ac:dyDescent="0.55000000000000004">
      <c r="A8386" s="2"/>
    </row>
    <row r="8387" spans="1:1" x14ac:dyDescent="0.55000000000000004">
      <c r="A8387" s="2"/>
    </row>
    <row r="8388" spans="1:1" x14ac:dyDescent="0.55000000000000004">
      <c r="A8388" s="2"/>
    </row>
    <row r="8389" spans="1:1" x14ac:dyDescent="0.55000000000000004">
      <c r="A8389" s="2"/>
    </row>
    <row r="8390" spans="1:1" x14ac:dyDescent="0.55000000000000004">
      <c r="A8390" s="2"/>
    </row>
    <row r="8391" spans="1:1" x14ac:dyDescent="0.55000000000000004">
      <c r="A8391" s="2"/>
    </row>
    <row r="8392" spans="1:1" x14ac:dyDescent="0.55000000000000004">
      <c r="A8392" s="2"/>
    </row>
    <row r="8393" spans="1:1" x14ac:dyDescent="0.55000000000000004">
      <c r="A8393" s="2"/>
    </row>
    <row r="8394" spans="1:1" x14ac:dyDescent="0.55000000000000004">
      <c r="A8394" s="2"/>
    </row>
    <row r="8395" spans="1:1" x14ac:dyDescent="0.55000000000000004">
      <c r="A8395" s="2"/>
    </row>
    <row r="8396" spans="1:1" x14ac:dyDescent="0.55000000000000004">
      <c r="A8396" s="2"/>
    </row>
    <row r="8397" spans="1:1" x14ac:dyDescent="0.55000000000000004">
      <c r="A8397" s="2"/>
    </row>
    <row r="8398" spans="1:1" x14ac:dyDescent="0.55000000000000004">
      <c r="A8398" s="2"/>
    </row>
    <row r="8399" spans="1:1" x14ac:dyDescent="0.55000000000000004">
      <c r="A8399" s="2"/>
    </row>
    <row r="8400" spans="1:1" x14ac:dyDescent="0.55000000000000004">
      <c r="A8400" s="2"/>
    </row>
    <row r="8401" spans="1:1" x14ac:dyDescent="0.55000000000000004">
      <c r="A8401" s="2"/>
    </row>
    <row r="8402" spans="1:1" x14ac:dyDescent="0.55000000000000004">
      <c r="A8402" s="2"/>
    </row>
    <row r="8403" spans="1:1" x14ac:dyDescent="0.55000000000000004">
      <c r="A8403" s="2"/>
    </row>
    <row r="8404" spans="1:1" x14ac:dyDescent="0.55000000000000004">
      <c r="A8404" s="2"/>
    </row>
    <row r="8405" spans="1:1" x14ac:dyDescent="0.55000000000000004">
      <c r="A8405" s="2"/>
    </row>
    <row r="8406" spans="1:1" x14ac:dyDescent="0.55000000000000004">
      <c r="A8406" s="2"/>
    </row>
    <row r="8407" spans="1:1" x14ac:dyDescent="0.55000000000000004">
      <c r="A8407" s="2"/>
    </row>
    <row r="8408" spans="1:1" x14ac:dyDescent="0.55000000000000004">
      <c r="A8408" s="2"/>
    </row>
    <row r="8409" spans="1:1" x14ac:dyDescent="0.55000000000000004">
      <c r="A8409" s="2"/>
    </row>
    <row r="8410" spans="1:1" x14ac:dyDescent="0.55000000000000004">
      <c r="A8410" s="2"/>
    </row>
    <row r="8411" spans="1:1" x14ac:dyDescent="0.55000000000000004">
      <c r="A8411" s="2"/>
    </row>
    <row r="8412" spans="1:1" x14ac:dyDescent="0.55000000000000004">
      <c r="A8412" s="2"/>
    </row>
    <row r="8413" spans="1:1" x14ac:dyDescent="0.55000000000000004">
      <c r="A8413" s="2"/>
    </row>
    <row r="8414" spans="1:1" x14ac:dyDescent="0.55000000000000004">
      <c r="A8414" s="2"/>
    </row>
    <row r="8415" spans="1:1" x14ac:dyDescent="0.55000000000000004">
      <c r="A8415" s="2"/>
    </row>
    <row r="8416" spans="1:1" x14ac:dyDescent="0.55000000000000004">
      <c r="A8416" s="2"/>
    </row>
    <row r="8417" spans="1:1" x14ac:dyDescent="0.55000000000000004">
      <c r="A8417" s="2"/>
    </row>
    <row r="8418" spans="1:1" x14ac:dyDescent="0.55000000000000004">
      <c r="A8418" s="2"/>
    </row>
    <row r="8419" spans="1:1" x14ac:dyDescent="0.55000000000000004">
      <c r="A8419" s="2"/>
    </row>
    <row r="8420" spans="1:1" x14ac:dyDescent="0.55000000000000004">
      <c r="A8420" s="2"/>
    </row>
    <row r="8421" spans="1:1" x14ac:dyDescent="0.55000000000000004">
      <c r="A8421" s="2"/>
    </row>
    <row r="8422" spans="1:1" x14ac:dyDescent="0.55000000000000004">
      <c r="A8422" s="2"/>
    </row>
    <row r="8423" spans="1:1" x14ac:dyDescent="0.55000000000000004">
      <c r="A8423" s="2"/>
    </row>
    <row r="8424" spans="1:1" x14ac:dyDescent="0.55000000000000004">
      <c r="A8424" s="2"/>
    </row>
    <row r="8425" spans="1:1" x14ac:dyDescent="0.55000000000000004">
      <c r="A8425" s="2"/>
    </row>
    <row r="8426" spans="1:1" x14ac:dyDescent="0.55000000000000004">
      <c r="A8426" s="2"/>
    </row>
    <row r="8427" spans="1:1" x14ac:dyDescent="0.55000000000000004">
      <c r="A8427" s="2"/>
    </row>
    <row r="8428" spans="1:1" x14ac:dyDescent="0.55000000000000004">
      <c r="A8428" s="2"/>
    </row>
    <row r="8429" spans="1:1" x14ac:dyDescent="0.55000000000000004">
      <c r="A8429" s="2"/>
    </row>
    <row r="8430" spans="1:1" x14ac:dyDescent="0.55000000000000004">
      <c r="A8430" s="2"/>
    </row>
    <row r="8431" spans="1:1" x14ac:dyDescent="0.55000000000000004">
      <c r="A8431" s="2"/>
    </row>
    <row r="8432" spans="1:1" x14ac:dyDescent="0.55000000000000004">
      <c r="A8432" s="2"/>
    </row>
    <row r="8433" spans="1:1" x14ac:dyDescent="0.55000000000000004">
      <c r="A8433" s="2"/>
    </row>
    <row r="8434" spans="1:1" x14ac:dyDescent="0.55000000000000004">
      <c r="A8434" s="2"/>
    </row>
    <row r="8435" spans="1:1" x14ac:dyDescent="0.55000000000000004">
      <c r="A8435" s="2"/>
    </row>
    <row r="8436" spans="1:1" x14ac:dyDescent="0.55000000000000004">
      <c r="A8436" s="2"/>
    </row>
    <row r="8437" spans="1:1" x14ac:dyDescent="0.55000000000000004">
      <c r="A8437" s="2"/>
    </row>
    <row r="8438" spans="1:1" x14ac:dyDescent="0.55000000000000004">
      <c r="A8438" s="2"/>
    </row>
    <row r="8439" spans="1:1" x14ac:dyDescent="0.55000000000000004">
      <c r="A8439" s="2"/>
    </row>
    <row r="8440" spans="1:1" x14ac:dyDescent="0.55000000000000004">
      <c r="A8440" s="2"/>
    </row>
    <row r="8441" spans="1:1" x14ac:dyDescent="0.55000000000000004">
      <c r="A8441" s="2"/>
    </row>
    <row r="8442" spans="1:1" x14ac:dyDescent="0.55000000000000004">
      <c r="A8442" s="2"/>
    </row>
    <row r="8443" spans="1:1" x14ac:dyDescent="0.55000000000000004">
      <c r="A8443" s="2"/>
    </row>
    <row r="8444" spans="1:1" x14ac:dyDescent="0.55000000000000004">
      <c r="A8444" s="2"/>
    </row>
    <row r="8445" spans="1:1" x14ac:dyDescent="0.55000000000000004">
      <c r="A8445" s="2"/>
    </row>
    <row r="8446" spans="1:1" x14ac:dyDescent="0.55000000000000004">
      <c r="A8446" s="2"/>
    </row>
    <row r="8447" spans="1:1" x14ac:dyDescent="0.55000000000000004">
      <c r="A8447" s="2"/>
    </row>
    <row r="8448" spans="1:1" x14ac:dyDescent="0.55000000000000004">
      <c r="A8448" s="2"/>
    </row>
    <row r="8449" spans="1:1" x14ac:dyDescent="0.55000000000000004">
      <c r="A8449" s="2"/>
    </row>
    <row r="8450" spans="1:1" x14ac:dyDescent="0.55000000000000004">
      <c r="A8450" s="2"/>
    </row>
    <row r="8451" spans="1:1" x14ac:dyDescent="0.55000000000000004">
      <c r="A8451" s="2"/>
    </row>
    <row r="8452" spans="1:1" x14ac:dyDescent="0.55000000000000004">
      <c r="A8452" s="2"/>
    </row>
    <row r="8453" spans="1:1" x14ac:dyDescent="0.55000000000000004">
      <c r="A8453" s="2"/>
    </row>
    <row r="8454" spans="1:1" x14ac:dyDescent="0.55000000000000004">
      <c r="A8454" s="2"/>
    </row>
    <row r="8455" spans="1:1" x14ac:dyDescent="0.55000000000000004">
      <c r="A8455" s="2"/>
    </row>
    <row r="8456" spans="1:1" x14ac:dyDescent="0.55000000000000004">
      <c r="A8456" s="2"/>
    </row>
    <row r="8457" spans="1:1" x14ac:dyDescent="0.55000000000000004">
      <c r="A8457" s="2"/>
    </row>
    <row r="8458" spans="1:1" x14ac:dyDescent="0.55000000000000004">
      <c r="A8458" s="2"/>
    </row>
    <row r="8459" spans="1:1" x14ac:dyDescent="0.55000000000000004">
      <c r="A8459" s="2"/>
    </row>
    <row r="8460" spans="1:1" x14ac:dyDescent="0.55000000000000004">
      <c r="A8460" s="2"/>
    </row>
    <row r="8461" spans="1:1" x14ac:dyDescent="0.55000000000000004">
      <c r="A8461" s="2"/>
    </row>
    <row r="8462" spans="1:1" x14ac:dyDescent="0.55000000000000004">
      <c r="A8462" s="2"/>
    </row>
    <row r="8463" spans="1:1" x14ac:dyDescent="0.55000000000000004">
      <c r="A8463" s="2"/>
    </row>
    <row r="8464" spans="1:1" x14ac:dyDescent="0.55000000000000004">
      <c r="A8464" s="2"/>
    </row>
    <row r="8465" spans="1:1" x14ac:dyDescent="0.55000000000000004">
      <c r="A8465" s="2"/>
    </row>
    <row r="8466" spans="1:1" x14ac:dyDescent="0.55000000000000004">
      <c r="A8466" s="2"/>
    </row>
    <row r="8467" spans="1:1" x14ac:dyDescent="0.55000000000000004">
      <c r="A8467" s="2"/>
    </row>
    <row r="8468" spans="1:1" x14ac:dyDescent="0.55000000000000004">
      <c r="A8468" s="2"/>
    </row>
    <row r="8469" spans="1:1" x14ac:dyDescent="0.55000000000000004">
      <c r="A8469" s="2"/>
    </row>
    <row r="8470" spans="1:1" x14ac:dyDescent="0.55000000000000004">
      <c r="A8470" s="2"/>
    </row>
    <row r="8471" spans="1:1" x14ac:dyDescent="0.55000000000000004">
      <c r="A8471" s="2"/>
    </row>
    <row r="8472" spans="1:1" x14ac:dyDescent="0.55000000000000004">
      <c r="A8472" s="2"/>
    </row>
    <row r="8473" spans="1:1" x14ac:dyDescent="0.55000000000000004">
      <c r="A8473" s="2"/>
    </row>
    <row r="8474" spans="1:1" x14ac:dyDescent="0.55000000000000004">
      <c r="A8474" s="2"/>
    </row>
    <row r="8475" spans="1:1" x14ac:dyDescent="0.55000000000000004">
      <c r="A8475" s="2"/>
    </row>
    <row r="8476" spans="1:1" x14ac:dyDescent="0.55000000000000004">
      <c r="A8476" s="2"/>
    </row>
    <row r="8477" spans="1:1" x14ac:dyDescent="0.55000000000000004">
      <c r="A8477" s="2"/>
    </row>
    <row r="8478" spans="1:1" x14ac:dyDescent="0.55000000000000004">
      <c r="A8478" s="2"/>
    </row>
    <row r="8479" spans="1:1" x14ac:dyDescent="0.55000000000000004">
      <c r="A8479" s="2"/>
    </row>
    <row r="8480" spans="1:1" x14ac:dyDescent="0.55000000000000004">
      <c r="A8480" s="2"/>
    </row>
    <row r="8481" spans="1:1" x14ac:dyDescent="0.55000000000000004">
      <c r="A8481" s="2"/>
    </row>
    <row r="8482" spans="1:1" x14ac:dyDescent="0.55000000000000004">
      <c r="A8482" s="2"/>
    </row>
    <row r="8483" spans="1:1" x14ac:dyDescent="0.55000000000000004">
      <c r="A8483" s="2"/>
    </row>
    <row r="8484" spans="1:1" x14ac:dyDescent="0.55000000000000004">
      <c r="A8484" s="2"/>
    </row>
    <row r="8485" spans="1:1" x14ac:dyDescent="0.55000000000000004">
      <c r="A8485" s="2"/>
    </row>
    <row r="8486" spans="1:1" x14ac:dyDescent="0.55000000000000004">
      <c r="A8486" s="2"/>
    </row>
    <row r="8487" spans="1:1" x14ac:dyDescent="0.55000000000000004">
      <c r="A8487" s="2"/>
    </row>
    <row r="8488" spans="1:1" x14ac:dyDescent="0.55000000000000004">
      <c r="A8488" s="2"/>
    </row>
    <row r="8489" spans="1:1" x14ac:dyDescent="0.55000000000000004">
      <c r="A8489" s="2"/>
    </row>
    <row r="8490" spans="1:1" x14ac:dyDescent="0.55000000000000004">
      <c r="A8490" s="2"/>
    </row>
    <row r="8491" spans="1:1" x14ac:dyDescent="0.55000000000000004">
      <c r="A8491" s="2"/>
    </row>
    <row r="8492" spans="1:1" x14ac:dyDescent="0.55000000000000004">
      <c r="A8492" s="2"/>
    </row>
    <row r="8493" spans="1:1" x14ac:dyDescent="0.55000000000000004">
      <c r="A8493" s="2"/>
    </row>
    <row r="8494" spans="1:1" x14ac:dyDescent="0.55000000000000004">
      <c r="A8494" s="2"/>
    </row>
    <row r="8495" spans="1:1" x14ac:dyDescent="0.55000000000000004">
      <c r="A8495" s="2"/>
    </row>
    <row r="8496" spans="1:1" x14ac:dyDescent="0.55000000000000004">
      <c r="A8496" s="2"/>
    </row>
    <row r="8497" spans="1:1" x14ac:dyDescent="0.55000000000000004">
      <c r="A8497" s="2"/>
    </row>
    <row r="8498" spans="1:1" x14ac:dyDescent="0.55000000000000004">
      <c r="A8498" s="2"/>
    </row>
    <row r="8499" spans="1:1" x14ac:dyDescent="0.55000000000000004">
      <c r="A8499" s="2"/>
    </row>
    <row r="8500" spans="1:1" x14ac:dyDescent="0.55000000000000004">
      <c r="A8500" s="2"/>
    </row>
    <row r="8501" spans="1:1" x14ac:dyDescent="0.55000000000000004">
      <c r="A8501" s="2"/>
    </row>
    <row r="8502" spans="1:1" x14ac:dyDescent="0.55000000000000004">
      <c r="A8502" s="2"/>
    </row>
    <row r="8503" spans="1:1" x14ac:dyDescent="0.55000000000000004">
      <c r="A8503" s="2"/>
    </row>
    <row r="8504" spans="1:1" x14ac:dyDescent="0.55000000000000004">
      <c r="A8504" s="2"/>
    </row>
    <row r="8505" spans="1:1" x14ac:dyDescent="0.55000000000000004">
      <c r="A8505" s="2"/>
    </row>
    <row r="8506" spans="1:1" x14ac:dyDescent="0.55000000000000004">
      <c r="A8506" s="2"/>
    </row>
    <row r="8507" spans="1:1" x14ac:dyDescent="0.55000000000000004">
      <c r="A8507" s="2"/>
    </row>
    <row r="8508" spans="1:1" x14ac:dyDescent="0.55000000000000004">
      <c r="A8508" s="2"/>
    </row>
    <row r="8509" spans="1:1" x14ac:dyDescent="0.55000000000000004">
      <c r="A8509" s="2"/>
    </row>
    <row r="8510" spans="1:1" x14ac:dyDescent="0.55000000000000004">
      <c r="A8510" s="2"/>
    </row>
    <row r="8511" spans="1:1" x14ac:dyDescent="0.55000000000000004">
      <c r="A8511" s="2"/>
    </row>
    <row r="8512" spans="1:1" x14ac:dyDescent="0.55000000000000004">
      <c r="A8512" s="2"/>
    </row>
    <row r="8513" spans="1:1" x14ac:dyDescent="0.55000000000000004">
      <c r="A8513" s="2"/>
    </row>
    <row r="8514" spans="1:1" x14ac:dyDescent="0.55000000000000004">
      <c r="A8514" s="2"/>
    </row>
    <row r="8515" spans="1:1" x14ac:dyDescent="0.55000000000000004">
      <c r="A8515" s="2"/>
    </row>
    <row r="8516" spans="1:1" x14ac:dyDescent="0.55000000000000004">
      <c r="A8516" s="2"/>
    </row>
    <row r="8517" spans="1:1" x14ac:dyDescent="0.55000000000000004">
      <c r="A8517" s="2"/>
    </row>
    <row r="8518" spans="1:1" x14ac:dyDescent="0.55000000000000004">
      <c r="A8518" s="2"/>
    </row>
    <row r="8519" spans="1:1" x14ac:dyDescent="0.55000000000000004">
      <c r="A8519" s="2"/>
    </row>
    <row r="8520" spans="1:1" x14ac:dyDescent="0.55000000000000004">
      <c r="A8520" s="2"/>
    </row>
    <row r="8521" spans="1:1" x14ac:dyDescent="0.55000000000000004">
      <c r="A8521" s="2"/>
    </row>
    <row r="8522" spans="1:1" x14ac:dyDescent="0.55000000000000004">
      <c r="A8522" s="2"/>
    </row>
    <row r="8523" spans="1:1" x14ac:dyDescent="0.55000000000000004">
      <c r="A8523" s="2"/>
    </row>
    <row r="8524" spans="1:1" x14ac:dyDescent="0.55000000000000004">
      <c r="A8524" s="2"/>
    </row>
    <row r="8525" spans="1:1" x14ac:dyDescent="0.55000000000000004">
      <c r="A8525" s="2"/>
    </row>
    <row r="8526" spans="1:1" x14ac:dyDescent="0.55000000000000004">
      <c r="A8526" s="2"/>
    </row>
    <row r="8527" spans="1:1" x14ac:dyDescent="0.55000000000000004">
      <c r="A8527" s="2"/>
    </row>
    <row r="8528" spans="1:1" x14ac:dyDescent="0.55000000000000004">
      <c r="A8528" s="2"/>
    </row>
    <row r="8529" spans="1:1" x14ac:dyDescent="0.55000000000000004">
      <c r="A8529" s="2"/>
    </row>
    <row r="8530" spans="1:1" x14ac:dyDescent="0.55000000000000004">
      <c r="A8530" s="2"/>
    </row>
    <row r="8531" spans="1:1" x14ac:dyDescent="0.55000000000000004">
      <c r="A8531" s="2"/>
    </row>
    <row r="8532" spans="1:1" x14ac:dyDescent="0.55000000000000004">
      <c r="A8532" s="2"/>
    </row>
    <row r="8533" spans="1:1" x14ac:dyDescent="0.55000000000000004">
      <c r="A8533" s="2"/>
    </row>
    <row r="8534" spans="1:1" x14ac:dyDescent="0.55000000000000004">
      <c r="A8534" s="2"/>
    </row>
    <row r="8535" spans="1:1" x14ac:dyDescent="0.55000000000000004">
      <c r="A8535" s="2"/>
    </row>
    <row r="8536" spans="1:1" x14ac:dyDescent="0.55000000000000004">
      <c r="A8536" s="2"/>
    </row>
    <row r="8537" spans="1:1" x14ac:dyDescent="0.55000000000000004">
      <c r="A8537" s="2"/>
    </row>
    <row r="8538" spans="1:1" x14ac:dyDescent="0.55000000000000004">
      <c r="A8538" s="2"/>
    </row>
    <row r="8539" spans="1:1" x14ac:dyDescent="0.55000000000000004">
      <c r="A8539" s="2"/>
    </row>
    <row r="8540" spans="1:1" x14ac:dyDescent="0.55000000000000004">
      <c r="A8540" s="2"/>
    </row>
    <row r="8541" spans="1:1" x14ac:dyDescent="0.55000000000000004">
      <c r="A8541" s="2"/>
    </row>
    <row r="8542" spans="1:1" x14ac:dyDescent="0.55000000000000004">
      <c r="A8542" s="2"/>
    </row>
    <row r="8543" spans="1:1" x14ac:dyDescent="0.55000000000000004">
      <c r="A8543" s="2"/>
    </row>
    <row r="8544" spans="1:1" x14ac:dyDescent="0.55000000000000004">
      <c r="A8544" s="2"/>
    </row>
    <row r="8545" spans="1:1" x14ac:dyDescent="0.55000000000000004">
      <c r="A8545" s="2"/>
    </row>
    <row r="8546" spans="1:1" x14ac:dyDescent="0.55000000000000004">
      <c r="A8546" s="2"/>
    </row>
    <row r="8547" spans="1:1" x14ac:dyDescent="0.55000000000000004">
      <c r="A8547" s="2"/>
    </row>
    <row r="8548" spans="1:1" x14ac:dyDescent="0.55000000000000004">
      <c r="A8548" s="2"/>
    </row>
    <row r="8549" spans="1:1" x14ac:dyDescent="0.55000000000000004">
      <c r="A8549" s="2"/>
    </row>
    <row r="8550" spans="1:1" x14ac:dyDescent="0.55000000000000004">
      <c r="A8550" s="2"/>
    </row>
    <row r="8551" spans="1:1" x14ac:dyDescent="0.55000000000000004">
      <c r="A8551" s="2"/>
    </row>
    <row r="8552" spans="1:1" x14ac:dyDescent="0.55000000000000004">
      <c r="A8552" s="2"/>
    </row>
  </sheetData>
  <autoFilter ref="A1:I1351" xr:uid="{6A285A99-E37F-4EAA-8504-3E72D7DA5D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0899-13DF-43D9-98A7-71BF0D15DF74}">
  <dimension ref="A1:J2299"/>
  <sheetViews>
    <sheetView workbookViewId="0">
      <selection activeCell="B1" sqref="B1:I1"/>
    </sheetView>
  </sheetViews>
  <sheetFormatPr defaultRowHeight="14.4" x14ac:dyDescent="0.55000000000000004"/>
  <sheetData>
    <row r="1" spans="1:10" x14ac:dyDescent="0.55000000000000004">
      <c r="A1" s="1" t="s">
        <v>43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41</v>
      </c>
      <c r="H1" s="1" t="s">
        <v>42</v>
      </c>
      <c r="I1" s="1" t="s">
        <v>40</v>
      </c>
      <c r="J1" s="1" t="s">
        <v>45</v>
      </c>
    </row>
    <row r="2" spans="1:10" x14ac:dyDescent="0.55000000000000004">
      <c r="A2" t="s">
        <v>130</v>
      </c>
      <c r="B2" t="s">
        <v>0</v>
      </c>
      <c r="C2" t="s">
        <v>1</v>
      </c>
      <c r="D2" t="s">
        <v>2</v>
      </c>
      <c r="E2" t="s">
        <v>3</v>
      </c>
      <c r="F2" t="b">
        <v>1</v>
      </c>
      <c r="G2">
        <v>5728</v>
      </c>
      <c r="H2">
        <v>33</v>
      </c>
      <c r="I2">
        <v>30448</v>
      </c>
      <c r="J2" t="str">
        <f>CONCATENATE("SELECT '",A2,"','",B2,"','",C2,"','",D2,"','",E2,"',",IF(F2,1,0),",",G2,",",H2,",",I2," UNION")</f>
        <v>SELECT 'flat30-1.cnf','Tournament','Clause','BitFlip','MaxSat',1,5728,33,30448 UNION</v>
      </c>
    </row>
    <row r="3" spans="1:10" x14ac:dyDescent="0.55000000000000004">
      <c r="A3" t="s">
        <v>130</v>
      </c>
      <c r="B3" t="s">
        <v>0</v>
      </c>
      <c r="C3" t="s">
        <v>1</v>
      </c>
      <c r="D3" t="s">
        <v>2</v>
      </c>
      <c r="E3" t="s">
        <v>4</v>
      </c>
      <c r="F3" t="b">
        <v>1</v>
      </c>
      <c r="G3">
        <v>9982</v>
      </c>
      <c r="H3">
        <v>48</v>
      </c>
      <c r="I3">
        <v>52147</v>
      </c>
      <c r="J3" t="str">
        <f t="shared" ref="J3:J66" si="0">CONCATENATE("SELECT '",A3,"','",B3,"','",C3,"','",D3,"','",E3,"',",IF(F3,1,0),",",G3,",",H3,",",I3," UNION")</f>
        <v>SELECT 'flat30-1.cnf','Tournament','Clause','BitFlip','Weighted',1,9982,48,52147 UNION</v>
      </c>
    </row>
    <row r="4" spans="1:10" x14ac:dyDescent="0.55000000000000004">
      <c r="A4" t="s">
        <v>130</v>
      </c>
      <c r="B4" t="s">
        <v>0</v>
      </c>
      <c r="C4" t="s">
        <v>1</v>
      </c>
      <c r="D4" t="s">
        <v>2</v>
      </c>
      <c r="E4" t="s">
        <v>5</v>
      </c>
      <c r="F4" t="b">
        <v>1</v>
      </c>
      <c r="G4">
        <v>5728</v>
      </c>
      <c r="H4">
        <v>33</v>
      </c>
      <c r="I4">
        <v>31071</v>
      </c>
      <c r="J4" t="str">
        <f t="shared" si="0"/>
        <v>SELECT 'flat30-1.cnf','Tournament','Clause','BitFlip','Amplified',1,5728,33,31071 UNION</v>
      </c>
    </row>
    <row r="5" spans="1:10" x14ac:dyDescent="0.55000000000000004">
      <c r="A5" t="s">
        <v>130</v>
      </c>
      <c r="B5" t="s">
        <v>0</v>
      </c>
      <c r="C5" t="s">
        <v>1</v>
      </c>
      <c r="D5" t="s">
        <v>6</v>
      </c>
      <c r="E5" t="s">
        <v>3</v>
      </c>
      <c r="F5" t="b">
        <v>1</v>
      </c>
      <c r="G5">
        <v>349</v>
      </c>
      <c r="H5">
        <v>2</v>
      </c>
      <c r="I5">
        <v>2068</v>
      </c>
      <c r="J5" t="str">
        <f t="shared" si="0"/>
        <v>SELECT 'flat30-1.cnf','Tournament','Clause','Guided','MaxSat',1,349,2,2068 UNION</v>
      </c>
    </row>
    <row r="6" spans="1:10" x14ac:dyDescent="0.55000000000000004">
      <c r="A6" t="s">
        <v>130</v>
      </c>
      <c r="B6" t="s">
        <v>0</v>
      </c>
      <c r="C6" t="s">
        <v>1</v>
      </c>
      <c r="D6" t="s">
        <v>6</v>
      </c>
      <c r="E6" t="s">
        <v>4</v>
      </c>
      <c r="F6" t="b">
        <v>1</v>
      </c>
      <c r="G6">
        <v>397</v>
      </c>
      <c r="H6">
        <v>2</v>
      </c>
      <c r="I6">
        <v>2297</v>
      </c>
      <c r="J6" t="str">
        <f t="shared" si="0"/>
        <v>SELECT 'flat30-1.cnf','Tournament','Clause','Guided','Weighted',1,397,2,2297 UNION</v>
      </c>
    </row>
    <row r="7" spans="1:10" x14ac:dyDescent="0.55000000000000004">
      <c r="A7" t="s">
        <v>130</v>
      </c>
      <c r="B7" t="s">
        <v>0</v>
      </c>
      <c r="C7" t="s">
        <v>1</v>
      </c>
      <c r="D7" t="s">
        <v>6</v>
      </c>
      <c r="E7" t="s">
        <v>5</v>
      </c>
      <c r="F7" t="b">
        <v>1</v>
      </c>
      <c r="G7">
        <v>349</v>
      </c>
      <c r="H7">
        <v>2</v>
      </c>
      <c r="I7">
        <v>2259</v>
      </c>
      <c r="J7" t="str">
        <f t="shared" si="0"/>
        <v>SELECT 'flat30-1.cnf','Tournament','Clause','Guided','Amplified',1,349,2,2259 UNION</v>
      </c>
    </row>
    <row r="8" spans="1:10" x14ac:dyDescent="0.55000000000000004">
      <c r="A8" t="s">
        <v>130</v>
      </c>
      <c r="B8" t="s">
        <v>0</v>
      </c>
      <c r="C8" t="s">
        <v>1</v>
      </c>
      <c r="D8" t="s">
        <v>131</v>
      </c>
      <c r="E8" t="s">
        <v>3</v>
      </c>
      <c r="F8" t="b">
        <v>1</v>
      </c>
      <c r="G8">
        <v>248</v>
      </c>
      <c r="H8">
        <v>1</v>
      </c>
      <c r="I8">
        <v>1263</v>
      </c>
      <c r="J8" t="str">
        <f t="shared" si="0"/>
        <v>SELECT 'flat30-1.cnf','Tournament','Clause','1Bit','MaxSat',1,248,1,1263 UNION</v>
      </c>
    </row>
    <row r="9" spans="1:10" x14ac:dyDescent="0.55000000000000004">
      <c r="A9" t="s">
        <v>130</v>
      </c>
      <c r="B9" t="s">
        <v>0</v>
      </c>
      <c r="C9" t="s">
        <v>1</v>
      </c>
      <c r="D9" t="s">
        <v>131</v>
      </c>
      <c r="E9" t="s">
        <v>4</v>
      </c>
      <c r="F9" t="b">
        <v>1</v>
      </c>
      <c r="G9">
        <v>5828</v>
      </c>
      <c r="H9">
        <v>26</v>
      </c>
      <c r="I9">
        <v>29761</v>
      </c>
      <c r="J9" t="str">
        <f t="shared" si="0"/>
        <v>SELECT 'flat30-1.cnf','Tournament','Clause','1Bit','Weighted',1,5828,26,29761 UNION</v>
      </c>
    </row>
    <row r="10" spans="1:10" x14ac:dyDescent="0.55000000000000004">
      <c r="A10" t="s">
        <v>130</v>
      </c>
      <c r="B10" t="s">
        <v>0</v>
      </c>
      <c r="C10" t="s">
        <v>1</v>
      </c>
      <c r="D10" t="s">
        <v>131</v>
      </c>
      <c r="E10" t="s">
        <v>5</v>
      </c>
      <c r="F10" t="b">
        <v>1</v>
      </c>
      <c r="G10">
        <v>248</v>
      </c>
      <c r="H10">
        <v>1</v>
      </c>
      <c r="I10">
        <v>1613</v>
      </c>
      <c r="J10" t="str">
        <f t="shared" si="0"/>
        <v>SELECT 'flat30-1.cnf','Tournament','Clause','1Bit','Amplified',1,248,1,1613 UNION</v>
      </c>
    </row>
    <row r="11" spans="1:10" x14ac:dyDescent="0.55000000000000004">
      <c r="A11" t="s">
        <v>130</v>
      </c>
      <c r="B11" t="s">
        <v>0</v>
      </c>
      <c r="C11" t="s">
        <v>1</v>
      </c>
      <c r="D11" t="s">
        <v>132</v>
      </c>
      <c r="E11" t="s">
        <v>3</v>
      </c>
      <c r="F11" t="b">
        <v>1</v>
      </c>
      <c r="G11">
        <v>2049</v>
      </c>
      <c r="H11">
        <v>10</v>
      </c>
      <c r="I11">
        <v>11938</v>
      </c>
      <c r="J11" t="str">
        <f t="shared" si="0"/>
        <v>SELECT 'flat30-1.cnf','Tournament','Clause','2Bit','MaxSat',1,2049,10,11938 UNION</v>
      </c>
    </row>
    <row r="12" spans="1:10" x14ac:dyDescent="0.55000000000000004">
      <c r="A12" t="s">
        <v>130</v>
      </c>
      <c r="B12" t="s">
        <v>0</v>
      </c>
      <c r="C12" t="s">
        <v>1</v>
      </c>
      <c r="D12" t="s">
        <v>132</v>
      </c>
      <c r="E12" t="s">
        <v>4</v>
      </c>
      <c r="F12" t="b">
        <v>1</v>
      </c>
      <c r="G12">
        <v>899</v>
      </c>
      <c r="H12">
        <v>3</v>
      </c>
      <c r="I12">
        <v>4615</v>
      </c>
      <c r="J12" t="str">
        <f t="shared" si="0"/>
        <v>SELECT 'flat30-1.cnf','Tournament','Clause','2Bit','Weighted',1,899,3,4615 UNION</v>
      </c>
    </row>
    <row r="13" spans="1:10" x14ac:dyDescent="0.55000000000000004">
      <c r="A13" t="s">
        <v>130</v>
      </c>
      <c r="B13" t="s">
        <v>0</v>
      </c>
      <c r="C13" t="s">
        <v>1</v>
      </c>
      <c r="D13" t="s">
        <v>132</v>
      </c>
      <c r="E13" t="s">
        <v>5</v>
      </c>
      <c r="F13" t="b">
        <v>1</v>
      </c>
      <c r="G13">
        <v>2049</v>
      </c>
      <c r="H13">
        <v>10</v>
      </c>
      <c r="I13">
        <v>11088</v>
      </c>
      <c r="J13" t="str">
        <f t="shared" si="0"/>
        <v>SELECT 'flat30-1.cnf','Tournament','Clause','2Bit','Amplified',1,2049,10,11088 UNION</v>
      </c>
    </row>
    <row r="14" spans="1:10" x14ac:dyDescent="0.55000000000000004">
      <c r="A14" t="s">
        <v>130</v>
      </c>
      <c r="B14" t="s">
        <v>0</v>
      </c>
      <c r="C14" t="s">
        <v>8</v>
      </c>
      <c r="D14" t="s">
        <v>2</v>
      </c>
      <c r="E14" t="s">
        <v>3</v>
      </c>
      <c r="F14" t="b">
        <v>1</v>
      </c>
      <c r="G14">
        <v>582</v>
      </c>
      <c r="H14">
        <v>3</v>
      </c>
      <c r="I14">
        <v>1735</v>
      </c>
      <c r="J14" t="str">
        <f t="shared" si="0"/>
        <v>SELECT 'flat30-1.cnf','Tournament','Uniform','BitFlip','MaxSat',1,582,3,1735 UNION</v>
      </c>
    </row>
    <row r="15" spans="1:10" x14ac:dyDescent="0.55000000000000004">
      <c r="A15" t="s">
        <v>130</v>
      </c>
      <c r="B15" t="s">
        <v>0</v>
      </c>
      <c r="C15" t="s">
        <v>8</v>
      </c>
      <c r="D15" t="s">
        <v>2</v>
      </c>
      <c r="E15" t="s">
        <v>4</v>
      </c>
      <c r="F15" t="b">
        <v>1</v>
      </c>
      <c r="G15">
        <v>1644</v>
      </c>
      <c r="H15">
        <v>7</v>
      </c>
      <c r="I15">
        <v>3945</v>
      </c>
      <c r="J15" t="str">
        <f t="shared" si="0"/>
        <v>SELECT 'flat30-1.cnf','Tournament','Uniform','BitFlip','Weighted',1,1644,7,3945 UNION</v>
      </c>
    </row>
    <row r="16" spans="1:10" x14ac:dyDescent="0.55000000000000004">
      <c r="A16" t="s">
        <v>130</v>
      </c>
      <c r="B16" t="s">
        <v>0</v>
      </c>
      <c r="C16" t="s">
        <v>8</v>
      </c>
      <c r="D16" t="s">
        <v>2</v>
      </c>
      <c r="E16" t="s">
        <v>5</v>
      </c>
      <c r="F16" t="b">
        <v>1</v>
      </c>
      <c r="G16">
        <v>582</v>
      </c>
      <c r="H16">
        <v>3</v>
      </c>
      <c r="I16">
        <v>1564</v>
      </c>
      <c r="J16" t="str">
        <f t="shared" si="0"/>
        <v>SELECT 'flat30-1.cnf','Tournament','Uniform','BitFlip','Amplified',1,582,3,1564 UNION</v>
      </c>
    </row>
    <row r="17" spans="1:10" x14ac:dyDescent="0.55000000000000004">
      <c r="A17" t="s">
        <v>130</v>
      </c>
      <c r="B17" t="s">
        <v>0</v>
      </c>
      <c r="C17" t="s">
        <v>8</v>
      </c>
      <c r="D17" t="s">
        <v>6</v>
      </c>
      <c r="E17" t="s">
        <v>3</v>
      </c>
      <c r="F17" t="b">
        <v>1</v>
      </c>
      <c r="G17">
        <v>1063</v>
      </c>
      <c r="H17">
        <v>7</v>
      </c>
      <c r="I17">
        <v>4259</v>
      </c>
      <c r="J17" t="str">
        <f t="shared" si="0"/>
        <v>SELECT 'flat30-1.cnf','Tournament','Uniform','Guided','MaxSat',1,1063,7,4259 UNION</v>
      </c>
    </row>
    <row r="18" spans="1:10" x14ac:dyDescent="0.55000000000000004">
      <c r="A18" t="s">
        <v>130</v>
      </c>
      <c r="B18" t="s">
        <v>0</v>
      </c>
      <c r="C18" t="s">
        <v>8</v>
      </c>
      <c r="D18" t="s">
        <v>6</v>
      </c>
      <c r="E18" t="s">
        <v>4</v>
      </c>
      <c r="F18" t="b">
        <v>1</v>
      </c>
      <c r="G18">
        <v>74</v>
      </c>
      <c r="H18">
        <v>0</v>
      </c>
      <c r="I18">
        <v>283</v>
      </c>
      <c r="J18" t="str">
        <f t="shared" si="0"/>
        <v>SELECT 'flat30-1.cnf','Tournament','Uniform','Guided','Weighted',1,74,0,283 UNION</v>
      </c>
    </row>
    <row r="19" spans="1:10" x14ac:dyDescent="0.55000000000000004">
      <c r="A19" t="s">
        <v>130</v>
      </c>
      <c r="B19" t="s">
        <v>0</v>
      </c>
      <c r="C19" t="s">
        <v>8</v>
      </c>
      <c r="D19" t="s">
        <v>6</v>
      </c>
      <c r="E19" t="s">
        <v>5</v>
      </c>
      <c r="F19" t="b">
        <v>1</v>
      </c>
      <c r="G19">
        <v>1063</v>
      </c>
      <c r="H19">
        <v>7</v>
      </c>
      <c r="I19">
        <v>4167</v>
      </c>
      <c r="J19" t="str">
        <f t="shared" si="0"/>
        <v>SELECT 'flat30-1.cnf','Tournament','Uniform','Guided','Amplified',1,1063,7,4167 UNION</v>
      </c>
    </row>
    <row r="20" spans="1:10" x14ac:dyDescent="0.55000000000000004">
      <c r="A20" t="s">
        <v>130</v>
      </c>
      <c r="B20" t="s">
        <v>0</v>
      </c>
      <c r="C20" t="s">
        <v>8</v>
      </c>
      <c r="D20" t="s">
        <v>131</v>
      </c>
      <c r="E20" t="s">
        <v>3</v>
      </c>
      <c r="F20" t="b">
        <v>0</v>
      </c>
      <c r="G20">
        <v>10000</v>
      </c>
      <c r="H20">
        <v>61</v>
      </c>
      <c r="I20">
        <v>26475</v>
      </c>
      <c r="J20" t="str">
        <f t="shared" si="0"/>
        <v>SELECT 'flat30-1.cnf','Tournament','Uniform','1Bit','MaxSat',0,10000,61,26475 UNION</v>
      </c>
    </row>
    <row r="21" spans="1:10" x14ac:dyDescent="0.55000000000000004">
      <c r="A21" t="s">
        <v>130</v>
      </c>
      <c r="B21" t="s">
        <v>0</v>
      </c>
      <c r="C21" t="s">
        <v>8</v>
      </c>
      <c r="D21" t="s">
        <v>131</v>
      </c>
      <c r="E21" t="s">
        <v>4</v>
      </c>
      <c r="F21" t="b">
        <v>0</v>
      </c>
      <c r="G21">
        <v>10000</v>
      </c>
      <c r="H21">
        <v>54</v>
      </c>
      <c r="I21">
        <v>22838</v>
      </c>
      <c r="J21" t="str">
        <f t="shared" si="0"/>
        <v>SELECT 'flat30-1.cnf','Tournament','Uniform','1Bit','Weighted',0,10000,54,22838 UNION</v>
      </c>
    </row>
    <row r="22" spans="1:10" x14ac:dyDescent="0.55000000000000004">
      <c r="A22" t="s">
        <v>130</v>
      </c>
      <c r="B22" t="s">
        <v>0</v>
      </c>
      <c r="C22" t="s">
        <v>8</v>
      </c>
      <c r="D22" t="s">
        <v>131</v>
      </c>
      <c r="E22" t="s">
        <v>5</v>
      </c>
      <c r="F22" t="b">
        <v>0</v>
      </c>
      <c r="G22">
        <v>10000</v>
      </c>
      <c r="H22">
        <v>61</v>
      </c>
      <c r="I22">
        <v>24017</v>
      </c>
      <c r="J22" t="str">
        <f t="shared" si="0"/>
        <v>SELECT 'flat30-1.cnf','Tournament','Uniform','1Bit','Amplified',0,10000,61,24017 UNION</v>
      </c>
    </row>
    <row r="23" spans="1:10" x14ac:dyDescent="0.55000000000000004">
      <c r="A23" t="s">
        <v>130</v>
      </c>
      <c r="B23" t="s">
        <v>0</v>
      </c>
      <c r="C23" t="s">
        <v>8</v>
      </c>
      <c r="D23" t="s">
        <v>132</v>
      </c>
      <c r="E23" t="s">
        <v>3</v>
      </c>
      <c r="F23" t="b">
        <v>1</v>
      </c>
      <c r="G23">
        <v>978</v>
      </c>
      <c r="H23">
        <v>6</v>
      </c>
      <c r="I23">
        <v>2367</v>
      </c>
      <c r="J23" t="str">
        <f t="shared" si="0"/>
        <v>SELECT 'flat30-1.cnf','Tournament','Uniform','2Bit','MaxSat',1,978,6,2367 UNION</v>
      </c>
    </row>
    <row r="24" spans="1:10" x14ac:dyDescent="0.55000000000000004">
      <c r="A24" t="s">
        <v>130</v>
      </c>
      <c r="B24" t="s">
        <v>0</v>
      </c>
      <c r="C24" t="s">
        <v>8</v>
      </c>
      <c r="D24" t="s">
        <v>132</v>
      </c>
      <c r="E24" t="s">
        <v>4</v>
      </c>
      <c r="F24" t="b">
        <v>1</v>
      </c>
      <c r="G24">
        <v>1121</v>
      </c>
      <c r="H24">
        <v>4</v>
      </c>
      <c r="I24">
        <v>2449</v>
      </c>
      <c r="J24" t="str">
        <f t="shared" si="0"/>
        <v>SELECT 'flat30-1.cnf','Tournament','Uniform','2Bit','Weighted',1,1121,4,2449 UNION</v>
      </c>
    </row>
    <row r="25" spans="1:10" x14ac:dyDescent="0.55000000000000004">
      <c r="A25" t="s">
        <v>130</v>
      </c>
      <c r="B25" t="s">
        <v>0</v>
      </c>
      <c r="C25" t="s">
        <v>8</v>
      </c>
      <c r="D25" t="s">
        <v>132</v>
      </c>
      <c r="E25" t="s">
        <v>5</v>
      </c>
      <c r="F25" t="b">
        <v>1</v>
      </c>
      <c r="G25">
        <v>978</v>
      </c>
      <c r="H25">
        <v>6</v>
      </c>
      <c r="I25">
        <v>2337</v>
      </c>
      <c r="J25" t="str">
        <f t="shared" si="0"/>
        <v>SELECT 'flat30-1.cnf','Tournament','Uniform','2Bit','Amplified',1,978,6,2337 UNION</v>
      </c>
    </row>
    <row r="26" spans="1:10" x14ac:dyDescent="0.55000000000000004">
      <c r="A26" t="s">
        <v>130</v>
      </c>
      <c r="B26" t="s">
        <v>0</v>
      </c>
      <c r="C26" t="s">
        <v>133</v>
      </c>
      <c r="D26" t="s">
        <v>2</v>
      </c>
      <c r="E26" t="s">
        <v>3</v>
      </c>
      <c r="F26" t="b">
        <v>1</v>
      </c>
      <c r="G26">
        <v>1069</v>
      </c>
      <c r="H26">
        <v>5</v>
      </c>
      <c r="I26">
        <v>2471</v>
      </c>
      <c r="J26" t="str">
        <f t="shared" si="0"/>
        <v>SELECT 'flat30-1.cnf','Tournament','1Point','BitFlip','MaxSat',1,1069,5,2471 UNION</v>
      </c>
    </row>
    <row r="27" spans="1:10" x14ac:dyDescent="0.55000000000000004">
      <c r="A27" t="s">
        <v>130</v>
      </c>
      <c r="B27" t="s">
        <v>0</v>
      </c>
      <c r="C27" t="s">
        <v>133</v>
      </c>
      <c r="D27" t="s">
        <v>2</v>
      </c>
      <c r="E27" t="s">
        <v>4</v>
      </c>
      <c r="F27" t="b">
        <v>0</v>
      </c>
      <c r="G27">
        <v>10000</v>
      </c>
      <c r="H27">
        <v>45</v>
      </c>
      <c r="I27">
        <v>22340</v>
      </c>
      <c r="J27" t="str">
        <f t="shared" si="0"/>
        <v>SELECT 'flat30-1.cnf','Tournament','1Point','BitFlip','Weighted',0,10000,45,22340 UNION</v>
      </c>
    </row>
    <row r="28" spans="1:10" x14ac:dyDescent="0.55000000000000004">
      <c r="A28" t="s">
        <v>130</v>
      </c>
      <c r="B28" t="s">
        <v>0</v>
      </c>
      <c r="C28" t="s">
        <v>133</v>
      </c>
      <c r="D28" t="s">
        <v>2</v>
      </c>
      <c r="E28" t="s">
        <v>5</v>
      </c>
      <c r="F28" t="b">
        <v>1</v>
      </c>
      <c r="G28">
        <v>1069</v>
      </c>
      <c r="H28">
        <v>5</v>
      </c>
      <c r="I28">
        <v>2553</v>
      </c>
      <c r="J28" t="str">
        <f t="shared" si="0"/>
        <v>SELECT 'flat30-1.cnf','Tournament','1Point','BitFlip','Amplified',1,1069,5,2553 UNION</v>
      </c>
    </row>
    <row r="29" spans="1:10" x14ac:dyDescent="0.55000000000000004">
      <c r="A29" t="s">
        <v>130</v>
      </c>
      <c r="B29" t="s">
        <v>0</v>
      </c>
      <c r="C29" t="s">
        <v>133</v>
      </c>
      <c r="D29" t="s">
        <v>6</v>
      </c>
      <c r="E29" t="s">
        <v>3</v>
      </c>
      <c r="F29" t="b">
        <v>1</v>
      </c>
      <c r="G29">
        <v>268</v>
      </c>
      <c r="H29">
        <v>1</v>
      </c>
      <c r="I29">
        <v>999</v>
      </c>
      <c r="J29" t="str">
        <f t="shared" si="0"/>
        <v>SELECT 'flat30-1.cnf','Tournament','1Point','Guided','MaxSat',1,268,1,999 UNION</v>
      </c>
    </row>
    <row r="30" spans="1:10" x14ac:dyDescent="0.55000000000000004">
      <c r="A30" t="s">
        <v>130</v>
      </c>
      <c r="B30" t="s">
        <v>0</v>
      </c>
      <c r="C30" t="s">
        <v>133</v>
      </c>
      <c r="D30" t="s">
        <v>6</v>
      </c>
      <c r="E30" t="s">
        <v>4</v>
      </c>
      <c r="F30" t="b">
        <v>1</v>
      </c>
      <c r="G30">
        <v>346</v>
      </c>
      <c r="H30">
        <v>1</v>
      </c>
      <c r="I30">
        <v>1243</v>
      </c>
      <c r="J30" t="str">
        <f t="shared" si="0"/>
        <v>SELECT 'flat30-1.cnf','Tournament','1Point','Guided','Weighted',1,346,1,1243 UNION</v>
      </c>
    </row>
    <row r="31" spans="1:10" x14ac:dyDescent="0.55000000000000004">
      <c r="A31" t="s">
        <v>130</v>
      </c>
      <c r="B31" t="s">
        <v>0</v>
      </c>
      <c r="C31" t="s">
        <v>133</v>
      </c>
      <c r="D31" t="s">
        <v>6</v>
      </c>
      <c r="E31" t="s">
        <v>5</v>
      </c>
      <c r="F31" t="b">
        <v>1</v>
      </c>
      <c r="G31">
        <v>268</v>
      </c>
      <c r="H31">
        <v>1</v>
      </c>
      <c r="I31">
        <v>994</v>
      </c>
      <c r="J31" t="str">
        <f t="shared" si="0"/>
        <v>SELECT 'flat30-1.cnf','Tournament','1Point','Guided','Amplified',1,268,1,994 UNION</v>
      </c>
    </row>
    <row r="32" spans="1:10" x14ac:dyDescent="0.55000000000000004">
      <c r="A32" t="s">
        <v>130</v>
      </c>
      <c r="B32" t="s">
        <v>0</v>
      </c>
      <c r="C32" t="s">
        <v>133</v>
      </c>
      <c r="D32" t="s">
        <v>131</v>
      </c>
      <c r="E32" t="s">
        <v>3</v>
      </c>
      <c r="F32" t="b">
        <v>0</v>
      </c>
      <c r="G32">
        <v>10000</v>
      </c>
      <c r="H32">
        <v>55</v>
      </c>
      <c r="I32">
        <v>22285</v>
      </c>
      <c r="J32" t="str">
        <f t="shared" si="0"/>
        <v>SELECT 'flat30-1.cnf','Tournament','1Point','1Bit','MaxSat',0,10000,55,22285 UNION</v>
      </c>
    </row>
    <row r="33" spans="1:10" x14ac:dyDescent="0.55000000000000004">
      <c r="A33" t="s">
        <v>130</v>
      </c>
      <c r="B33" t="s">
        <v>0</v>
      </c>
      <c r="C33" t="s">
        <v>133</v>
      </c>
      <c r="D33" t="s">
        <v>131</v>
      </c>
      <c r="E33" t="s">
        <v>4</v>
      </c>
      <c r="F33" t="b">
        <v>1</v>
      </c>
      <c r="G33">
        <v>2551</v>
      </c>
      <c r="H33">
        <v>10</v>
      </c>
      <c r="I33">
        <v>5235</v>
      </c>
      <c r="J33" t="str">
        <f t="shared" si="0"/>
        <v>SELECT 'flat30-1.cnf','Tournament','1Point','1Bit','Weighted',1,2551,10,5235 UNION</v>
      </c>
    </row>
    <row r="34" spans="1:10" x14ac:dyDescent="0.55000000000000004">
      <c r="A34" t="s">
        <v>130</v>
      </c>
      <c r="B34" t="s">
        <v>0</v>
      </c>
      <c r="C34" t="s">
        <v>133</v>
      </c>
      <c r="D34" t="s">
        <v>131</v>
      </c>
      <c r="E34" t="s">
        <v>5</v>
      </c>
      <c r="F34" t="b">
        <v>0</v>
      </c>
      <c r="G34">
        <v>10000</v>
      </c>
      <c r="H34">
        <v>55</v>
      </c>
      <c r="I34">
        <v>22318</v>
      </c>
      <c r="J34" t="str">
        <f t="shared" si="0"/>
        <v>SELECT 'flat30-1.cnf','Tournament','1Point','1Bit','Amplified',0,10000,55,22318 UNION</v>
      </c>
    </row>
    <row r="35" spans="1:10" x14ac:dyDescent="0.55000000000000004">
      <c r="A35" t="s">
        <v>130</v>
      </c>
      <c r="B35" t="s">
        <v>0</v>
      </c>
      <c r="C35" t="s">
        <v>133</v>
      </c>
      <c r="D35" t="s">
        <v>132</v>
      </c>
      <c r="E35" t="s">
        <v>3</v>
      </c>
      <c r="F35" t="b">
        <v>1</v>
      </c>
      <c r="G35">
        <v>304</v>
      </c>
      <c r="H35">
        <v>1</v>
      </c>
      <c r="I35">
        <v>665</v>
      </c>
      <c r="J35" t="str">
        <f t="shared" si="0"/>
        <v>SELECT 'flat30-1.cnf','Tournament','1Point','2Bit','MaxSat',1,304,1,665 UNION</v>
      </c>
    </row>
    <row r="36" spans="1:10" x14ac:dyDescent="0.55000000000000004">
      <c r="A36" t="s">
        <v>130</v>
      </c>
      <c r="B36" t="s">
        <v>0</v>
      </c>
      <c r="C36" t="s">
        <v>133</v>
      </c>
      <c r="D36" t="s">
        <v>132</v>
      </c>
      <c r="E36" t="s">
        <v>4</v>
      </c>
      <c r="F36" t="b">
        <v>1</v>
      </c>
      <c r="G36">
        <v>765</v>
      </c>
      <c r="H36">
        <v>3</v>
      </c>
      <c r="I36">
        <v>1943</v>
      </c>
      <c r="J36" t="str">
        <f t="shared" si="0"/>
        <v>SELECT 'flat30-1.cnf','Tournament','1Point','2Bit','Weighted',1,765,3,1943 UNION</v>
      </c>
    </row>
    <row r="37" spans="1:10" x14ac:dyDescent="0.55000000000000004">
      <c r="A37" t="s">
        <v>130</v>
      </c>
      <c r="B37" t="s">
        <v>0</v>
      </c>
      <c r="C37" t="s">
        <v>133</v>
      </c>
      <c r="D37" t="s">
        <v>132</v>
      </c>
      <c r="E37" t="s">
        <v>5</v>
      </c>
      <c r="F37" t="b">
        <v>1</v>
      </c>
      <c r="G37">
        <v>304</v>
      </c>
      <c r="H37">
        <v>1</v>
      </c>
      <c r="I37">
        <v>809</v>
      </c>
      <c r="J37" t="str">
        <f t="shared" si="0"/>
        <v>SELECT 'flat30-1.cnf','Tournament','1Point','2Bit','Amplified',1,304,1,809 UNION</v>
      </c>
    </row>
    <row r="38" spans="1:10" x14ac:dyDescent="0.55000000000000004">
      <c r="A38" t="s">
        <v>130</v>
      </c>
      <c r="B38" t="s">
        <v>0</v>
      </c>
      <c r="C38" t="s">
        <v>134</v>
      </c>
      <c r="D38" t="s">
        <v>2</v>
      </c>
      <c r="E38" t="s">
        <v>3</v>
      </c>
      <c r="F38" t="b">
        <v>1</v>
      </c>
      <c r="G38">
        <v>497</v>
      </c>
      <c r="H38">
        <v>2</v>
      </c>
      <c r="I38">
        <v>1286</v>
      </c>
      <c r="J38" t="str">
        <f t="shared" si="0"/>
        <v>SELECT 'flat30-1.cnf','Tournament','2Point','BitFlip','MaxSat',1,497,2,1286 UNION</v>
      </c>
    </row>
    <row r="39" spans="1:10" x14ac:dyDescent="0.55000000000000004">
      <c r="A39" t="s">
        <v>130</v>
      </c>
      <c r="B39" t="s">
        <v>0</v>
      </c>
      <c r="C39" t="s">
        <v>134</v>
      </c>
      <c r="D39" t="s">
        <v>2</v>
      </c>
      <c r="E39" t="s">
        <v>4</v>
      </c>
      <c r="F39" t="b">
        <v>1</v>
      </c>
      <c r="G39">
        <v>1587</v>
      </c>
      <c r="H39">
        <v>6</v>
      </c>
      <c r="I39">
        <v>3535</v>
      </c>
      <c r="J39" t="str">
        <f t="shared" si="0"/>
        <v>SELECT 'flat30-1.cnf','Tournament','2Point','BitFlip','Weighted',1,1587,6,3535 UNION</v>
      </c>
    </row>
    <row r="40" spans="1:10" x14ac:dyDescent="0.55000000000000004">
      <c r="A40" t="s">
        <v>130</v>
      </c>
      <c r="B40" t="s">
        <v>0</v>
      </c>
      <c r="C40" t="s">
        <v>134</v>
      </c>
      <c r="D40" t="s">
        <v>2</v>
      </c>
      <c r="E40" t="s">
        <v>5</v>
      </c>
      <c r="F40" t="b">
        <v>1</v>
      </c>
      <c r="G40">
        <v>497</v>
      </c>
      <c r="H40">
        <v>2</v>
      </c>
      <c r="I40">
        <v>1173</v>
      </c>
      <c r="J40" t="str">
        <f t="shared" si="0"/>
        <v>SELECT 'flat30-1.cnf','Tournament','2Point','BitFlip','Amplified',1,497,2,1173 UNION</v>
      </c>
    </row>
    <row r="41" spans="1:10" x14ac:dyDescent="0.55000000000000004">
      <c r="A41" t="s">
        <v>130</v>
      </c>
      <c r="B41" t="s">
        <v>0</v>
      </c>
      <c r="C41" t="s">
        <v>134</v>
      </c>
      <c r="D41" t="s">
        <v>6</v>
      </c>
      <c r="E41" t="s">
        <v>3</v>
      </c>
      <c r="F41" t="b">
        <v>1</v>
      </c>
      <c r="G41">
        <v>68</v>
      </c>
      <c r="H41">
        <v>0</v>
      </c>
      <c r="I41">
        <v>276</v>
      </c>
      <c r="J41" t="str">
        <f t="shared" si="0"/>
        <v>SELECT 'flat30-1.cnf','Tournament','2Point','Guided','MaxSat',1,68,0,276 UNION</v>
      </c>
    </row>
    <row r="42" spans="1:10" x14ac:dyDescent="0.55000000000000004">
      <c r="A42" t="s">
        <v>130</v>
      </c>
      <c r="B42" t="s">
        <v>0</v>
      </c>
      <c r="C42" t="s">
        <v>134</v>
      </c>
      <c r="D42" t="s">
        <v>6</v>
      </c>
      <c r="E42" t="s">
        <v>4</v>
      </c>
      <c r="F42" t="b">
        <v>1</v>
      </c>
      <c r="G42">
        <v>46</v>
      </c>
      <c r="H42">
        <v>0</v>
      </c>
      <c r="I42">
        <v>162</v>
      </c>
      <c r="J42" t="str">
        <f t="shared" si="0"/>
        <v>SELECT 'flat30-1.cnf','Tournament','2Point','Guided','Weighted',1,46,0,162 UNION</v>
      </c>
    </row>
    <row r="43" spans="1:10" x14ac:dyDescent="0.55000000000000004">
      <c r="A43" t="s">
        <v>130</v>
      </c>
      <c r="B43" t="s">
        <v>0</v>
      </c>
      <c r="C43" t="s">
        <v>134</v>
      </c>
      <c r="D43" t="s">
        <v>6</v>
      </c>
      <c r="E43" t="s">
        <v>5</v>
      </c>
      <c r="F43" t="b">
        <v>1</v>
      </c>
      <c r="G43">
        <v>68</v>
      </c>
      <c r="H43">
        <v>0</v>
      </c>
      <c r="I43">
        <v>250</v>
      </c>
      <c r="J43" t="str">
        <f t="shared" si="0"/>
        <v>SELECT 'flat30-1.cnf','Tournament','2Point','Guided','Amplified',1,68,0,250 UNION</v>
      </c>
    </row>
    <row r="44" spans="1:10" x14ac:dyDescent="0.55000000000000004">
      <c r="A44" t="s">
        <v>130</v>
      </c>
      <c r="B44" t="s">
        <v>0</v>
      </c>
      <c r="C44" t="s">
        <v>134</v>
      </c>
      <c r="D44" t="s">
        <v>131</v>
      </c>
      <c r="E44" t="s">
        <v>3</v>
      </c>
      <c r="F44" t="b">
        <v>1</v>
      </c>
      <c r="G44">
        <v>2233</v>
      </c>
      <c r="H44">
        <v>13</v>
      </c>
      <c r="I44">
        <v>4912</v>
      </c>
      <c r="J44" t="str">
        <f t="shared" si="0"/>
        <v>SELECT 'flat30-1.cnf','Tournament','2Point','1Bit','MaxSat',1,2233,13,4912 UNION</v>
      </c>
    </row>
    <row r="45" spans="1:10" x14ac:dyDescent="0.55000000000000004">
      <c r="A45" t="s">
        <v>130</v>
      </c>
      <c r="B45" t="s">
        <v>0</v>
      </c>
      <c r="C45" t="s">
        <v>134</v>
      </c>
      <c r="D45" t="s">
        <v>131</v>
      </c>
      <c r="E45" t="s">
        <v>4</v>
      </c>
      <c r="F45" t="b">
        <v>0</v>
      </c>
      <c r="G45">
        <v>10000</v>
      </c>
      <c r="H45">
        <v>47</v>
      </c>
      <c r="I45">
        <v>20655</v>
      </c>
      <c r="J45" t="str">
        <f t="shared" si="0"/>
        <v>SELECT 'flat30-1.cnf','Tournament','2Point','1Bit','Weighted',0,10000,47,20655 UNION</v>
      </c>
    </row>
    <row r="46" spans="1:10" x14ac:dyDescent="0.55000000000000004">
      <c r="A46" t="s">
        <v>130</v>
      </c>
      <c r="B46" t="s">
        <v>0</v>
      </c>
      <c r="C46" t="s">
        <v>134</v>
      </c>
      <c r="D46" t="s">
        <v>131</v>
      </c>
      <c r="E46" t="s">
        <v>5</v>
      </c>
      <c r="F46" t="b">
        <v>1</v>
      </c>
      <c r="G46">
        <v>2233</v>
      </c>
      <c r="H46">
        <v>13</v>
      </c>
      <c r="I46">
        <v>5007</v>
      </c>
      <c r="J46" t="str">
        <f t="shared" si="0"/>
        <v>SELECT 'flat30-1.cnf','Tournament','2Point','1Bit','Amplified',1,2233,13,5007 UNION</v>
      </c>
    </row>
    <row r="47" spans="1:10" x14ac:dyDescent="0.55000000000000004">
      <c r="A47" t="s">
        <v>130</v>
      </c>
      <c r="B47" t="s">
        <v>0</v>
      </c>
      <c r="C47" t="s">
        <v>134</v>
      </c>
      <c r="D47" t="s">
        <v>132</v>
      </c>
      <c r="E47" t="s">
        <v>3</v>
      </c>
      <c r="F47" t="b">
        <v>1</v>
      </c>
      <c r="G47">
        <v>6968</v>
      </c>
      <c r="H47">
        <v>42</v>
      </c>
      <c r="I47">
        <v>15397</v>
      </c>
      <c r="J47" t="str">
        <f t="shared" si="0"/>
        <v>SELECT 'flat30-1.cnf','Tournament','2Point','2Bit','MaxSat',1,6968,42,15397 UNION</v>
      </c>
    </row>
    <row r="48" spans="1:10" x14ac:dyDescent="0.55000000000000004">
      <c r="A48" t="s">
        <v>130</v>
      </c>
      <c r="B48" t="s">
        <v>0</v>
      </c>
      <c r="C48" t="s">
        <v>134</v>
      </c>
      <c r="D48" t="s">
        <v>132</v>
      </c>
      <c r="E48" t="s">
        <v>4</v>
      </c>
      <c r="F48" t="b">
        <v>1</v>
      </c>
      <c r="G48">
        <v>9854</v>
      </c>
      <c r="H48">
        <v>45</v>
      </c>
      <c r="I48">
        <v>20996</v>
      </c>
      <c r="J48" t="str">
        <f t="shared" si="0"/>
        <v>SELECT 'flat30-1.cnf','Tournament','2Point','2Bit','Weighted',1,9854,45,20996 UNION</v>
      </c>
    </row>
    <row r="49" spans="1:10" x14ac:dyDescent="0.55000000000000004">
      <c r="A49" t="s">
        <v>130</v>
      </c>
      <c r="B49" t="s">
        <v>0</v>
      </c>
      <c r="C49" t="s">
        <v>134</v>
      </c>
      <c r="D49" t="s">
        <v>132</v>
      </c>
      <c r="E49" t="s">
        <v>5</v>
      </c>
      <c r="F49" t="b">
        <v>1</v>
      </c>
      <c r="G49">
        <v>6968</v>
      </c>
      <c r="H49">
        <v>42</v>
      </c>
      <c r="I49">
        <v>15608</v>
      </c>
      <c r="J49" t="str">
        <f t="shared" si="0"/>
        <v>SELECT 'flat30-1.cnf','Tournament','2Point','2Bit','Amplified',1,6968,42,15608 UNION</v>
      </c>
    </row>
    <row r="50" spans="1:10" x14ac:dyDescent="0.55000000000000004">
      <c r="A50" t="s">
        <v>130</v>
      </c>
      <c r="B50" t="s">
        <v>9</v>
      </c>
      <c r="C50" t="s">
        <v>1</v>
      </c>
      <c r="D50" t="s">
        <v>2</v>
      </c>
      <c r="E50" t="s">
        <v>3</v>
      </c>
      <c r="F50" t="b">
        <v>0</v>
      </c>
      <c r="G50">
        <v>10000</v>
      </c>
      <c r="H50">
        <v>34</v>
      </c>
      <c r="I50">
        <v>58640</v>
      </c>
      <c r="J50" t="str">
        <f t="shared" si="0"/>
        <v>SELECT 'flat30-1.cnf','Roulette','Clause','BitFlip','MaxSat',0,10000,34,58640 UNION</v>
      </c>
    </row>
    <row r="51" spans="1:10" x14ac:dyDescent="0.55000000000000004">
      <c r="A51" t="s">
        <v>130</v>
      </c>
      <c r="B51" t="s">
        <v>9</v>
      </c>
      <c r="C51" t="s">
        <v>1</v>
      </c>
      <c r="D51" t="s">
        <v>2</v>
      </c>
      <c r="E51" t="s">
        <v>4</v>
      </c>
      <c r="F51" t="b">
        <v>0</v>
      </c>
      <c r="G51">
        <v>10000</v>
      </c>
      <c r="H51">
        <v>22</v>
      </c>
      <c r="I51">
        <v>56848</v>
      </c>
      <c r="J51" t="str">
        <f t="shared" si="0"/>
        <v>SELECT 'flat30-1.cnf','Roulette','Clause','BitFlip','Weighted',0,10000,22,56848 UNION</v>
      </c>
    </row>
    <row r="52" spans="1:10" x14ac:dyDescent="0.55000000000000004">
      <c r="A52" t="s">
        <v>130</v>
      </c>
      <c r="B52" t="s">
        <v>9</v>
      </c>
      <c r="C52" t="s">
        <v>1</v>
      </c>
      <c r="D52" t="s">
        <v>2</v>
      </c>
      <c r="E52" t="s">
        <v>5</v>
      </c>
      <c r="F52" t="b">
        <v>0</v>
      </c>
      <c r="G52">
        <v>10000</v>
      </c>
      <c r="H52">
        <v>33</v>
      </c>
      <c r="I52">
        <v>57090</v>
      </c>
      <c r="J52" t="str">
        <f t="shared" si="0"/>
        <v>SELECT 'flat30-1.cnf','Roulette','Clause','BitFlip','Amplified',0,10000,33,57090 UNION</v>
      </c>
    </row>
    <row r="53" spans="1:10" x14ac:dyDescent="0.55000000000000004">
      <c r="A53" t="s">
        <v>130</v>
      </c>
      <c r="B53" t="s">
        <v>9</v>
      </c>
      <c r="C53" t="s">
        <v>1</v>
      </c>
      <c r="D53" t="s">
        <v>6</v>
      </c>
      <c r="E53" t="s">
        <v>3</v>
      </c>
      <c r="F53" t="b">
        <v>1</v>
      </c>
      <c r="G53">
        <v>4641</v>
      </c>
      <c r="H53">
        <v>16</v>
      </c>
      <c r="I53">
        <v>28902</v>
      </c>
      <c r="J53" t="str">
        <f t="shared" si="0"/>
        <v>SELECT 'flat30-1.cnf','Roulette','Clause','Guided','MaxSat',1,4641,16,28902 UNION</v>
      </c>
    </row>
    <row r="54" spans="1:10" x14ac:dyDescent="0.55000000000000004">
      <c r="A54" t="s">
        <v>130</v>
      </c>
      <c r="B54" t="s">
        <v>9</v>
      </c>
      <c r="C54" t="s">
        <v>1</v>
      </c>
      <c r="D54" t="s">
        <v>6</v>
      </c>
      <c r="E54" t="s">
        <v>4</v>
      </c>
      <c r="F54" t="b">
        <v>1</v>
      </c>
      <c r="G54">
        <v>2750</v>
      </c>
      <c r="H54">
        <v>7</v>
      </c>
      <c r="I54">
        <v>15665</v>
      </c>
      <c r="J54" t="str">
        <f t="shared" si="0"/>
        <v>SELECT 'flat30-1.cnf','Roulette','Clause','Guided','Weighted',1,2750,7,15665 UNION</v>
      </c>
    </row>
    <row r="55" spans="1:10" x14ac:dyDescent="0.55000000000000004">
      <c r="A55" t="s">
        <v>130</v>
      </c>
      <c r="B55" t="s">
        <v>9</v>
      </c>
      <c r="C55" t="s">
        <v>1</v>
      </c>
      <c r="D55" t="s">
        <v>6</v>
      </c>
      <c r="E55" t="s">
        <v>5</v>
      </c>
      <c r="F55" t="b">
        <v>1</v>
      </c>
      <c r="G55">
        <v>616</v>
      </c>
      <c r="H55">
        <v>2</v>
      </c>
      <c r="I55">
        <v>3534</v>
      </c>
      <c r="J55" t="str">
        <f t="shared" si="0"/>
        <v>SELECT 'flat30-1.cnf','Roulette','Clause','Guided','Amplified',1,616,2,3534 UNION</v>
      </c>
    </row>
    <row r="56" spans="1:10" x14ac:dyDescent="0.55000000000000004">
      <c r="A56" t="s">
        <v>130</v>
      </c>
      <c r="B56" t="s">
        <v>9</v>
      </c>
      <c r="C56" t="s">
        <v>1</v>
      </c>
      <c r="D56" t="s">
        <v>131</v>
      </c>
      <c r="E56" t="s">
        <v>3</v>
      </c>
      <c r="F56" t="b">
        <v>1</v>
      </c>
      <c r="G56">
        <v>7815</v>
      </c>
      <c r="H56">
        <v>24</v>
      </c>
      <c r="I56">
        <v>40474</v>
      </c>
      <c r="J56" t="str">
        <f t="shared" si="0"/>
        <v>SELECT 'flat30-1.cnf','Roulette','Clause','1Bit','MaxSat',1,7815,24,40474 UNION</v>
      </c>
    </row>
    <row r="57" spans="1:10" x14ac:dyDescent="0.55000000000000004">
      <c r="A57" t="s">
        <v>130</v>
      </c>
      <c r="B57" t="s">
        <v>9</v>
      </c>
      <c r="C57" t="s">
        <v>1</v>
      </c>
      <c r="D57" t="s">
        <v>131</v>
      </c>
      <c r="E57" t="s">
        <v>4</v>
      </c>
      <c r="F57" t="b">
        <v>0</v>
      </c>
      <c r="G57">
        <v>10000</v>
      </c>
      <c r="H57">
        <v>26</v>
      </c>
      <c r="I57">
        <v>50194</v>
      </c>
      <c r="J57" t="str">
        <f t="shared" si="0"/>
        <v>SELECT 'flat30-1.cnf','Roulette','Clause','1Bit','Weighted',0,10000,26,50194 UNION</v>
      </c>
    </row>
    <row r="58" spans="1:10" x14ac:dyDescent="0.55000000000000004">
      <c r="A58" t="s">
        <v>130</v>
      </c>
      <c r="B58" t="s">
        <v>9</v>
      </c>
      <c r="C58" t="s">
        <v>1</v>
      </c>
      <c r="D58" t="s">
        <v>131</v>
      </c>
      <c r="E58" t="s">
        <v>5</v>
      </c>
      <c r="F58" t="b">
        <v>0</v>
      </c>
      <c r="G58">
        <v>10000</v>
      </c>
      <c r="H58">
        <v>32</v>
      </c>
      <c r="I58">
        <v>50549</v>
      </c>
      <c r="J58" t="str">
        <f t="shared" si="0"/>
        <v>SELECT 'flat30-1.cnf','Roulette','Clause','1Bit','Amplified',0,10000,32,50549 UNION</v>
      </c>
    </row>
    <row r="59" spans="1:10" x14ac:dyDescent="0.55000000000000004">
      <c r="A59" t="s">
        <v>130</v>
      </c>
      <c r="B59" t="s">
        <v>9</v>
      </c>
      <c r="C59" t="s">
        <v>1</v>
      </c>
      <c r="D59" t="s">
        <v>132</v>
      </c>
      <c r="E59" t="s">
        <v>3</v>
      </c>
      <c r="F59" t="b">
        <v>0</v>
      </c>
      <c r="G59">
        <v>10000</v>
      </c>
      <c r="H59">
        <v>30</v>
      </c>
      <c r="I59">
        <v>51661</v>
      </c>
      <c r="J59" t="str">
        <f t="shared" si="0"/>
        <v>SELECT 'flat30-1.cnf','Roulette','Clause','2Bit','MaxSat',0,10000,30,51661 UNION</v>
      </c>
    </row>
    <row r="60" spans="1:10" x14ac:dyDescent="0.55000000000000004">
      <c r="A60" t="s">
        <v>130</v>
      </c>
      <c r="B60" t="s">
        <v>9</v>
      </c>
      <c r="C60" t="s">
        <v>1</v>
      </c>
      <c r="D60" t="s">
        <v>132</v>
      </c>
      <c r="E60" t="s">
        <v>4</v>
      </c>
      <c r="F60" t="b">
        <v>0</v>
      </c>
      <c r="G60">
        <v>10000</v>
      </c>
      <c r="H60">
        <v>22</v>
      </c>
      <c r="I60">
        <v>50171</v>
      </c>
      <c r="J60" t="str">
        <f t="shared" si="0"/>
        <v>SELECT 'flat30-1.cnf','Roulette','Clause','2Bit','Weighted',0,10000,22,50171 UNION</v>
      </c>
    </row>
    <row r="61" spans="1:10" x14ac:dyDescent="0.55000000000000004">
      <c r="A61" t="s">
        <v>130</v>
      </c>
      <c r="B61" t="s">
        <v>9</v>
      </c>
      <c r="C61" t="s">
        <v>1</v>
      </c>
      <c r="D61" t="s">
        <v>132</v>
      </c>
      <c r="E61" t="s">
        <v>5</v>
      </c>
      <c r="F61" t="b">
        <v>0</v>
      </c>
      <c r="G61">
        <v>10000</v>
      </c>
      <c r="H61">
        <v>31</v>
      </c>
      <c r="I61">
        <v>51275</v>
      </c>
      <c r="J61" t="str">
        <f t="shared" si="0"/>
        <v>SELECT 'flat30-1.cnf','Roulette','Clause','2Bit','Amplified',0,10000,31,51275 UNION</v>
      </c>
    </row>
    <row r="62" spans="1:10" x14ac:dyDescent="0.55000000000000004">
      <c r="A62" t="s">
        <v>130</v>
      </c>
      <c r="B62" t="s">
        <v>9</v>
      </c>
      <c r="C62" t="s">
        <v>8</v>
      </c>
      <c r="D62" t="s">
        <v>2</v>
      </c>
      <c r="E62" t="s">
        <v>3</v>
      </c>
      <c r="F62" t="b">
        <v>0</v>
      </c>
      <c r="G62">
        <v>10000</v>
      </c>
      <c r="H62">
        <v>35</v>
      </c>
      <c r="I62">
        <v>23258</v>
      </c>
      <c r="J62" t="str">
        <f t="shared" si="0"/>
        <v>SELECT 'flat30-1.cnf','Roulette','Uniform','BitFlip','MaxSat',0,10000,35,23258 UNION</v>
      </c>
    </row>
    <row r="63" spans="1:10" x14ac:dyDescent="0.55000000000000004">
      <c r="A63" t="s">
        <v>130</v>
      </c>
      <c r="B63" t="s">
        <v>9</v>
      </c>
      <c r="C63" t="s">
        <v>8</v>
      </c>
      <c r="D63" t="s">
        <v>2</v>
      </c>
      <c r="E63" t="s">
        <v>4</v>
      </c>
      <c r="F63" t="b">
        <v>1</v>
      </c>
      <c r="G63">
        <v>8921</v>
      </c>
      <c r="H63">
        <v>23</v>
      </c>
      <c r="I63">
        <v>19390</v>
      </c>
      <c r="J63" t="str">
        <f t="shared" si="0"/>
        <v>SELECT 'flat30-1.cnf','Roulette','Uniform','BitFlip','Weighted',1,8921,23,19390 UNION</v>
      </c>
    </row>
    <row r="64" spans="1:10" x14ac:dyDescent="0.55000000000000004">
      <c r="A64" t="s">
        <v>130</v>
      </c>
      <c r="B64" t="s">
        <v>9</v>
      </c>
      <c r="C64" t="s">
        <v>8</v>
      </c>
      <c r="D64" t="s">
        <v>2</v>
      </c>
      <c r="E64" t="s">
        <v>5</v>
      </c>
      <c r="F64" t="b">
        <v>0</v>
      </c>
      <c r="G64">
        <v>10000</v>
      </c>
      <c r="H64">
        <v>37</v>
      </c>
      <c r="I64">
        <v>24080</v>
      </c>
      <c r="J64" t="str">
        <f t="shared" si="0"/>
        <v>SELECT 'flat30-1.cnf','Roulette','Uniform','BitFlip','Amplified',0,10000,37,24080 UNION</v>
      </c>
    </row>
    <row r="65" spans="1:10" x14ac:dyDescent="0.55000000000000004">
      <c r="A65" t="s">
        <v>130</v>
      </c>
      <c r="B65" t="s">
        <v>9</v>
      </c>
      <c r="C65" t="s">
        <v>8</v>
      </c>
      <c r="D65" t="s">
        <v>6</v>
      </c>
      <c r="E65" t="s">
        <v>3</v>
      </c>
      <c r="F65" t="b">
        <v>1</v>
      </c>
      <c r="G65">
        <v>1510</v>
      </c>
      <c r="H65">
        <v>6</v>
      </c>
      <c r="I65">
        <v>5379</v>
      </c>
      <c r="J65" t="str">
        <f t="shared" si="0"/>
        <v>SELECT 'flat30-1.cnf','Roulette','Uniform','Guided','MaxSat',1,1510,6,5379 UNION</v>
      </c>
    </row>
    <row r="66" spans="1:10" x14ac:dyDescent="0.55000000000000004">
      <c r="A66" t="s">
        <v>130</v>
      </c>
      <c r="B66" t="s">
        <v>9</v>
      </c>
      <c r="C66" t="s">
        <v>8</v>
      </c>
      <c r="D66" t="s">
        <v>6</v>
      </c>
      <c r="E66" t="s">
        <v>4</v>
      </c>
      <c r="F66" t="b">
        <v>1</v>
      </c>
      <c r="G66">
        <v>172</v>
      </c>
      <c r="H66">
        <v>0</v>
      </c>
      <c r="I66">
        <v>617</v>
      </c>
      <c r="J66" t="str">
        <f t="shared" si="0"/>
        <v>SELECT 'flat30-1.cnf','Roulette','Uniform','Guided','Weighted',1,172,0,617 UNION</v>
      </c>
    </row>
    <row r="67" spans="1:10" x14ac:dyDescent="0.55000000000000004">
      <c r="A67" t="s">
        <v>130</v>
      </c>
      <c r="B67" t="s">
        <v>9</v>
      </c>
      <c r="C67" t="s">
        <v>8</v>
      </c>
      <c r="D67" t="s">
        <v>6</v>
      </c>
      <c r="E67" t="s">
        <v>5</v>
      </c>
      <c r="F67" t="b">
        <v>1</v>
      </c>
      <c r="G67">
        <v>1168</v>
      </c>
      <c r="H67">
        <v>5</v>
      </c>
      <c r="I67">
        <v>4281</v>
      </c>
      <c r="J67" t="str">
        <f t="shared" ref="J67:J130" si="1">CONCATENATE("SELECT '",A67,"','",B67,"','",C67,"','",D67,"','",E67,"',",IF(F67,1,0),",",G67,",",H67,",",I67," UNION")</f>
        <v>SELECT 'flat30-1.cnf','Roulette','Uniform','Guided','Amplified',1,1168,5,4281 UNION</v>
      </c>
    </row>
    <row r="68" spans="1:10" x14ac:dyDescent="0.55000000000000004">
      <c r="A68" t="s">
        <v>130</v>
      </c>
      <c r="B68" t="s">
        <v>9</v>
      </c>
      <c r="C68" t="s">
        <v>8</v>
      </c>
      <c r="D68" t="s">
        <v>131</v>
      </c>
      <c r="E68" t="s">
        <v>3</v>
      </c>
      <c r="F68" t="b">
        <v>0</v>
      </c>
      <c r="G68">
        <v>10000</v>
      </c>
      <c r="H68">
        <v>40</v>
      </c>
      <c r="I68">
        <v>22044</v>
      </c>
      <c r="J68" t="str">
        <f t="shared" si="1"/>
        <v>SELECT 'flat30-1.cnf','Roulette','Uniform','1Bit','MaxSat',0,10000,40,22044 UNION</v>
      </c>
    </row>
    <row r="69" spans="1:10" x14ac:dyDescent="0.55000000000000004">
      <c r="A69" t="s">
        <v>130</v>
      </c>
      <c r="B69" t="s">
        <v>9</v>
      </c>
      <c r="C69" t="s">
        <v>8</v>
      </c>
      <c r="D69" t="s">
        <v>131</v>
      </c>
      <c r="E69" t="s">
        <v>4</v>
      </c>
      <c r="F69" t="b">
        <v>0</v>
      </c>
      <c r="G69">
        <v>10000</v>
      </c>
      <c r="H69">
        <v>27</v>
      </c>
      <c r="I69">
        <v>20898</v>
      </c>
      <c r="J69" t="str">
        <f t="shared" si="1"/>
        <v>SELECT 'flat30-1.cnf','Roulette','Uniform','1Bit','Weighted',0,10000,27,20898 UNION</v>
      </c>
    </row>
    <row r="70" spans="1:10" x14ac:dyDescent="0.55000000000000004">
      <c r="A70" t="s">
        <v>130</v>
      </c>
      <c r="B70" t="s">
        <v>9</v>
      </c>
      <c r="C70" t="s">
        <v>8</v>
      </c>
      <c r="D70" t="s">
        <v>131</v>
      </c>
      <c r="E70" t="s">
        <v>5</v>
      </c>
      <c r="F70" t="b">
        <v>0</v>
      </c>
      <c r="G70">
        <v>10000</v>
      </c>
      <c r="H70">
        <v>42</v>
      </c>
      <c r="I70">
        <v>22367</v>
      </c>
      <c r="J70" t="str">
        <f t="shared" si="1"/>
        <v>SELECT 'flat30-1.cnf','Roulette','Uniform','1Bit','Amplified',0,10000,42,22367 UNION</v>
      </c>
    </row>
    <row r="71" spans="1:10" x14ac:dyDescent="0.55000000000000004">
      <c r="A71" t="s">
        <v>130</v>
      </c>
      <c r="B71" t="s">
        <v>9</v>
      </c>
      <c r="C71" t="s">
        <v>8</v>
      </c>
      <c r="D71" t="s">
        <v>132</v>
      </c>
      <c r="E71" t="s">
        <v>3</v>
      </c>
      <c r="F71" t="b">
        <v>1</v>
      </c>
      <c r="G71">
        <v>3599</v>
      </c>
      <c r="H71">
        <v>10</v>
      </c>
      <c r="I71">
        <v>8149</v>
      </c>
      <c r="J71" t="str">
        <f t="shared" si="1"/>
        <v>SELECT 'flat30-1.cnf','Roulette','Uniform','2Bit','MaxSat',1,3599,10,8149 UNION</v>
      </c>
    </row>
    <row r="72" spans="1:10" x14ac:dyDescent="0.55000000000000004">
      <c r="A72" t="s">
        <v>130</v>
      </c>
      <c r="B72" t="s">
        <v>9</v>
      </c>
      <c r="C72" t="s">
        <v>8</v>
      </c>
      <c r="D72" t="s">
        <v>132</v>
      </c>
      <c r="E72" t="s">
        <v>4</v>
      </c>
      <c r="F72" t="b">
        <v>0</v>
      </c>
      <c r="G72">
        <v>10000</v>
      </c>
      <c r="H72">
        <v>27</v>
      </c>
      <c r="I72">
        <v>22772</v>
      </c>
      <c r="J72" t="str">
        <f t="shared" si="1"/>
        <v>SELECT 'flat30-1.cnf','Roulette','Uniform','2Bit','Weighted',0,10000,27,22772 UNION</v>
      </c>
    </row>
    <row r="73" spans="1:10" x14ac:dyDescent="0.55000000000000004">
      <c r="A73" t="s">
        <v>130</v>
      </c>
      <c r="B73" t="s">
        <v>9</v>
      </c>
      <c r="C73" t="s">
        <v>8</v>
      </c>
      <c r="D73" t="s">
        <v>132</v>
      </c>
      <c r="E73" t="s">
        <v>5</v>
      </c>
      <c r="F73" t="b">
        <v>0</v>
      </c>
      <c r="G73">
        <v>10000</v>
      </c>
      <c r="H73">
        <v>34</v>
      </c>
      <c r="I73">
        <v>23706</v>
      </c>
      <c r="J73" t="str">
        <f t="shared" si="1"/>
        <v>SELECT 'flat30-1.cnf','Roulette','Uniform','2Bit','Amplified',0,10000,34,23706 UNION</v>
      </c>
    </row>
    <row r="74" spans="1:10" x14ac:dyDescent="0.55000000000000004">
      <c r="A74" t="s">
        <v>130</v>
      </c>
      <c r="B74" t="s">
        <v>9</v>
      </c>
      <c r="C74" t="s">
        <v>133</v>
      </c>
      <c r="D74" t="s">
        <v>2</v>
      </c>
      <c r="E74" t="s">
        <v>3</v>
      </c>
      <c r="F74" t="b">
        <v>0</v>
      </c>
      <c r="G74">
        <v>10000</v>
      </c>
      <c r="H74">
        <v>35</v>
      </c>
      <c r="I74">
        <v>22073</v>
      </c>
      <c r="J74" t="str">
        <f t="shared" si="1"/>
        <v>SELECT 'flat30-1.cnf','Roulette','1Point','BitFlip','MaxSat',0,10000,35,22073 UNION</v>
      </c>
    </row>
    <row r="75" spans="1:10" x14ac:dyDescent="0.55000000000000004">
      <c r="A75" t="s">
        <v>130</v>
      </c>
      <c r="B75" t="s">
        <v>9</v>
      </c>
      <c r="C75" t="s">
        <v>133</v>
      </c>
      <c r="D75" t="s">
        <v>2</v>
      </c>
      <c r="E75" t="s">
        <v>4</v>
      </c>
      <c r="F75" t="b">
        <v>0</v>
      </c>
      <c r="G75">
        <v>10000</v>
      </c>
      <c r="H75">
        <v>27</v>
      </c>
      <c r="I75">
        <v>20451</v>
      </c>
      <c r="J75" t="str">
        <f t="shared" si="1"/>
        <v>SELECT 'flat30-1.cnf','Roulette','1Point','BitFlip','Weighted',0,10000,27,20451 UNION</v>
      </c>
    </row>
    <row r="76" spans="1:10" x14ac:dyDescent="0.55000000000000004">
      <c r="A76" t="s">
        <v>130</v>
      </c>
      <c r="B76" t="s">
        <v>9</v>
      </c>
      <c r="C76" t="s">
        <v>133</v>
      </c>
      <c r="D76" t="s">
        <v>2</v>
      </c>
      <c r="E76" t="s">
        <v>5</v>
      </c>
      <c r="F76" t="b">
        <v>1</v>
      </c>
      <c r="G76">
        <v>7465</v>
      </c>
      <c r="H76">
        <v>28</v>
      </c>
      <c r="I76">
        <v>17108</v>
      </c>
      <c r="J76" t="str">
        <f t="shared" si="1"/>
        <v>SELECT 'flat30-1.cnf','Roulette','1Point','BitFlip','Amplified',1,7465,28,17108 UNION</v>
      </c>
    </row>
    <row r="77" spans="1:10" x14ac:dyDescent="0.55000000000000004">
      <c r="A77" t="s">
        <v>130</v>
      </c>
      <c r="B77" t="s">
        <v>9</v>
      </c>
      <c r="C77" t="s">
        <v>133</v>
      </c>
      <c r="D77" t="s">
        <v>6</v>
      </c>
      <c r="E77" t="s">
        <v>3</v>
      </c>
      <c r="F77" t="b">
        <v>1</v>
      </c>
      <c r="G77">
        <v>818</v>
      </c>
      <c r="H77">
        <v>3</v>
      </c>
      <c r="I77">
        <v>2832</v>
      </c>
      <c r="J77" t="str">
        <f t="shared" si="1"/>
        <v>SELECT 'flat30-1.cnf','Roulette','1Point','Guided','MaxSat',1,818,3,2832 UNION</v>
      </c>
    </row>
    <row r="78" spans="1:10" x14ac:dyDescent="0.55000000000000004">
      <c r="A78" t="s">
        <v>130</v>
      </c>
      <c r="B78" t="s">
        <v>9</v>
      </c>
      <c r="C78" t="s">
        <v>133</v>
      </c>
      <c r="D78" t="s">
        <v>6</v>
      </c>
      <c r="E78" t="s">
        <v>4</v>
      </c>
      <c r="F78" t="b">
        <v>1</v>
      </c>
      <c r="G78">
        <v>660</v>
      </c>
      <c r="H78">
        <v>3</v>
      </c>
      <c r="I78">
        <v>2162</v>
      </c>
      <c r="J78" t="str">
        <f t="shared" si="1"/>
        <v>SELECT 'flat30-1.cnf','Roulette','1Point','Guided','Weighted',1,660,3,2162 UNION</v>
      </c>
    </row>
    <row r="79" spans="1:10" x14ac:dyDescent="0.55000000000000004">
      <c r="A79" t="s">
        <v>130</v>
      </c>
      <c r="B79" t="s">
        <v>9</v>
      </c>
      <c r="C79" t="s">
        <v>133</v>
      </c>
      <c r="D79" t="s">
        <v>6</v>
      </c>
      <c r="E79" t="s">
        <v>5</v>
      </c>
      <c r="F79" t="b">
        <v>1</v>
      </c>
      <c r="G79">
        <v>1143</v>
      </c>
      <c r="H79">
        <v>5</v>
      </c>
      <c r="I79">
        <v>3948</v>
      </c>
      <c r="J79" t="str">
        <f t="shared" si="1"/>
        <v>SELECT 'flat30-1.cnf','Roulette','1Point','Guided','Amplified',1,1143,5,3948 UNION</v>
      </c>
    </row>
    <row r="80" spans="1:10" x14ac:dyDescent="0.55000000000000004">
      <c r="A80" t="s">
        <v>130</v>
      </c>
      <c r="B80" t="s">
        <v>9</v>
      </c>
      <c r="C80" t="s">
        <v>133</v>
      </c>
      <c r="D80" t="s">
        <v>131</v>
      </c>
      <c r="E80" t="s">
        <v>3</v>
      </c>
      <c r="F80" t="b">
        <v>0</v>
      </c>
      <c r="G80">
        <v>10000</v>
      </c>
      <c r="H80">
        <v>38</v>
      </c>
      <c r="I80">
        <v>20733</v>
      </c>
      <c r="J80" t="str">
        <f t="shared" si="1"/>
        <v>SELECT 'flat30-1.cnf','Roulette','1Point','1Bit','MaxSat',0,10000,38,20733 UNION</v>
      </c>
    </row>
    <row r="81" spans="1:10" x14ac:dyDescent="0.55000000000000004">
      <c r="A81" t="s">
        <v>130</v>
      </c>
      <c r="B81" t="s">
        <v>9</v>
      </c>
      <c r="C81" t="s">
        <v>133</v>
      </c>
      <c r="D81" t="s">
        <v>131</v>
      </c>
      <c r="E81" t="s">
        <v>4</v>
      </c>
      <c r="F81" t="b">
        <v>0</v>
      </c>
      <c r="G81">
        <v>10000</v>
      </c>
      <c r="H81">
        <v>27</v>
      </c>
      <c r="I81">
        <v>19297</v>
      </c>
      <c r="J81" t="str">
        <f t="shared" si="1"/>
        <v>SELECT 'flat30-1.cnf','Roulette','1Point','1Bit','Weighted',0,10000,27,19297 UNION</v>
      </c>
    </row>
    <row r="82" spans="1:10" x14ac:dyDescent="0.55000000000000004">
      <c r="A82" t="s">
        <v>130</v>
      </c>
      <c r="B82" t="s">
        <v>9</v>
      </c>
      <c r="C82" t="s">
        <v>133</v>
      </c>
      <c r="D82" t="s">
        <v>131</v>
      </c>
      <c r="E82" t="s">
        <v>5</v>
      </c>
      <c r="F82" t="b">
        <v>0</v>
      </c>
      <c r="G82">
        <v>10000</v>
      </c>
      <c r="H82">
        <v>40</v>
      </c>
      <c r="I82">
        <v>21202</v>
      </c>
      <c r="J82" t="str">
        <f t="shared" si="1"/>
        <v>SELECT 'flat30-1.cnf','Roulette','1Point','1Bit','Amplified',0,10000,40,21202 UNION</v>
      </c>
    </row>
    <row r="83" spans="1:10" x14ac:dyDescent="0.55000000000000004">
      <c r="A83" t="s">
        <v>130</v>
      </c>
      <c r="B83" t="s">
        <v>9</v>
      </c>
      <c r="C83" t="s">
        <v>133</v>
      </c>
      <c r="D83" t="s">
        <v>132</v>
      </c>
      <c r="E83" t="s">
        <v>3</v>
      </c>
      <c r="F83" t="b">
        <v>1</v>
      </c>
      <c r="G83">
        <v>5092</v>
      </c>
      <c r="H83">
        <v>18</v>
      </c>
      <c r="I83">
        <v>10478</v>
      </c>
      <c r="J83" t="str">
        <f t="shared" si="1"/>
        <v>SELECT 'flat30-1.cnf','Roulette','1Point','2Bit','MaxSat',1,5092,18,10478 UNION</v>
      </c>
    </row>
    <row r="84" spans="1:10" x14ac:dyDescent="0.55000000000000004">
      <c r="A84" t="s">
        <v>130</v>
      </c>
      <c r="B84" t="s">
        <v>9</v>
      </c>
      <c r="C84" t="s">
        <v>133</v>
      </c>
      <c r="D84" t="s">
        <v>132</v>
      </c>
      <c r="E84" t="s">
        <v>4</v>
      </c>
      <c r="F84" t="b">
        <v>0</v>
      </c>
      <c r="G84">
        <v>10000</v>
      </c>
      <c r="H84">
        <v>26</v>
      </c>
      <c r="I84">
        <v>19163</v>
      </c>
      <c r="J84" t="str">
        <f t="shared" si="1"/>
        <v>SELECT 'flat30-1.cnf','Roulette','1Point','2Bit','Weighted',0,10000,26,19163 UNION</v>
      </c>
    </row>
    <row r="85" spans="1:10" x14ac:dyDescent="0.55000000000000004">
      <c r="A85" t="s">
        <v>130</v>
      </c>
      <c r="B85" t="s">
        <v>9</v>
      </c>
      <c r="C85" t="s">
        <v>133</v>
      </c>
      <c r="D85" t="s">
        <v>132</v>
      </c>
      <c r="E85" t="s">
        <v>5</v>
      </c>
      <c r="F85" t="b">
        <v>0</v>
      </c>
      <c r="G85">
        <v>10000</v>
      </c>
      <c r="H85">
        <v>39</v>
      </c>
      <c r="I85">
        <v>20591</v>
      </c>
      <c r="J85" t="str">
        <f t="shared" si="1"/>
        <v>SELECT 'flat30-1.cnf','Roulette','1Point','2Bit','Amplified',0,10000,39,20591 UNION</v>
      </c>
    </row>
    <row r="86" spans="1:10" x14ac:dyDescent="0.55000000000000004">
      <c r="A86" t="s">
        <v>130</v>
      </c>
      <c r="B86" t="s">
        <v>9</v>
      </c>
      <c r="C86" t="s">
        <v>134</v>
      </c>
      <c r="D86" t="s">
        <v>2</v>
      </c>
      <c r="E86" t="s">
        <v>3</v>
      </c>
      <c r="F86" t="b">
        <v>1</v>
      </c>
      <c r="G86">
        <v>1859</v>
      </c>
      <c r="H86">
        <v>6</v>
      </c>
      <c r="I86">
        <v>4209</v>
      </c>
      <c r="J86" t="str">
        <f t="shared" si="1"/>
        <v>SELECT 'flat30-1.cnf','Roulette','2Point','BitFlip','MaxSat',1,1859,6,4209 UNION</v>
      </c>
    </row>
    <row r="87" spans="1:10" x14ac:dyDescent="0.55000000000000004">
      <c r="A87" t="s">
        <v>130</v>
      </c>
      <c r="B87" t="s">
        <v>9</v>
      </c>
      <c r="C87" t="s">
        <v>134</v>
      </c>
      <c r="D87" t="s">
        <v>2</v>
      </c>
      <c r="E87" t="s">
        <v>4</v>
      </c>
      <c r="F87" t="b">
        <v>0</v>
      </c>
      <c r="G87">
        <v>10000</v>
      </c>
      <c r="H87">
        <v>28</v>
      </c>
      <c r="I87">
        <v>20485</v>
      </c>
      <c r="J87" t="str">
        <f t="shared" si="1"/>
        <v>SELECT 'flat30-1.cnf','Roulette','2Point','BitFlip','Weighted',0,10000,28,20485 UNION</v>
      </c>
    </row>
    <row r="88" spans="1:10" x14ac:dyDescent="0.55000000000000004">
      <c r="A88" t="s">
        <v>130</v>
      </c>
      <c r="B88" t="s">
        <v>9</v>
      </c>
      <c r="C88" t="s">
        <v>134</v>
      </c>
      <c r="D88" t="s">
        <v>2</v>
      </c>
      <c r="E88" t="s">
        <v>5</v>
      </c>
      <c r="F88" t="b">
        <v>0</v>
      </c>
      <c r="G88">
        <v>10000</v>
      </c>
      <c r="H88">
        <v>39</v>
      </c>
      <c r="I88">
        <v>21754</v>
      </c>
      <c r="J88" t="str">
        <f t="shared" si="1"/>
        <v>SELECT 'flat30-1.cnf','Roulette','2Point','BitFlip','Amplified',0,10000,39,21754 UNION</v>
      </c>
    </row>
    <row r="89" spans="1:10" x14ac:dyDescent="0.55000000000000004">
      <c r="A89" t="s">
        <v>130</v>
      </c>
      <c r="B89" t="s">
        <v>9</v>
      </c>
      <c r="C89" t="s">
        <v>134</v>
      </c>
      <c r="D89" t="s">
        <v>6</v>
      </c>
      <c r="E89" t="s">
        <v>3</v>
      </c>
      <c r="F89" t="b">
        <v>1</v>
      </c>
      <c r="G89">
        <v>880</v>
      </c>
      <c r="H89">
        <v>4</v>
      </c>
      <c r="I89">
        <v>2992</v>
      </c>
      <c r="J89" t="str">
        <f t="shared" si="1"/>
        <v>SELECT 'flat30-1.cnf','Roulette','2Point','Guided','MaxSat',1,880,4,2992 UNION</v>
      </c>
    </row>
    <row r="90" spans="1:10" x14ac:dyDescent="0.55000000000000004">
      <c r="A90" t="s">
        <v>130</v>
      </c>
      <c r="B90" t="s">
        <v>9</v>
      </c>
      <c r="C90" t="s">
        <v>134</v>
      </c>
      <c r="D90" t="s">
        <v>6</v>
      </c>
      <c r="E90" t="s">
        <v>4</v>
      </c>
      <c r="F90" t="b">
        <v>1</v>
      </c>
      <c r="G90">
        <v>114</v>
      </c>
      <c r="H90">
        <v>0</v>
      </c>
      <c r="I90">
        <v>371</v>
      </c>
      <c r="J90" t="str">
        <f t="shared" si="1"/>
        <v>SELECT 'flat30-1.cnf','Roulette','2Point','Guided','Weighted',1,114,0,371 UNION</v>
      </c>
    </row>
    <row r="91" spans="1:10" x14ac:dyDescent="0.55000000000000004">
      <c r="A91" t="s">
        <v>130</v>
      </c>
      <c r="B91" t="s">
        <v>9</v>
      </c>
      <c r="C91" t="s">
        <v>134</v>
      </c>
      <c r="D91" t="s">
        <v>6</v>
      </c>
      <c r="E91" t="s">
        <v>5</v>
      </c>
      <c r="F91" t="b">
        <v>1</v>
      </c>
      <c r="G91">
        <v>1228</v>
      </c>
      <c r="H91">
        <v>5</v>
      </c>
      <c r="I91">
        <v>4218</v>
      </c>
      <c r="J91" t="str">
        <f t="shared" si="1"/>
        <v>SELECT 'flat30-1.cnf','Roulette','2Point','Guided','Amplified',1,1228,5,4218 UNION</v>
      </c>
    </row>
    <row r="92" spans="1:10" x14ac:dyDescent="0.55000000000000004">
      <c r="A92" t="s">
        <v>130</v>
      </c>
      <c r="B92" t="s">
        <v>9</v>
      </c>
      <c r="C92" t="s">
        <v>134</v>
      </c>
      <c r="D92" t="s">
        <v>131</v>
      </c>
      <c r="E92" t="s">
        <v>3</v>
      </c>
      <c r="F92" t="b">
        <v>0</v>
      </c>
      <c r="G92">
        <v>10000</v>
      </c>
      <c r="H92">
        <v>36</v>
      </c>
      <c r="I92">
        <v>21422</v>
      </c>
      <c r="J92" t="str">
        <f t="shared" si="1"/>
        <v>SELECT 'flat30-1.cnf','Roulette','2Point','1Bit','MaxSat',0,10000,36,21422 UNION</v>
      </c>
    </row>
    <row r="93" spans="1:10" x14ac:dyDescent="0.55000000000000004">
      <c r="A93" t="s">
        <v>130</v>
      </c>
      <c r="B93" t="s">
        <v>9</v>
      </c>
      <c r="C93" t="s">
        <v>134</v>
      </c>
      <c r="D93" t="s">
        <v>131</v>
      </c>
      <c r="E93" t="s">
        <v>4</v>
      </c>
      <c r="F93" t="b">
        <v>0</v>
      </c>
      <c r="G93">
        <v>10000</v>
      </c>
      <c r="H93">
        <v>29</v>
      </c>
      <c r="I93">
        <v>18984</v>
      </c>
      <c r="J93" t="str">
        <f t="shared" si="1"/>
        <v>SELECT 'flat30-1.cnf','Roulette','2Point','1Bit','Weighted',0,10000,29,18984 UNION</v>
      </c>
    </row>
    <row r="94" spans="1:10" x14ac:dyDescent="0.55000000000000004">
      <c r="A94" t="s">
        <v>130</v>
      </c>
      <c r="B94" t="s">
        <v>9</v>
      </c>
      <c r="C94" t="s">
        <v>134</v>
      </c>
      <c r="D94" t="s">
        <v>131</v>
      </c>
      <c r="E94" t="s">
        <v>5</v>
      </c>
      <c r="F94" t="b">
        <v>1</v>
      </c>
      <c r="G94">
        <v>399</v>
      </c>
      <c r="H94">
        <v>1</v>
      </c>
      <c r="I94">
        <v>834</v>
      </c>
      <c r="J94" t="str">
        <f t="shared" si="1"/>
        <v>SELECT 'flat30-1.cnf','Roulette','2Point','1Bit','Amplified',1,399,1,834 UNION</v>
      </c>
    </row>
    <row r="95" spans="1:10" x14ac:dyDescent="0.55000000000000004">
      <c r="A95" t="s">
        <v>130</v>
      </c>
      <c r="B95" t="s">
        <v>9</v>
      </c>
      <c r="C95" t="s">
        <v>134</v>
      </c>
      <c r="D95" t="s">
        <v>132</v>
      </c>
      <c r="E95" t="s">
        <v>3</v>
      </c>
      <c r="F95" t="b">
        <v>0</v>
      </c>
      <c r="G95">
        <v>10000</v>
      </c>
      <c r="H95">
        <v>37</v>
      </c>
      <c r="I95">
        <v>20660</v>
      </c>
      <c r="J95" t="str">
        <f t="shared" si="1"/>
        <v>SELECT 'flat30-1.cnf','Roulette','2Point','2Bit','MaxSat',0,10000,37,20660 UNION</v>
      </c>
    </row>
    <row r="96" spans="1:10" x14ac:dyDescent="0.55000000000000004">
      <c r="A96" t="s">
        <v>130</v>
      </c>
      <c r="B96" t="s">
        <v>9</v>
      </c>
      <c r="C96" t="s">
        <v>134</v>
      </c>
      <c r="D96" t="s">
        <v>132</v>
      </c>
      <c r="E96" t="s">
        <v>4</v>
      </c>
      <c r="F96" t="b">
        <v>0</v>
      </c>
      <c r="G96">
        <v>10000</v>
      </c>
      <c r="H96">
        <v>27</v>
      </c>
      <c r="I96">
        <v>19018</v>
      </c>
      <c r="J96" t="str">
        <f t="shared" si="1"/>
        <v>SELECT 'flat30-1.cnf','Roulette','2Point','2Bit','Weighted',0,10000,27,19018 UNION</v>
      </c>
    </row>
    <row r="97" spans="1:10" x14ac:dyDescent="0.55000000000000004">
      <c r="A97" t="s">
        <v>130</v>
      </c>
      <c r="B97" t="s">
        <v>9</v>
      </c>
      <c r="C97" t="s">
        <v>134</v>
      </c>
      <c r="D97" t="s">
        <v>132</v>
      </c>
      <c r="E97" t="s">
        <v>5</v>
      </c>
      <c r="F97" t="b">
        <v>0</v>
      </c>
      <c r="G97">
        <v>10000</v>
      </c>
      <c r="H97">
        <v>38</v>
      </c>
      <c r="I97">
        <v>21388</v>
      </c>
      <c r="J97" t="str">
        <f t="shared" si="1"/>
        <v>SELECT 'flat30-1.cnf','Roulette','2Point','2Bit','Amplified',0,10000,38,21388 UNION</v>
      </c>
    </row>
    <row r="98" spans="1:10" x14ac:dyDescent="0.55000000000000004">
      <c r="A98" t="s">
        <v>130</v>
      </c>
      <c r="B98" t="s">
        <v>10</v>
      </c>
      <c r="C98" t="s">
        <v>1</v>
      </c>
      <c r="D98" t="s">
        <v>2</v>
      </c>
      <c r="E98" t="s">
        <v>3</v>
      </c>
      <c r="F98" t="b">
        <v>0</v>
      </c>
      <c r="G98">
        <v>10000</v>
      </c>
      <c r="H98">
        <v>47</v>
      </c>
      <c r="I98">
        <v>47631</v>
      </c>
      <c r="J98" t="str">
        <f t="shared" si="1"/>
        <v>SELECT 'flat30-1.cnf','Rank','Clause','BitFlip','MaxSat',0,10000,47,47631 UNION</v>
      </c>
    </row>
    <row r="99" spans="1:10" x14ac:dyDescent="0.55000000000000004">
      <c r="A99" t="s">
        <v>130</v>
      </c>
      <c r="B99" t="s">
        <v>10</v>
      </c>
      <c r="C99" t="s">
        <v>1</v>
      </c>
      <c r="D99" t="s">
        <v>2</v>
      </c>
      <c r="E99" t="s">
        <v>4</v>
      </c>
      <c r="F99" t="b">
        <v>1</v>
      </c>
      <c r="G99">
        <v>5430</v>
      </c>
      <c r="H99">
        <v>22</v>
      </c>
      <c r="I99">
        <v>25899</v>
      </c>
      <c r="J99" t="str">
        <f t="shared" si="1"/>
        <v>SELECT 'flat30-1.cnf','Rank','Clause','BitFlip','Weighted',1,5430,22,25899 UNION</v>
      </c>
    </row>
    <row r="100" spans="1:10" x14ac:dyDescent="0.55000000000000004">
      <c r="A100" t="s">
        <v>130</v>
      </c>
      <c r="B100" t="s">
        <v>10</v>
      </c>
      <c r="C100" t="s">
        <v>1</v>
      </c>
      <c r="D100" t="s">
        <v>2</v>
      </c>
      <c r="E100" t="s">
        <v>5</v>
      </c>
      <c r="F100" t="b">
        <v>1</v>
      </c>
      <c r="G100">
        <v>4523</v>
      </c>
      <c r="H100">
        <v>22</v>
      </c>
      <c r="I100">
        <v>21952</v>
      </c>
      <c r="J100" t="str">
        <f t="shared" si="1"/>
        <v>SELECT 'flat30-1.cnf','Rank','Clause','BitFlip','Amplified',1,4523,22,21952 UNION</v>
      </c>
    </row>
    <row r="101" spans="1:10" x14ac:dyDescent="0.55000000000000004">
      <c r="A101" t="s">
        <v>130</v>
      </c>
      <c r="B101" t="s">
        <v>10</v>
      </c>
      <c r="C101" t="s">
        <v>1</v>
      </c>
      <c r="D101" t="s">
        <v>6</v>
      </c>
      <c r="E101" t="s">
        <v>3</v>
      </c>
      <c r="F101" t="b">
        <v>1</v>
      </c>
      <c r="G101">
        <v>1641</v>
      </c>
      <c r="H101">
        <v>8</v>
      </c>
      <c r="I101">
        <v>8874</v>
      </c>
      <c r="J101" t="str">
        <f t="shared" si="1"/>
        <v>SELECT 'flat30-1.cnf','Rank','Clause','Guided','MaxSat',1,1641,8,8874 UNION</v>
      </c>
    </row>
    <row r="102" spans="1:10" x14ac:dyDescent="0.55000000000000004">
      <c r="A102" t="s">
        <v>130</v>
      </c>
      <c r="B102" t="s">
        <v>10</v>
      </c>
      <c r="C102" t="s">
        <v>1</v>
      </c>
      <c r="D102" t="s">
        <v>6</v>
      </c>
      <c r="E102" t="s">
        <v>4</v>
      </c>
      <c r="F102" t="b">
        <v>1</v>
      </c>
      <c r="G102">
        <v>2022</v>
      </c>
      <c r="H102">
        <v>9</v>
      </c>
      <c r="I102">
        <v>11322</v>
      </c>
      <c r="J102" t="str">
        <f t="shared" si="1"/>
        <v>SELECT 'flat30-1.cnf','Rank','Clause','Guided','Weighted',1,2022,9,11322 UNION</v>
      </c>
    </row>
    <row r="103" spans="1:10" x14ac:dyDescent="0.55000000000000004">
      <c r="A103" t="s">
        <v>130</v>
      </c>
      <c r="B103" t="s">
        <v>10</v>
      </c>
      <c r="C103" t="s">
        <v>1</v>
      </c>
      <c r="D103" t="s">
        <v>6</v>
      </c>
      <c r="E103" t="s">
        <v>5</v>
      </c>
      <c r="F103" t="b">
        <v>1</v>
      </c>
      <c r="G103">
        <v>426</v>
      </c>
      <c r="H103">
        <v>2</v>
      </c>
      <c r="I103">
        <v>2274</v>
      </c>
      <c r="J103" t="str">
        <f t="shared" si="1"/>
        <v>SELECT 'flat30-1.cnf','Rank','Clause','Guided','Amplified',1,426,2,2274 UNION</v>
      </c>
    </row>
    <row r="104" spans="1:10" x14ac:dyDescent="0.55000000000000004">
      <c r="A104" t="s">
        <v>130</v>
      </c>
      <c r="B104" t="s">
        <v>10</v>
      </c>
      <c r="C104" t="s">
        <v>1</v>
      </c>
      <c r="D104" t="s">
        <v>131</v>
      </c>
      <c r="E104" t="s">
        <v>3</v>
      </c>
      <c r="F104" t="b">
        <v>1</v>
      </c>
      <c r="G104">
        <v>9665</v>
      </c>
      <c r="H104">
        <v>45</v>
      </c>
      <c r="I104">
        <v>45304</v>
      </c>
      <c r="J104" t="str">
        <f t="shared" si="1"/>
        <v>SELECT 'flat30-1.cnf','Rank','Clause','1Bit','MaxSat',1,9665,45,45304 UNION</v>
      </c>
    </row>
    <row r="105" spans="1:10" x14ac:dyDescent="0.55000000000000004">
      <c r="A105" t="s">
        <v>130</v>
      </c>
      <c r="B105" t="s">
        <v>10</v>
      </c>
      <c r="C105" t="s">
        <v>1</v>
      </c>
      <c r="D105" t="s">
        <v>131</v>
      </c>
      <c r="E105" t="s">
        <v>4</v>
      </c>
      <c r="F105" t="b">
        <v>1</v>
      </c>
      <c r="G105">
        <v>4867</v>
      </c>
      <c r="H105">
        <v>15</v>
      </c>
      <c r="I105">
        <v>23213</v>
      </c>
      <c r="J105" t="str">
        <f t="shared" si="1"/>
        <v>SELECT 'flat30-1.cnf','Rank','Clause','1Bit','Weighted',1,4867,15,23213 UNION</v>
      </c>
    </row>
    <row r="106" spans="1:10" x14ac:dyDescent="0.55000000000000004">
      <c r="A106" t="s">
        <v>130</v>
      </c>
      <c r="B106" t="s">
        <v>10</v>
      </c>
      <c r="C106" t="s">
        <v>1</v>
      </c>
      <c r="D106" t="s">
        <v>131</v>
      </c>
      <c r="E106" t="s">
        <v>5</v>
      </c>
      <c r="F106" t="b">
        <v>1</v>
      </c>
      <c r="G106">
        <v>3804</v>
      </c>
      <c r="H106">
        <v>18</v>
      </c>
      <c r="I106">
        <v>18274</v>
      </c>
      <c r="J106" t="str">
        <f t="shared" si="1"/>
        <v>SELECT 'flat30-1.cnf','Rank','Clause','1Bit','Amplified',1,3804,18,18274 UNION</v>
      </c>
    </row>
    <row r="107" spans="1:10" x14ac:dyDescent="0.55000000000000004">
      <c r="A107" t="s">
        <v>130</v>
      </c>
      <c r="B107" t="s">
        <v>10</v>
      </c>
      <c r="C107" t="s">
        <v>1</v>
      </c>
      <c r="D107" t="s">
        <v>132</v>
      </c>
      <c r="E107" t="s">
        <v>3</v>
      </c>
      <c r="F107" t="b">
        <v>1</v>
      </c>
      <c r="G107">
        <v>8532</v>
      </c>
      <c r="H107">
        <v>37</v>
      </c>
      <c r="I107">
        <v>41081</v>
      </c>
      <c r="J107" t="str">
        <f t="shared" si="1"/>
        <v>SELECT 'flat30-1.cnf','Rank','Clause','2Bit','MaxSat',1,8532,37,41081 UNION</v>
      </c>
    </row>
    <row r="108" spans="1:10" x14ac:dyDescent="0.55000000000000004">
      <c r="A108" t="s">
        <v>130</v>
      </c>
      <c r="B108" t="s">
        <v>10</v>
      </c>
      <c r="C108" t="s">
        <v>1</v>
      </c>
      <c r="D108" t="s">
        <v>132</v>
      </c>
      <c r="E108" t="s">
        <v>4</v>
      </c>
      <c r="F108" t="b">
        <v>0</v>
      </c>
      <c r="G108">
        <v>10000</v>
      </c>
      <c r="H108">
        <v>31</v>
      </c>
      <c r="I108">
        <v>45897</v>
      </c>
      <c r="J108" t="str">
        <f t="shared" si="1"/>
        <v>SELECT 'flat30-1.cnf','Rank','Clause','2Bit','Weighted',0,10000,31,45897 UNION</v>
      </c>
    </row>
    <row r="109" spans="1:10" x14ac:dyDescent="0.55000000000000004">
      <c r="A109" t="s">
        <v>130</v>
      </c>
      <c r="B109" t="s">
        <v>10</v>
      </c>
      <c r="C109" t="s">
        <v>1</v>
      </c>
      <c r="D109" t="s">
        <v>132</v>
      </c>
      <c r="E109" t="s">
        <v>5</v>
      </c>
      <c r="F109" t="b">
        <v>0</v>
      </c>
      <c r="G109">
        <v>10000</v>
      </c>
      <c r="H109">
        <v>44</v>
      </c>
      <c r="I109">
        <v>47660</v>
      </c>
      <c r="J109" t="str">
        <f t="shared" si="1"/>
        <v>SELECT 'flat30-1.cnf','Rank','Clause','2Bit','Amplified',0,10000,44,47660 UNION</v>
      </c>
    </row>
    <row r="110" spans="1:10" x14ac:dyDescent="0.55000000000000004">
      <c r="A110" t="s">
        <v>130</v>
      </c>
      <c r="B110" t="s">
        <v>10</v>
      </c>
      <c r="C110" t="s">
        <v>8</v>
      </c>
      <c r="D110" t="s">
        <v>2</v>
      </c>
      <c r="E110" t="s">
        <v>3</v>
      </c>
      <c r="F110" t="b">
        <v>1</v>
      </c>
      <c r="G110">
        <v>2458</v>
      </c>
      <c r="H110">
        <v>11</v>
      </c>
      <c r="I110">
        <v>5998</v>
      </c>
      <c r="J110" t="str">
        <f t="shared" si="1"/>
        <v>SELECT 'flat30-1.cnf','Rank','Uniform','BitFlip','MaxSat',1,2458,11,5998 UNION</v>
      </c>
    </row>
    <row r="111" spans="1:10" x14ac:dyDescent="0.55000000000000004">
      <c r="A111" t="s">
        <v>130</v>
      </c>
      <c r="B111" t="s">
        <v>10</v>
      </c>
      <c r="C111" t="s">
        <v>8</v>
      </c>
      <c r="D111" t="s">
        <v>2</v>
      </c>
      <c r="E111" t="s">
        <v>4</v>
      </c>
      <c r="F111" t="b">
        <v>1</v>
      </c>
      <c r="G111">
        <v>2944</v>
      </c>
      <c r="H111">
        <v>13</v>
      </c>
      <c r="I111">
        <v>904637</v>
      </c>
      <c r="J111" t="str">
        <f t="shared" si="1"/>
        <v>SELECT 'flat30-1.cnf','Rank','Uniform','BitFlip','Weighted',1,2944,13,904637 UNION</v>
      </c>
    </row>
    <row r="112" spans="1:10" x14ac:dyDescent="0.55000000000000004">
      <c r="A112" t="s">
        <v>130</v>
      </c>
      <c r="B112" t="s">
        <v>10</v>
      </c>
      <c r="C112" t="s">
        <v>8</v>
      </c>
      <c r="D112" t="s">
        <v>2</v>
      </c>
      <c r="E112" t="s">
        <v>5</v>
      </c>
      <c r="F112" t="b">
        <v>1</v>
      </c>
      <c r="G112">
        <v>1284</v>
      </c>
      <c r="H112">
        <v>7</v>
      </c>
      <c r="I112">
        <v>4742</v>
      </c>
      <c r="J112" t="str">
        <f t="shared" si="1"/>
        <v>SELECT 'flat30-1.cnf','Rank','Uniform','BitFlip','Amplified',1,1284,7,4742 UNION</v>
      </c>
    </row>
    <row r="113" spans="1:10" x14ac:dyDescent="0.55000000000000004">
      <c r="A113" t="s">
        <v>130</v>
      </c>
      <c r="B113" t="s">
        <v>10</v>
      </c>
      <c r="C113" t="s">
        <v>8</v>
      </c>
      <c r="D113" t="s">
        <v>6</v>
      </c>
      <c r="E113" t="s">
        <v>3</v>
      </c>
      <c r="F113" t="b">
        <v>1</v>
      </c>
      <c r="G113">
        <v>234</v>
      </c>
      <c r="H113">
        <v>1</v>
      </c>
      <c r="I113">
        <v>901</v>
      </c>
      <c r="J113" t="str">
        <f t="shared" si="1"/>
        <v>SELECT 'flat30-1.cnf','Rank','Uniform','Guided','MaxSat',1,234,1,901 UNION</v>
      </c>
    </row>
    <row r="114" spans="1:10" x14ac:dyDescent="0.55000000000000004">
      <c r="A114" t="s">
        <v>130</v>
      </c>
      <c r="B114" t="s">
        <v>10</v>
      </c>
      <c r="C114" t="s">
        <v>8</v>
      </c>
      <c r="D114" t="s">
        <v>6</v>
      </c>
      <c r="E114" t="s">
        <v>4</v>
      </c>
      <c r="F114" t="b">
        <v>1</v>
      </c>
      <c r="G114">
        <v>287</v>
      </c>
      <c r="H114">
        <v>1</v>
      </c>
      <c r="I114">
        <v>1003</v>
      </c>
      <c r="J114" t="str">
        <f t="shared" si="1"/>
        <v>SELECT 'flat30-1.cnf','Rank','Uniform','Guided','Weighted',1,287,1,1003 UNION</v>
      </c>
    </row>
    <row r="115" spans="1:10" x14ac:dyDescent="0.55000000000000004">
      <c r="A115" t="s">
        <v>130</v>
      </c>
      <c r="B115" t="s">
        <v>10</v>
      </c>
      <c r="C115" t="s">
        <v>8</v>
      </c>
      <c r="D115" t="s">
        <v>6</v>
      </c>
      <c r="E115" t="s">
        <v>5</v>
      </c>
      <c r="F115" t="b">
        <v>1</v>
      </c>
      <c r="G115">
        <v>100</v>
      </c>
      <c r="H115">
        <v>0</v>
      </c>
      <c r="I115">
        <v>399</v>
      </c>
      <c r="J115" t="str">
        <f t="shared" si="1"/>
        <v>SELECT 'flat30-1.cnf','Rank','Uniform','Guided','Amplified',1,100,0,399 UNION</v>
      </c>
    </row>
    <row r="116" spans="1:10" x14ac:dyDescent="0.55000000000000004">
      <c r="A116" t="s">
        <v>130</v>
      </c>
      <c r="B116" t="s">
        <v>10</v>
      </c>
      <c r="C116" t="s">
        <v>8</v>
      </c>
      <c r="D116" t="s">
        <v>131</v>
      </c>
      <c r="E116" t="s">
        <v>3</v>
      </c>
      <c r="F116" t="b">
        <v>0</v>
      </c>
      <c r="G116">
        <v>10000</v>
      </c>
      <c r="H116">
        <v>54</v>
      </c>
      <c r="I116">
        <v>27498</v>
      </c>
      <c r="J116" t="str">
        <f t="shared" si="1"/>
        <v>SELECT 'flat30-1.cnf','Rank','Uniform','1Bit','MaxSat',0,10000,54,27498 UNION</v>
      </c>
    </row>
    <row r="117" spans="1:10" x14ac:dyDescent="0.55000000000000004">
      <c r="A117" t="s">
        <v>130</v>
      </c>
      <c r="B117" t="s">
        <v>10</v>
      </c>
      <c r="C117" t="s">
        <v>8</v>
      </c>
      <c r="D117" t="s">
        <v>131</v>
      </c>
      <c r="E117" t="s">
        <v>4</v>
      </c>
      <c r="F117" t="b">
        <v>0</v>
      </c>
      <c r="G117">
        <v>10000</v>
      </c>
      <c r="H117">
        <v>43</v>
      </c>
      <c r="I117">
        <v>22369</v>
      </c>
      <c r="J117" t="str">
        <f t="shared" si="1"/>
        <v>SELECT 'flat30-1.cnf','Rank','Uniform','1Bit','Weighted',0,10000,43,22369 UNION</v>
      </c>
    </row>
    <row r="118" spans="1:10" x14ac:dyDescent="0.55000000000000004">
      <c r="A118" t="s">
        <v>130</v>
      </c>
      <c r="B118" t="s">
        <v>10</v>
      </c>
      <c r="C118" t="s">
        <v>8</v>
      </c>
      <c r="D118" t="s">
        <v>131</v>
      </c>
      <c r="E118" t="s">
        <v>5</v>
      </c>
      <c r="F118" t="b">
        <v>0</v>
      </c>
      <c r="G118">
        <v>10000</v>
      </c>
      <c r="H118">
        <v>54</v>
      </c>
      <c r="I118">
        <v>24818</v>
      </c>
      <c r="J118" t="str">
        <f t="shared" si="1"/>
        <v>SELECT 'flat30-1.cnf','Rank','Uniform','1Bit','Amplified',0,10000,54,24818 UNION</v>
      </c>
    </row>
    <row r="119" spans="1:10" x14ac:dyDescent="0.55000000000000004">
      <c r="A119" t="s">
        <v>130</v>
      </c>
      <c r="B119" t="s">
        <v>10</v>
      </c>
      <c r="C119" t="s">
        <v>8</v>
      </c>
      <c r="D119" t="s">
        <v>132</v>
      </c>
      <c r="E119" t="s">
        <v>3</v>
      </c>
      <c r="F119" t="b">
        <v>1</v>
      </c>
      <c r="G119">
        <v>861</v>
      </c>
      <c r="H119">
        <v>5</v>
      </c>
      <c r="I119">
        <v>2031</v>
      </c>
      <c r="J119" t="str">
        <f t="shared" si="1"/>
        <v>SELECT 'flat30-1.cnf','Rank','Uniform','2Bit','MaxSat',1,861,5,2031 UNION</v>
      </c>
    </row>
    <row r="120" spans="1:10" x14ac:dyDescent="0.55000000000000004">
      <c r="A120" t="s">
        <v>130</v>
      </c>
      <c r="B120" t="s">
        <v>10</v>
      </c>
      <c r="C120" t="s">
        <v>8</v>
      </c>
      <c r="D120" t="s">
        <v>132</v>
      </c>
      <c r="E120" t="s">
        <v>4</v>
      </c>
      <c r="F120" t="b">
        <v>0</v>
      </c>
      <c r="G120">
        <v>10000</v>
      </c>
      <c r="H120">
        <v>41</v>
      </c>
      <c r="I120">
        <v>22386</v>
      </c>
      <c r="J120" t="str">
        <f t="shared" si="1"/>
        <v>SELECT 'flat30-1.cnf','Rank','Uniform','2Bit','Weighted',0,10000,41,22386 UNION</v>
      </c>
    </row>
    <row r="121" spans="1:10" x14ac:dyDescent="0.55000000000000004">
      <c r="A121" t="s">
        <v>130</v>
      </c>
      <c r="B121" t="s">
        <v>10</v>
      </c>
      <c r="C121" t="s">
        <v>8</v>
      </c>
      <c r="D121" t="s">
        <v>132</v>
      </c>
      <c r="E121" t="s">
        <v>5</v>
      </c>
      <c r="F121" t="b">
        <v>0</v>
      </c>
      <c r="G121">
        <v>10000</v>
      </c>
      <c r="H121">
        <v>58</v>
      </c>
      <c r="I121">
        <v>24265</v>
      </c>
      <c r="J121" t="str">
        <f t="shared" si="1"/>
        <v>SELECT 'flat30-1.cnf','Rank','Uniform','2Bit','Amplified',0,10000,58,24265 UNION</v>
      </c>
    </row>
    <row r="122" spans="1:10" x14ac:dyDescent="0.55000000000000004">
      <c r="A122" t="s">
        <v>130</v>
      </c>
      <c r="B122" t="s">
        <v>10</v>
      </c>
      <c r="C122" t="s">
        <v>133</v>
      </c>
      <c r="D122" t="s">
        <v>2</v>
      </c>
      <c r="E122" t="s">
        <v>3</v>
      </c>
      <c r="F122" t="b">
        <v>0</v>
      </c>
      <c r="G122">
        <v>10000</v>
      </c>
      <c r="H122">
        <v>52</v>
      </c>
      <c r="I122">
        <v>24000</v>
      </c>
      <c r="J122" t="str">
        <f t="shared" si="1"/>
        <v>SELECT 'flat30-1.cnf','Rank','1Point','BitFlip','MaxSat',0,10000,52,24000 UNION</v>
      </c>
    </row>
    <row r="123" spans="1:10" x14ac:dyDescent="0.55000000000000004">
      <c r="A123" t="s">
        <v>130</v>
      </c>
      <c r="B123" t="s">
        <v>10</v>
      </c>
      <c r="C123" t="s">
        <v>133</v>
      </c>
      <c r="D123" t="s">
        <v>2</v>
      </c>
      <c r="E123" t="s">
        <v>4</v>
      </c>
      <c r="F123" t="b">
        <v>1</v>
      </c>
      <c r="G123">
        <v>365</v>
      </c>
      <c r="H123">
        <v>1</v>
      </c>
      <c r="I123">
        <v>799</v>
      </c>
      <c r="J123" t="str">
        <f t="shared" si="1"/>
        <v>SELECT 'flat30-1.cnf','Rank','1Point','BitFlip','Weighted',1,365,1,799 UNION</v>
      </c>
    </row>
    <row r="124" spans="1:10" x14ac:dyDescent="0.55000000000000004">
      <c r="A124" t="s">
        <v>130</v>
      </c>
      <c r="B124" t="s">
        <v>10</v>
      </c>
      <c r="C124" t="s">
        <v>133</v>
      </c>
      <c r="D124" t="s">
        <v>2</v>
      </c>
      <c r="E124" t="s">
        <v>5</v>
      </c>
      <c r="F124" t="b">
        <v>1</v>
      </c>
      <c r="G124">
        <v>2956</v>
      </c>
      <c r="H124">
        <v>14</v>
      </c>
      <c r="I124">
        <v>6971</v>
      </c>
      <c r="J124" t="str">
        <f t="shared" si="1"/>
        <v>SELECT 'flat30-1.cnf','Rank','1Point','BitFlip','Amplified',1,2956,14,6971 UNION</v>
      </c>
    </row>
    <row r="125" spans="1:10" x14ac:dyDescent="0.55000000000000004">
      <c r="A125" t="s">
        <v>130</v>
      </c>
      <c r="B125" t="s">
        <v>10</v>
      </c>
      <c r="C125" t="s">
        <v>133</v>
      </c>
      <c r="D125" t="s">
        <v>6</v>
      </c>
      <c r="E125" t="s">
        <v>3</v>
      </c>
      <c r="F125" t="b">
        <v>1</v>
      </c>
      <c r="G125">
        <v>186</v>
      </c>
      <c r="H125">
        <v>0</v>
      </c>
      <c r="I125">
        <v>749</v>
      </c>
      <c r="J125" t="str">
        <f t="shared" si="1"/>
        <v>SELECT 'flat30-1.cnf','Rank','1Point','Guided','MaxSat',1,186,0,749 UNION</v>
      </c>
    </row>
    <row r="126" spans="1:10" x14ac:dyDescent="0.55000000000000004">
      <c r="A126" t="s">
        <v>130</v>
      </c>
      <c r="B126" t="s">
        <v>10</v>
      </c>
      <c r="C126" t="s">
        <v>133</v>
      </c>
      <c r="D126" t="s">
        <v>6</v>
      </c>
      <c r="E126" t="s">
        <v>4</v>
      </c>
      <c r="F126" t="b">
        <v>1</v>
      </c>
      <c r="G126">
        <v>197</v>
      </c>
      <c r="H126">
        <v>1</v>
      </c>
      <c r="I126">
        <v>715</v>
      </c>
      <c r="J126" t="str">
        <f t="shared" si="1"/>
        <v>SELECT 'flat30-1.cnf','Rank','1Point','Guided','Weighted',1,197,1,715 UNION</v>
      </c>
    </row>
    <row r="127" spans="1:10" x14ac:dyDescent="0.55000000000000004">
      <c r="A127" t="s">
        <v>130</v>
      </c>
      <c r="B127" t="s">
        <v>10</v>
      </c>
      <c r="C127" t="s">
        <v>133</v>
      </c>
      <c r="D127" t="s">
        <v>6</v>
      </c>
      <c r="E127" t="s">
        <v>5</v>
      </c>
      <c r="F127" t="b">
        <v>1</v>
      </c>
      <c r="G127">
        <v>140</v>
      </c>
      <c r="H127">
        <v>0</v>
      </c>
      <c r="I127">
        <v>510</v>
      </c>
      <c r="J127" t="str">
        <f t="shared" si="1"/>
        <v>SELECT 'flat30-1.cnf','Rank','1Point','Guided','Amplified',1,140,0,510 UNION</v>
      </c>
    </row>
    <row r="128" spans="1:10" x14ac:dyDescent="0.55000000000000004">
      <c r="A128" t="s">
        <v>130</v>
      </c>
      <c r="B128" t="s">
        <v>10</v>
      </c>
      <c r="C128" t="s">
        <v>133</v>
      </c>
      <c r="D128" t="s">
        <v>131</v>
      </c>
      <c r="E128" t="s">
        <v>3</v>
      </c>
      <c r="F128" t="b">
        <v>0</v>
      </c>
      <c r="G128">
        <v>10000</v>
      </c>
      <c r="H128">
        <v>52</v>
      </c>
      <c r="I128">
        <v>22867</v>
      </c>
      <c r="J128" t="str">
        <f t="shared" si="1"/>
        <v>SELECT 'flat30-1.cnf','Rank','1Point','1Bit','MaxSat',0,10000,52,22867 UNION</v>
      </c>
    </row>
    <row r="129" spans="1:10" x14ac:dyDescent="0.55000000000000004">
      <c r="A129" t="s">
        <v>130</v>
      </c>
      <c r="B129" t="s">
        <v>10</v>
      </c>
      <c r="C129" t="s">
        <v>133</v>
      </c>
      <c r="D129" t="s">
        <v>131</v>
      </c>
      <c r="E129" t="s">
        <v>4</v>
      </c>
      <c r="F129" t="b">
        <v>1</v>
      </c>
      <c r="G129">
        <v>9289</v>
      </c>
      <c r="H129">
        <v>38</v>
      </c>
      <c r="I129">
        <v>22204</v>
      </c>
      <c r="J129" t="str">
        <f t="shared" si="1"/>
        <v>SELECT 'flat30-1.cnf','Rank','1Point','1Bit','Weighted',1,9289,38,22204 UNION</v>
      </c>
    </row>
    <row r="130" spans="1:10" x14ac:dyDescent="0.55000000000000004">
      <c r="A130" t="s">
        <v>130</v>
      </c>
      <c r="B130" t="s">
        <v>10</v>
      </c>
      <c r="C130" t="s">
        <v>133</v>
      </c>
      <c r="D130" t="s">
        <v>131</v>
      </c>
      <c r="E130" t="s">
        <v>5</v>
      </c>
      <c r="F130" t="b">
        <v>1</v>
      </c>
      <c r="G130">
        <v>519</v>
      </c>
      <c r="H130">
        <v>2</v>
      </c>
      <c r="I130">
        <v>1386</v>
      </c>
      <c r="J130" t="str">
        <f t="shared" si="1"/>
        <v>SELECT 'flat30-1.cnf','Rank','1Point','1Bit','Amplified',1,519,2,1386 UNION</v>
      </c>
    </row>
    <row r="131" spans="1:10" x14ac:dyDescent="0.55000000000000004">
      <c r="A131" t="s">
        <v>130</v>
      </c>
      <c r="B131" t="s">
        <v>10</v>
      </c>
      <c r="C131" t="s">
        <v>133</v>
      </c>
      <c r="D131" t="s">
        <v>132</v>
      </c>
      <c r="E131" t="s">
        <v>3</v>
      </c>
      <c r="F131" t="b">
        <v>1</v>
      </c>
      <c r="G131">
        <v>1323</v>
      </c>
      <c r="H131">
        <v>6</v>
      </c>
      <c r="I131">
        <v>3226</v>
      </c>
      <c r="J131" t="str">
        <f t="shared" ref="J131:J194" si="2">CONCATENATE("SELECT '",A131,"','",B131,"','",C131,"','",D131,"','",E131,"',",IF(F131,1,0),",",G131,",",H131,",",I131," UNION")</f>
        <v>SELECT 'flat30-1.cnf','Rank','1Point','2Bit','MaxSat',1,1323,6,3226 UNION</v>
      </c>
    </row>
    <row r="132" spans="1:10" x14ac:dyDescent="0.55000000000000004">
      <c r="A132" t="s">
        <v>130</v>
      </c>
      <c r="B132" t="s">
        <v>10</v>
      </c>
      <c r="C132" t="s">
        <v>133</v>
      </c>
      <c r="D132" t="s">
        <v>132</v>
      </c>
      <c r="E132" t="s">
        <v>4</v>
      </c>
      <c r="F132" t="b">
        <v>1</v>
      </c>
      <c r="G132">
        <v>1125</v>
      </c>
      <c r="H132">
        <v>5</v>
      </c>
      <c r="I132">
        <v>2390</v>
      </c>
      <c r="J132" t="str">
        <f t="shared" si="2"/>
        <v>SELECT 'flat30-1.cnf','Rank','1Point','2Bit','Weighted',1,1125,5,2390 UNION</v>
      </c>
    </row>
    <row r="133" spans="1:10" x14ac:dyDescent="0.55000000000000004">
      <c r="A133" t="s">
        <v>130</v>
      </c>
      <c r="B133" t="s">
        <v>10</v>
      </c>
      <c r="C133" t="s">
        <v>133</v>
      </c>
      <c r="D133" t="s">
        <v>132</v>
      </c>
      <c r="E133" t="s">
        <v>5</v>
      </c>
      <c r="F133" t="b">
        <v>1</v>
      </c>
      <c r="G133">
        <v>3757</v>
      </c>
      <c r="H133">
        <v>19</v>
      </c>
      <c r="I133">
        <v>8768</v>
      </c>
      <c r="J133" t="str">
        <f t="shared" si="2"/>
        <v>SELECT 'flat30-1.cnf','Rank','1Point','2Bit','Amplified',1,3757,19,8768 UNION</v>
      </c>
    </row>
    <row r="134" spans="1:10" x14ac:dyDescent="0.55000000000000004">
      <c r="A134" t="s">
        <v>130</v>
      </c>
      <c r="B134" t="s">
        <v>10</v>
      </c>
      <c r="C134" t="s">
        <v>134</v>
      </c>
      <c r="D134" t="s">
        <v>2</v>
      </c>
      <c r="E134" t="s">
        <v>3</v>
      </c>
      <c r="F134" t="b">
        <v>0</v>
      </c>
      <c r="G134">
        <v>10000</v>
      </c>
      <c r="H134">
        <v>54</v>
      </c>
      <c r="I134">
        <v>23798</v>
      </c>
      <c r="J134" t="str">
        <f t="shared" si="2"/>
        <v>SELECT 'flat30-1.cnf','Rank','2Point','BitFlip','MaxSat',0,10000,54,23798 UNION</v>
      </c>
    </row>
    <row r="135" spans="1:10" x14ac:dyDescent="0.55000000000000004">
      <c r="A135" t="s">
        <v>130</v>
      </c>
      <c r="B135" t="s">
        <v>10</v>
      </c>
      <c r="C135" t="s">
        <v>134</v>
      </c>
      <c r="D135" t="s">
        <v>2</v>
      </c>
      <c r="E135" t="s">
        <v>4</v>
      </c>
      <c r="F135" t="b">
        <v>1</v>
      </c>
      <c r="G135">
        <v>282</v>
      </c>
      <c r="H135">
        <v>1</v>
      </c>
      <c r="I135">
        <v>646</v>
      </c>
      <c r="J135" t="str">
        <f t="shared" si="2"/>
        <v>SELECT 'flat30-1.cnf','Rank','2Point','BitFlip','Weighted',1,282,1,646 UNION</v>
      </c>
    </row>
    <row r="136" spans="1:10" x14ac:dyDescent="0.55000000000000004">
      <c r="A136" t="s">
        <v>130</v>
      </c>
      <c r="B136" t="s">
        <v>10</v>
      </c>
      <c r="C136" t="s">
        <v>134</v>
      </c>
      <c r="D136" t="s">
        <v>2</v>
      </c>
      <c r="E136" t="s">
        <v>5</v>
      </c>
      <c r="F136" t="b">
        <v>1</v>
      </c>
      <c r="G136">
        <v>1998</v>
      </c>
      <c r="H136">
        <v>11</v>
      </c>
      <c r="I136">
        <v>4819</v>
      </c>
      <c r="J136" t="str">
        <f t="shared" si="2"/>
        <v>SELECT 'flat30-1.cnf','Rank','2Point','BitFlip','Amplified',1,1998,11,4819 UNION</v>
      </c>
    </row>
    <row r="137" spans="1:10" x14ac:dyDescent="0.55000000000000004">
      <c r="A137" t="s">
        <v>130</v>
      </c>
      <c r="B137" t="s">
        <v>10</v>
      </c>
      <c r="C137" t="s">
        <v>134</v>
      </c>
      <c r="D137" t="s">
        <v>6</v>
      </c>
      <c r="E137" t="s">
        <v>3</v>
      </c>
      <c r="F137" t="b">
        <v>1</v>
      </c>
      <c r="G137">
        <v>211</v>
      </c>
      <c r="H137">
        <v>1</v>
      </c>
      <c r="I137">
        <v>783</v>
      </c>
      <c r="J137" t="str">
        <f t="shared" si="2"/>
        <v>SELECT 'flat30-1.cnf','Rank','2Point','Guided','MaxSat',1,211,1,783 UNION</v>
      </c>
    </row>
    <row r="138" spans="1:10" x14ac:dyDescent="0.55000000000000004">
      <c r="A138" t="s">
        <v>130</v>
      </c>
      <c r="B138" t="s">
        <v>10</v>
      </c>
      <c r="C138" t="s">
        <v>134</v>
      </c>
      <c r="D138" t="s">
        <v>6</v>
      </c>
      <c r="E138" t="s">
        <v>4</v>
      </c>
      <c r="F138" t="b">
        <v>1</v>
      </c>
      <c r="G138">
        <v>202</v>
      </c>
      <c r="H138">
        <v>0</v>
      </c>
      <c r="I138">
        <v>704</v>
      </c>
      <c r="J138" t="str">
        <f t="shared" si="2"/>
        <v>SELECT 'flat30-1.cnf','Rank','2Point','Guided','Weighted',1,202,0,704 UNION</v>
      </c>
    </row>
    <row r="139" spans="1:10" x14ac:dyDescent="0.55000000000000004">
      <c r="A139" t="s">
        <v>130</v>
      </c>
      <c r="B139" t="s">
        <v>10</v>
      </c>
      <c r="C139" t="s">
        <v>134</v>
      </c>
      <c r="D139" t="s">
        <v>6</v>
      </c>
      <c r="E139" t="s">
        <v>5</v>
      </c>
      <c r="F139" t="b">
        <v>1</v>
      </c>
      <c r="G139">
        <v>44</v>
      </c>
      <c r="H139">
        <v>0</v>
      </c>
      <c r="I139">
        <v>170</v>
      </c>
      <c r="J139" t="str">
        <f t="shared" si="2"/>
        <v>SELECT 'flat30-1.cnf','Rank','2Point','Guided','Amplified',1,44,0,170 UNION</v>
      </c>
    </row>
    <row r="140" spans="1:10" x14ac:dyDescent="0.55000000000000004">
      <c r="A140" t="s">
        <v>130</v>
      </c>
      <c r="B140" t="s">
        <v>10</v>
      </c>
      <c r="C140" t="s">
        <v>134</v>
      </c>
      <c r="D140" t="s">
        <v>131</v>
      </c>
      <c r="E140" t="s">
        <v>3</v>
      </c>
      <c r="F140" t="b">
        <v>0</v>
      </c>
      <c r="G140">
        <v>10000</v>
      </c>
      <c r="H140">
        <v>52</v>
      </c>
      <c r="I140">
        <v>22891</v>
      </c>
      <c r="J140" t="str">
        <f t="shared" si="2"/>
        <v>SELECT 'flat30-1.cnf','Rank','2Point','1Bit','MaxSat',0,10000,52,22891 UNION</v>
      </c>
    </row>
    <row r="141" spans="1:10" x14ac:dyDescent="0.55000000000000004">
      <c r="A141" t="s">
        <v>130</v>
      </c>
      <c r="B141" t="s">
        <v>10</v>
      </c>
      <c r="C141" t="s">
        <v>134</v>
      </c>
      <c r="D141" t="s">
        <v>131</v>
      </c>
      <c r="E141" t="s">
        <v>4</v>
      </c>
      <c r="F141" t="b">
        <v>1</v>
      </c>
      <c r="G141">
        <v>9262</v>
      </c>
      <c r="H141">
        <v>36</v>
      </c>
      <c r="I141">
        <v>19063</v>
      </c>
      <c r="J141" t="str">
        <f t="shared" si="2"/>
        <v>SELECT 'flat30-1.cnf','Rank','2Point','1Bit','Weighted',1,9262,36,19063 UNION</v>
      </c>
    </row>
    <row r="142" spans="1:10" x14ac:dyDescent="0.55000000000000004">
      <c r="A142" t="s">
        <v>130</v>
      </c>
      <c r="B142" t="s">
        <v>10</v>
      </c>
      <c r="C142" t="s">
        <v>134</v>
      </c>
      <c r="D142" t="s">
        <v>131</v>
      </c>
      <c r="E142" t="s">
        <v>5</v>
      </c>
      <c r="F142" t="b">
        <v>0</v>
      </c>
      <c r="G142">
        <v>10000</v>
      </c>
      <c r="H142">
        <v>50</v>
      </c>
      <c r="I142">
        <v>23263</v>
      </c>
      <c r="J142" t="str">
        <f t="shared" si="2"/>
        <v>SELECT 'flat30-1.cnf','Rank','2Point','1Bit','Amplified',0,10000,50,23263 UNION</v>
      </c>
    </row>
    <row r="143" spans="1:10" x14ac:dyDescent="0.55000000000000004">
      <c r="A143" t="s">
        <v>130</v>
      </c>
      <c r="B143" t="s">
        <v>10</v>
      </c>
      <c r="C143" t="s">
        <v>134</v>
      </c>
      <c r="D143" t="s">
        <v>132</v>
      </c>
      <c r="E143" t="s">
        <v>3</v>
      </c>
      <c r="F143" t="b">
        <v>1</v>
      </c>
      <c r="G143">
        <v>422</v>
      </c>
      <c r="H143">
        <v>1</v>
      </c>
      <c r="I143">
        <v>1001</v>
      </c>
      <c r="J143" t="str">
        <f t="shared" si="2"/>
        <v>SELECT 'flat30-1.cnf','Rank','2Point','2Bit','MaxSat',1,422,1,1001 UNION</v>
      </c>
    </row>
    <row r="144" spans="1:10" x14ac:dyDescent="0.55000000000000004">
      <c r="A144" t="s">
        <v>130</v>
      </c>
      <c r="B144" t="s">
        <v>10</v>
      </c>
      <c r="C144" t="s">
        <v>134</v>
      </c>
      <c r="D144" t="s">
        <v>132</v>
      </c>
      <c r="E144" t="s">
        <v>4</v>
      </c>
      <c r="F144" t="b">
        <v>1</v>
      </c>
      <c r="G144">
        <v>2919</v>
      </c>
      <c r="H144">
        <v>12</v>
      </c>
      <c r="I144">
        <v>6072</v>
      </c>
      <c r="J144" t="str">
        <f t="shared" si="2"/>
        <v>SELECT 'flat30-1.cnf','Rank','2Point','2Bit','Weighted',1,2919,12,6072 UNION</v>
      </c>
    </row>
    <row r="145" spans="1:10" x14ac:dyDescent="0.55000000000000004">
      <c r="A145" t="s">
        <v>130</v>
      </c>
      <c r="B145" t="s">
        <v>10</v>
      </c>
      <c r="C145" t="s">
        <v>134</v>
      </c>
      <c r="D145" t="s">
        <v>132</v>
      </c>
      <c r="E145" t="s">
        <v>5</v>
      </c>
      <c r="F145" t="b">
        <v>1</v>
      </c>
      <c r="G145">
        <v>1073</v>
      </c>
      <c r="H145">
        <v>6</v>
      </c>
      <c r="I145">
        <v>2700</v>
      </c>
      <c r="J145" t="str">
        <f t="shared" si="2"/>
        <v>SELECT 'flat30-1.cnf','Rank','2Point','2Bit','Amplified',1,1073,6,2700 UNION</v>
      </c>
    </row>
    <row r="146" spans="1:10" x14ac:dyDescent="0.55000000000000004">
      <c r="A146" t="s">
        <v>135</v>
      </c>
      <c r="B146" t="s">
        <v>0</v>
      </c>
      <c r="C146" t="s">
        <v>1</v>
      </c>
      <c r="D146" t="s">
        <v>2</v>
      </c>
      <c r="E146" t="s">
        <v>3</v>
      </c>
      <c r="F146" t="b">
        <v>1</v>
      </c>
      <c r="G146">
        <v>1724</v>
      </c>
      <c r="H146">
        <v>9</v>
      </c>
      <c r="I146">
        <v>9401</v>
      </c>
      <c r="J146" t="str">
        <f t="shared" si="2"/>
        <v>SELECT 'flat30-10.cnf','Tournament','Clause','BitFlip','MaxSat',1,1724,9,9401 UNION</v>
      </c>
    </row>
    <row r="147" spans="1:10" x14ac:dyDescent="0.55000000000000004">
      <c r="A147" t="s">
        <v>135</v>
      </c>
      <c r="B147" t="s">
        <v>0</v>
      </c>
      <c r="C147" t="s">
        <v>1</v>
      </c>
      <c r="D147" t="s">
        <v>2</v>
      </c>
      <c r="E147" t="s">
        <v>4</v>
      </c>
      <c r="F147" t="b">
        <v>1</v>
      </c>
      <c r="G147">
        <v>2439</v>
      </c>
      <c r="H147">
        <v>9</v>
      </c>
      <c r="I147">
        <v>12304</v>
      </c>
      <c r="J147" t="str">
        <f t="shared" si="2"/>
        <v>SELECT 'flat30-10.cnf','Tournament','Clause','BitFlip','Weighted',1,2439,9,12304 UNION</v>
      </c>
    </row>
    <row r="148" spans="1:10" x14ac:dyDescent="0.55000000000000004">
      <c r="A148" t="s">
        <v>135</v>
      </c>
      <c r="B148" t="s">
        <v>0</v>
      </c>
      <c r="C148" t="s">
        <v>1</v>
      </c>
      <c r="D148" t="s">
        <v>2</v>
      </c>
      <c r="E148" t="s">
        <v>5</v>
      </c>
      <c r="F148" t="b">
        <v>1</v>
      </c>
      <c r="G148">
        <v>1724</v>
      </c>
      <c r="H148">
        <v>9</v>
      </c>
      <c r="I148">
        <v>9127</v>
      </c>
      <c r="J148" t="str">
        <f t="shared" si="2"/>
        <v>SELECT 'flat30-10.cnf','Tournament','Clause','BitFlip','Amplified',1,1724,9,9127 UNION</v>
      </c>
    </row>
    <row r="149" spans="1:10" x14ac:dyDescent="0.55000000000000004">
      <c r="A149" t="s">
        <v>135</v>
      </c>
      <c r="B149" t="s">
        <v>0</v>
      </c>
      <c r="C149" t="s">
        <v>1</v>
      </c>
      <c r="D149" t="s">
        <v>6</v>
      </c>
      <c r="E149" t="s">
        <v>3</v>
      </c>
      <c r="F149" t="b">
        <v>1</v>
      </c>
      <c r="G149">
        <v>790</v>
      </c>
      <c r="H149">
        <v>5</v>
      </c>
      <c r="I149">
        <v>4725</v>
      </c>
      <c r="J149" t="str">
        <f t="shared" si="2"/>
        <v>SELECT 'flat30-10.cnf','Tournament','Clause','Guided','MaxSat',1,790,5,4725 UNION</v>
      </c>
    </row>
    <row r="150" spans="1:10" x14ac:dyDescent="0.55000000000000004">
      <c r="A150" t="s">
        <v>135</v>
      </c>
      <c r="B150" t="s">
        <v>0</v>
      </c>
      <c r="C150" t="s">
        <v>1</v>
      </c>
      <c r="D150" t="s">
        <v>6</v>
      </c>
      <c r="E150" t="s">
        <v>4</v>
      </c>
      <c r="F150" t="b">
        <v>1</v>
      </c>
      <c r="G150">
        <v>90</v>
      </c>
      <c r="H150">
        <v>0</v>
      </c>
      <c r="I150">
        <v>508</v>
      </c>
      <c r="J150" t="str">
        <f t="shared" si="2"/>
        <v>SELECT 'flat30-10.cnf','Tournament','Clause','Guided','Weighted',1,90,0,508 UNION</v>
      </c>
    </row>
    <row r="151" spans="1:10" x14ac:dyDescent="0.55000000000000004">
      <c r="A151" t="s">
        <v>135</v>
      </c>
      <c r="B151" t="s">
        <v>0</v>
      </c>
      <c r="C151" t="s">
        <v>1</v>
      </c>
      <c r="D151" t="s">
        <v>6</v>
      </c>
      <c r="E151" t="s">
        <v>5</v>
      </c>
      <c r="F151" t="b">
        <v>1</v>
      </c>
      <c r="G151">
        <v>790</v>
      </c>
      <c r="H151">
        <v>5</v>
      </c>
      <c r="I151">
        <v>4790</v>
      </c>
      <c r="J151" t="str">
        <f t="shared" si="2"/>
        <v>SELECT 'flat30-10.cnf','Tournament','Clause','Guided','Amplified',1,790,5,4790 UNION</v>
      </c>
    </row>
    <row r="152" spans="1:10" x14ac:dyDescent="0.55000000000000004">
      <c r="A152" t="s">
        <v>135</v>
      </c>
      <c r="B152" t="s">
        <v>0</v>
      </c>
      <c r="C152" t="s">
        <v>1</v>
      </c>
      <c r="D152" t="s">
        <v>131</v>
      </c>
      <c r="E152" t="s">
        <v>3</v>
      </c>
      <c r="F152" t="b">
        <v>1</v>
      </c>
      <c r="G152">
        <v>663</v>
      </c>
      <c r="H152">
        <v>4</v>
      </c>
      <c r="I152">
        <v>3398</v>
      </c>
      <c r="J152" t="str">
        <f t="shared" si="2"/>
        <v>SELECT 'flat30-10.cnf','Tournament','Clause','1Bit','MaxSat',1,663,4,3398 UNION</v>
      </c>
    </row>
    <row r="153" spans="1:10" x14ac:dyDescent="0.55000000000000004">
      <c r="A153" t="s">
        <v>135</v>
      </c>
      <c r="B153" t="s">
        <v>0</v>
      </c>
      <c r="C153" t="s">
        <v>1</v>
      </c>
      <c r="D153" t="s">
        <v>131</v>
      </c>
      <c r="E153" t="s">
        <v>4</v>
      </c>
      <c r="F153" t="b">
        <v>1</v>
      </c>
      <c r="G153">
        <v>5628</v>
      </c>
      <c r="H153">
        <v>24</v>
      </c>
      <c r="I153">
        <v>28853</v>
      </c>
      <c r="J153" t="str">
        <f t="shared" si="2"/>
        <v>SELECT 'flat30-10.cnf','Tournament','Clause','1Bit','Weighted',1,5628,24,28853 UNION</v>
      </c>
    </row>
    <row r="154" spans="1:10" x14ac:dyDescent="0.55000000000000004">
      <c r="A154" t="s">
        <v>135</v>
      </c>
      <c r="B154" t="s">
        <v>0</v>
      </c>
      <c r="C154" t="s">
        <v>1</v>
      </c>
      <c r="D154" t="s">
        <v>131</v>
      </c>
      <c r="E154" t="s">
        <v>5</v>
      </c>
      <c r="F154" t="b">
        <v>1</v>
      </c>
      <c r="G154">
        <v>663</v>
      </c>
      <c r="H154">
        <v>4</v>
      </c>
      <c r="I154">
        <v>3426</v>
      </c>
      <c r="J154" t="str">
        <f t="shared" si="2"/>
        <v>SELECT 'flat30-10.cnf','Tournament','Clause','1Bit','Amplified',1,663,4,3426 UNION</v>
      </c>
    </row>
    <row r="155" spans="1:10" x14ac:dyDescent="0.55000000000000004">
      <c r="A155" t="s">
        <v>135</v>
      </c>
      <c r="B155" t="s">
        <v>0</v>
      </c>
      <c r="C155" t="s">
        <v>1</v>
      </c>
      <c r="D155" t="s">
        <v>132</v>
      </c>
      <c r="E155" t="s">
        <v>3</v>
      </c>
      <c r="F155" t="b">
        <v>1</v>
      </c>
      <c r="G155">
        <v>987</v>
      </c>
      <c r="H155">
        <v>6</v>
      </c>
      <c r="I155">
        <v>5076</v>
      </c>
      <c r="J155" t="str">
        <f t="shared" si="2"/>
        <v>SELECT 'flat30-10.cnf','Tournament','Clause','2Bit','MaxSat',1,987,6,5076 UNION</v>
      </c>
    </row>
    <row r="156" spans="1:10" x14ac:dyDescent="0.55000000000000004">
      <c r="A156" t="s">
        <v>135</v>
      </c>
      <c r="B156" t="s">
        <v>0</v>
      </c>
      <c r="C156" t="s">
        <v>1</v>
      </c>
      <c r="D156" t="s">
        <v>132</v>
      </c>
      <c r="E156" t="s">
        <v>4</v>
      </c>
      <c r="F156" t="b">
        <v>1</v>
      </c>
      <c r="G156">
        <v>3911</v>
      </c>
      <c r="H156">
        <v>15</v>
      </c>
      <c r="I156">
        <v>19451</v>
      </c>
      <c r="J156" t="str">
        <f t="shared" si="2"/>
        <v>SELECT 'flat30-10.cnf','Tournament','Clause','2Bit','Weighted',1,3911,15,19451 UNION</v>
      </c>
    </row>
    <row r="157" spans="1:10" x14ac:dyDescent="0.55000000000000004">
      <c r="A157" t="s">
        <v>135</v>
      </c>
      <c r="B157" t="s">
        <v>0</v>
      </c>
      <c r="C157" t="s">
        <v>1</v>
      </c>
      <c r="D157" t="s">
        <v>132</v>
      </c>
      <c r="E157" t="s">
        <v>5</v>
      </c>
      <c r="F157" t="b">
        <v>1</v>
      </c>
      <c r="G157">
        <v>987</v>
      </c>
      <c r="H157">
        <v>6</v>
      </c>
      <c r="I157">
        <v>5085</v>
      </c>
      <c r="J157" t="str">
        <f t="shared" si="2"/>
        <v>SELECT 'flat30-10.cnf','Tournament','Clause','2Bit','Amplified',1,987,6,5085 UNION</v>
      </c>
    </row>
    <row r="158" spans="1:10" x14ac:dyDescent="0.55000000000000004">
      <c r="A158" t="s">
        <v>135</v>
      </c>
      <c r="B158" t="s">
        <v>0</v>
      </c>
      <c r="C158" t="s">
        <v>8</v>
      </c>
      <c r="D158" t="s">
        <v>2</v>
      </c>
      <c r="E158" t="s">
        <v>3</v>
      </c>
      <c r="F158" t="b">
        <v>1</v>
      </c>
      <c r="G158">
        <v>365</v>
      </c>
      <c r="H158">
        <v>2</v>
      </c>
      <c r="I158">
        <v>928</v>
      </c>
      <c r="J158" t="str">
        <f t="shared" si="2"/>
        <v>SELECT 'flat30-10.cnf','Tournament','Uniform','BitFlip','MaxSat',1,365,2,928 UNION</v>
      </c>
    </row>
    <row r="159" spans="1:10" x14ac:dyDescent="0.55000000000000004">
      <c r="A159" t="s">
        <v>135</v>
      </c>
      <c r="B159" t="s">
        <v>0</v>
      </c>
      <c r="C159" t="s">
        <v>8</v>
      </c>
      <c r="D159" t="s">
        <v>2</v>
      </c>
      <c r="E159" t="s">
        <v>4</v>
      </c>
      <c r="F159" t="b">
        <v>1</v>
      </c>
      <c r="G159">
        <v>485</v>
      </c>
      <c r="H159">
        <v>2</v>
      </c>
      <c r="I159">
        <v>1202</v>
      </c>
      <c r="J159" t="str">
        <f t="shared" si="2"/>
        <v>SELECT 'flat30-10.cnf','Tournament','Uniform','BitFlip','Weighted',1,485,2,1202 UNION</v>
      </c>
    </row>
    <row r="160" spans="1:10" x14ac:dyDescent="0.55000000000000004">
      <c r="A160" t="s">
        <v>135</v>
      </c>
      <c r="B160" t="s">
        <v>0</v>
      </c>
      <c r="C160" t="s">
        <v>8</v>
      </c>
      <c r="D160" t="s">
        <v>2</v>
      </c>
      <c r="E160" t="s">
        <v>5</v>
      </c>
      <c r="F160" t="b">
        <v>1</v>
      </c>
      <c r="G160">
        <v>365</v>
      </c>
      <c r="H160">
        <v>2</v>
      </c>
      <c r="I160">
        <v>916</v>
      </c>
      <c r="J160" t="str">
        <f t="shared" si="2"/>
        <v>SELECT 'flat30-10.cnf','Tournament','Uniform','BitFlip','Amplified',1,365,2,916 UNION</v>
      </c>
    </row>
    <row r="161" spans="1:10" x14ac:dyDescent="0.55000000000000004">
      <c r="A161" t="s">
        <v>135</v>
      </c>
      <c r="B161" t="s">
        <v>0</v>
      </c>
      <c r="C161" t="s">
        <v>8</v>
      </c>
      <c r="D161" t="s">
        <v>6</v>
      </c>
      <c r="E161" t="s">
        <v>3</v>
      </c>
      <c r="F161" t="b">
        <v>1</v>
      </c>
      <c r="G161">
        <v>197</v>
      </c>
      <c r="H161">
        <v>1</v>
      </c>
      <c r="I161">
        <v>756</v>
      </c>
      <c r="J161" t="str">
        <f t="shared" si="2"/>
        <v>SELECT 'flat30-10.cnf','Tournament','Uniform','Guided','MaxSat',1,197,1,756 UNION</v>
      </c>
    </row>
    <row r="162" spans="1:10" x14ac:dyDescent="0.55000000000000004">
      <c r="A162" t="s">
        <v>135</v>
      </c>
      <c r="B162" t="s">
        <v>0</v>
      </c>
      <c r="C162" t="s">
        <v>8</v>
      </c>
      <c r="D162" t="s">
        <v>6</v>
      </c>
      <c r="E162" t="s">
        <v>4</v>
      </c>
      <c r="F162" t="b">
        <v>1</v>
      </c>
      <c r="G162">
        <v>59</v>
      </c>
      <c r="H162">
        <v>0</v>
      </c>
      <c r="I162">
        <v>218</v>
      </c>
      <c r="J162" t="str">
        <f t="shared" si="2"/>
        <v>SELECT 'flat30-10.cnf','Tournament','Uniform','Guided','Weighted',1,59,0,218 UNION</v>
      </c>
    </row>
    <row r="163" spans="1:10" x14ac:dyDescent="0.55000000000000004">
      <c r="A163" t="s">
        <v>135</v>
      </c>
      <c r="B163" t="s">
        <v>0</v>
      </c>
      <c r="C163" t="s">
        <v>8</v>
      </c>
      <c r="D163" t="s">
        <v>6</v>
      </c>
      <c r="E163" t="s">
        <v>5</v>
      </c>
      <c r="F163" t="b">
        <v>1</v>
      </c>
      <c r="G163">
        <v>197</v>
      </c>
      <c r="H163">
        <v>1</v>
      </c>
      <c r="I163">
        <v>810</v>
      </c>
      <c r="J163" t="str">
        <f t="shared" si="2"/>
        <v>SELECT 'flat30-10.cnf','Tournament','Uniform','Guided','Amplified',1,197,1,810 UNION</v>
      </c>
    </row>
    <row r="164" spans="1:10" x14ac:dyDescent="0.55000000000000004">
      <c r="A164" t="s">
        <v>135</v>
      </c>
      <c r="B164" t="s">
        <v>0</v>
      </c>
      <c r="C164" t="s">
        <v>8</v>
      </c>
      <c r="D164" t="s">
        <v>131</v>
      </c>
      <c r="E164" t="s">
        <v>3</v>
      </c>
      <c r="F164" t="b">
        <v>1</v>
      </c>
      <c r="G164">
        <v>1757</v>
      </c>
      <c r="H164">
        <v>8</v>
      </c>
      <c r="I164">
        <v>4121</v>
      </c>
      <c r="J164" t="str">
        <f t="shared" si="2"/>
        <v>SELECT 'flat30-10.cnf','Tournament','Uniform','1Bit','MaxSat',1,1757,8,4121 UNION</v>
      </c>
    </row>
    <row r="165" spans="1:10" x14ac:dyDescent="0.55000000000000004">
      <c r="A165" t="s">
        <v>135</v>
      </c>
      <c r="B165" t="s">
        <v>0</v>
      </c>
      <c r="C165" t="s">
        <v>8</v>
      </c>
      <c r="D165" t="s">
        <v>131</v>
      </c>
      <c r="E165" t="s">
        <v>4</v>
      </c>
      <c r="F165" t="b">
        <v>1</v>
      </c>
      <c r="G165">
        <v>1605</v>
      </c>
      <c r="H165">
        <v>9</v>
      </c>
      <c r="I165">
        <v>3495</v>
      </c>
      <c r="J165" t="str">
        <f t="shared" si="2"/>
        <v>SELECT 'flat30-10.cnf','Tournament','Uniform','1Bit','Weighted',1,1605,9,3495 UNION</v>
      </c>
    </row>
    <row r="166" spans="1:10" x14ac:dyDescent="0.55000000000000004">
      <c r="A166" t="s">
        <v>135</v>
      </c>
      <c r="B166" t="s">
        <v>0</v>
      </c>
      <c r="C166" t="s">
        <v>8</v>
      </c>
      <c r="D166" t="s">
        <v>131</v>
      </c>
      <c r="E166" t="s">
        <v>5</v>
      </c>
      <c r="F166" t="b">
        <v>1</v>
      </c>
      <c r="G166">
        <v>1757</v>
      </c>
      <c r="H166">
        <v>8</v>
      </c>
      <c r="I166">
        <v>4194</v>
      </c>
      <c r="J166" t="str">
        <f t="shared" si="2"/>
        <v>SELECT 'flat30-10.cnf','Tournament','Uniform','1Bit','Amplified',1,1757,8,4194 UNION</v>
      </c>
    </row>
    <row r="167" spans="1:10" x14ac:dyDescent="0.55000000000000004">
      <c r="A167" t="s">
        <v>135</v>
      </c>
      <c r="B167" t="s">
        <v>0</v>
      </c>
      <c r="C167" t="s">
        <v>8</v>
      </c>
      <c r="D167" t="s">
        <v>132</v>
      </c>
      <c r="E167" t="s">
        <v>3</v>
      </c>
      <c r="F167" t="b">
        <v>1</v>
      </c>
      <c r="G167">
        <v>304</v>
      </c>
      <c r="H167">
        <v>1</v>
      </c>
      <c r="I167">
        <v>747</v>
      </c>
      <c r="J167" t="str">
        <f t="shared" si="2"/>
        <v>SELECT 'flat30-10.cnf','Tournament','Uniform','2Bit','MaxSat',1,304,1,747 UNION</v>
      </c>
    </row>
    <row r="168" spans="1:10" x14ac:dyDescent="0.55000000000000004">
      <c r="A168" t="s">
        <v>135</v>
      </c>
      <c r="B168" t="s">
        <v>0</v>
      </c>
      <c r="C168" t="s">
        <v>8</v>
      </c>
      <c r="D168" t="s">
        <v>132</v>
      </c>
      <c r="E168" t="s">
        <v>4</v>
      </c>
      <c r="F168" t="b">
        <v>1</v>
      </c>
      <c r="G168">
        <v>58</v>
      </c>
      <c r="H168">
        <v>0</v>
      </c>
      <c r="I168">
        <v>128</v>
      </c>
      <c r="J168" t="str">
        <f t="shared" si="2"/>
        <v>SELECT 'flat30-10.cnf','Tournament','Uniform','2Bit','Weighted',1,58,0,128 UNION</v>
      </c>
    </row>
    <row r="169" spans="1:10" x14ac:dyDescent="0.55000000000000004">
      <c r="A169" t="s">
        <v>135</v>
      </c>
      <c r="B169" t="s">
        <v>0</v>
      </c>
      <c r="C169" t="s">
        <v>8</v>
      </c>
      <c r="D169" t="s">
        <v>132</v>
      </c>
      <c r="E169" t="s">
        <v>5</v>
      </c>
      <c r="F169" t="b">
        <v>1</v>
      </c>
      <c r="G169">
        <v>304</v>
      </c>
      <c r="H169">
        <v>1</v>
      </c>
      <c r="I169">
        <v>714</v>
      </c>
      <c r="J169" t="str">
        <f t="shared" si="2"/>
        <v>SELECT 'flat30-10.cnf','Tournament','Uniform','2Bit','Amplified',1,304,1,714 UNION</v>
      </c>
    </row>
    <row r="170" spans="1:10" x14ac:dyDescent="0.55000000000000004">
      <c r="A170" t="s">
        <v>135</v>
      </c>
      <c r="B170" t="s">
        <v>0</v>
      </c>
      <c r="C170" t="s">
        <v>133</v>
      </c>
      <c r="D170" t="s">
        <v>2</v>
      </c>
      <c r="E170" t="s">
        <v>3</v>
      </c>
      <c r="F170" t="b">
        <v>1</v>
      </c>
      <c r="G170">
        <v>1598</v>
      </c>
      <c r="H170">
        <v>7</v>
      </c>
      <c r="I170">
        <v>3697</v>
      </c>
      <c r="J170" t="str">
        <f t="shared" si="2"/>
        <v>SELECT 'flat30-10.cnf','Tournament','1Point','BitFlip','MaxSat',1,1598,7,3697 UNION</v>
      </c>
    </row>
    <row r="171" spans="1:10" x14ac:dyDescent="0.55000000000000004">
      <c r="A171" t="s">
        <v>135</v>
      </c>
      <c r="B171" t="s">
        <v>0</v>
      </c>
      <c r="C171" t="s">
        <v>133</v>
      </c>
      <c r="D171" t="s">
        <v>2</v>
      </c>
      <c r="E171" t="s">
        <v>4</v>
      </c>
      <c r="F171" t="b">
        <v>1</v>
      </c>
      <c r="G171">
        <v>1706</v>
      </c>
      <c r="H171">
        <v>7</v>
      </c>
      <c r="I171">
        <v>3935</v>
      </c>
      <c r="J171" t="str">
        <f t="shared" si="2"/>
        <v>SELECT 'flat30-10.cnf','Tournament','1Point','BitFlip','Weighted',1,1706,7,3935 UNION</v>
      </c>
    </row>
    <row r="172" spans="1:10" x14ac:dyDescent="0.55000000000000004">
      <c r="A172" t="s">
        <v>135</v>
      </c>
      <c r="B172" t="s">
        <v>0</v>
      </c>
      <c r="C172" t="s">
        <v>133</v>
      </c>
      <c r="D172" t="s">
        <v>2</v>
      </c>
      <c r="E172" t="s">
        <v>5</v>
      </c>
      <c r="F172" t="b">
        <v>1</v>
      </c>
      <c r="G172">
        <v>1598</v>
      </c>
      <c r="H172">
        <v>7</v>
      </c>
      <c r="I172">
        <v>3972</v>
      </c>
      <c r="J172" t="str">
        <f t="shared" si="2"/>
        <v>SELECT 'flat30-10.cnf','Tournament','1Point','BitFlip','Amplified',1,1598,7,3972 UNION</v>
      </c>
    </row>
    <row r="173" spans="1:10" x14ac:dyDescent="0.55000000000000004">
      <c r="A173" t="s">
        <v>135</v>
      </c>
      <c r="B173" t="s">
        <v>0</v>
      </c>
      <c r="C173" t="s">
        <v>133</v>
      </c>
      <c r="D173" t="s">
        <v>6</v>
      </c>
      <c r="E173" t="s">
        <v>3</v>
      </c>
      <c r="F173" t="b">
        <v>1</v>
      </c>
      <c r="G173">
        <v>23</v>
      </c>
      <c r="H173">
        <v>0</v>
      </c>
      <c r="I173">
        <v>94</v>
      </c>
      <c r="J173" t="str">
        <f t="shared" si="2"/>
        <v>SELECT 'flat30-10.cnf','Tournament','1Point','Guided','MaxSat',1,23,0,94 UNION</v>
      </c>
    </row>
    <row r="174" spans="1:10" x14ac:dyDescent="0.55000000000000004">
      <c r="A174" t="s">
        <v>135</v>
      </c>
      <c r="B174" t="s">
        <v>0</v>
      </c>
      <c r="C174" t="s">
        <v>133</v>
      </c>
      <c r="D174" t="s">
        <v>6</v>
      </c>
      <c r="E174" t="s">
        <v>4</v>
      </c>
      <c r="F174" t="b">
        <v>1</v>
      </c>
      <c r="G174">
        <v>41</v>
      </c>
      <c r="H174">
        <v>0</v>
      </c>
      <c r="I174">
        <v>168</v>
      </c>
      <c r="J174" t="str">
        <f t="shared" si="2"/>
        <v>SELECT 'flat30-10.cnf','Tournament','1Point','Guided','Weighted',1,41,0,168 UNION</v>
      </c>
    </row>
    <row r="175" spans="1:10" x14ac:dyDescent="0.55000000000000004">
      <c r="A175" t="s">
        <v>135</v>
      </c>
      <c r="B175" t="s">
        <v>0</v>
      </c>
      <c r="C175" t="s">
        <v>133</v>
      </c>
      <c r="D175" t="s">
        <v>6</v>
      </c>
      <c r="E175" t="s">
        <v>5</v>
      </c>
      <c r="F175" t="b">
        <v>1</v>
      </c>
      <c r="G175">
        <v>23</v>
      </c>
      <c r="H175">
        <v>0</v>
      </c>
      <c r="I175">
        <v>90</v>
      </c>
      <c r="J175" t="str">
        <f t="shared" si="2"/>
        <v>SELECT 'flat30-10.cnf','Tournament','1Point','Guided','Amplified',1,23,0,90 UNION</v>
      </c>
    </row>
    <row r="176" spans="1:10" x14ac:dyDescent="0.55000000000000004">
      <c r="A176" t="s">
        <v>135</v>
      </c>
      <c r="B176" t="s">
        <v>0</v>
      </c>
      <c r="C176" t="s">
        <v>133</v>
      </c>
      <c r="D176" t="s">
        <v>131</v>
      </c>
      <c r="E176" t="s">
        <v>3</v>
      </c>
      <c r="F176" t="b">
        <v>0</v>
      </c>
      <c r="G176">
        <v>10000</v>
      </c>
      <c r="H176">
        <v>55</v>
      </c>
      <c r="I176">
        <v>22228</v>
      </c>
      <c r="J176" t="str">
        <f t="shared" si="2"/>
        <v>SELECT 'flat30-10.cnf','Tournament','1Point','1Bit','MaxSat',0,10000,55,22228 UNION</v>
      </c>
    </row>
    <row r="177" spans="1:10" x14ac:dyDescent="0.55000000000000004">
      <c r="A177" t="s">
        <v>135</v>
      </c>
      <c r="B177" t="s">
        <v>0</v>
      </c>
      <c r="C177" t="s">
        <v>133</v>
      </c>
      <c r="D177" t="s">
        <v>131</v>
      </c>
      <c r="E177" t="s">
        <v>4</v>
      </c>
      <c r="F177" t="b">
        <v>1</v>
      </c>
      <c r="G177">
        <v>2770</v>
      </c>
      <c r="H177">
        <v>10</v>
      </c>
      <c r="I177">
        <v>6046</v>
      </c>
      <c r="J177" t="str">
        <f t="shared" si="2"/>
        <v>SELECT 'flat30-10.cnf','Tournament','1Point','1Bit','Weighted',1,2770,10,6046 UNION</v>
      </c>
    </row>
    <row r="178" spans="1:10" x14ac:dyDescent="0.55000000000000004">
      <c r="A178" t="s">
        <v>135</v>
      </c>
      <c r="B178" t="s">
        <v>0</v>
      </c>
      <c r="C178" t="s">
        <v>133</v>
      </c>
      <c r="D178" t="s">
        <v>131</v>
      </c>
      <c r="E178" t="s">
        <v>5</v>
      </c>
      <c r="F178" t="b">
        <v>0</v>
      </c>
      <c r="G178">
        <v>10000</v>
      </c>
      <c r="H178">
        <v>55</v>
      </c>
      <c r="I178">
        <v>22910</v>
      </c>
      <c r="J178" t="str">
        <f t="shared" si="2"/>
        <v>SELECT 'flat30-10.cnf','Tournament','1Point','1Bit','Amplified',0,10000,55,22910 UNION</v>
      </c>
    </row>
    <row r="179" spans="1:10" x14ac:dyDescent="0.55000000000000004">
      <c r="A179" t="s">
        <v>135</v>
      </c>
      <c r="B179" t="s">
        <v>0</v>
      </c>
      <c r="C179" t="s">
        <v>133</v>
      </c>
      <c r="D179" t="s">
        <v>132</v>
      </c>
      <c r="E179" t="s">
        <v>3</v>
      </c>
      <c r="F179" t="b">
        <v>1</v>
      </c>
      <c r="G179">
        <v>1016</v>
      </c>
      <c r="H179">
        <v>6</v>
      </c>
      <c r="I179">
        <v>2247</v>
      </c>
      <c r="J179" t="str">
        <f t="shared" si="2"/>
        <v>SELECT 'flat30-10.cnf','Tournament','1Point','2Bit','MaxSat',1,1016,6,2247 UNION</v>
      </c>
    </row>
    <row r="180" spans="1:10" x14ac:dyDescent="0.55000000000000004">
      <c r="A180" t="s">
        <v>135</v>
      </c>
      <c r="B180" t="s">
        <v>0</v>
      </c>
      <c r="C180" t="s">
        <v>133</v>
      </c>
      <c r="D180" t="s">
        <v>132</v>
      </c>
      <c r="E180" t="s">
        <v>4</v>
      </c>
      <c r="F180" t="b">
        <v>1</v>
      </c>
      <c r="G180">
        <v>170</v>
      </c>
      <c r="H180">
        <v>0</v>
      </c>
      <c r="I180">
        <v>339</v>
      </c>
      <c r="J180" t="str">
        <f t="shared" si="2"/>
        <v>SELECT 'flat30-10.cnf','Tournament','1Point','2Bit','Weighted',1,170,0,339 UNION</v>
      </c>
    </row>
    <row r="181" spans="1:10" x14ac:dyDescent="0.55000000000000004">
      <c r="A181" t="s">
        <v>135</v>
      </c>
      <c r="B181" t="s">
        <v>0</v>
      </c>
      <c r="C181" t="s">
        <v>133</v>
      </c>
      <c r="D181" t="s">
        <v>132</v>
      </c>
      <c r="E181" t="s">
        <v>5</v>
      </c>
      <c r="F181" t="b">
        <v>1</v>
      </c>
      <c r="G181">
        <v>1016</v>
      </c>
      <c r="H181">
        <v>6</v>
      </c>
      <c r="I181">
        <v>2269</v>
      </c>
      <c r="J181" t="str">
        <f t="shared" si="2"/>
        <v>SELECT 'flat30-10.cnf','Tournament','1Point','2Bit','Amplified',1,1016,6,2269 UNION</v>
      </c>
    </row>
    <row r="182" spans="1:10" x14ac:dyDescent="0.55000000000000004">
      <c r="A182" t="s">
        <v>135</v>
      </c>
      <c r="B182" t="s">
        <v>0</v>
      </c>
      <c r="C182" t="s">
        <v>134</v>
      </c>
      <c r="D182" t="s">
        <v>2</v>
      </c>
      <c r="E182" t="s">
        <v>3</v>
      </c>
      <c r="F182" t="b">
        <v>1</v>
      </c>
      <c r="G182">
        <v>7238</v>
      </c>
      <c r="H182">
        <v>40</v>
      </c>
      <c r="I182">
        <v>17390</v>
      </c>
      <c r="J182" t="str">
        <f t="shared" si="2"/>
        <v>SELECT 'flat30-10.cnf','Tournament','2Point','BitFlip','MaxSat',1,7238,40,17390 UNION</v>
      </c>
    </row>
    <row r="183" spans="1:10" x14ac:dyDescent="0.55000000000000004">
      <c r="A183" t="s">
        <v>135</v>
      </c>
      <c r="B183" t="s">
        <v>0</v>
      </c>
      <c r="C183" t="s">
        <v>134</v>
      </c>
      <c r="D183" t="s">
        <v>2</v>
      </c>
      <c r="E183" t="s">
        <v>4</v>
      </c>
      <c r="F183" t="b">
        <v>1</v>
      </c>
      <c r="G183">
        <v>5410</v>
      </c>
      <c r="H183">
        <v>26</v>
      </c>
      <c r="I183">
        <v>11582</v>
      </c>
      <c r="J183" t="str">
        <f t="shared" si="2"/>
        <v>SELECT 'flat30-10.cnf','Tournament','2Point','BitFlip','Weighted',1,5410,26,11582 UNION</v>
      </c>
    </row>
    <row r="184" spans="1:10" x14ac:dyDescent="0.55000000000000004">
      <c r="A184" t="s">
        <v>135</v>
      </c>
      <c r="B184" t="s">
        <v>0</v>
      </c>
      <c r="C184" t="s">
        <v>134</v>
      </c>
      <c r="D184" t="s">
        <v>2</v>
      </c>
      <c r="E184" t="s">
        <v>5</v>
      </c>
      <c r="F184" t="b">
        <v>1</v>
      </c>
      <c r="G184">
        <v>7238</v>
      </c>
      <c r="H184">
        <v>40</v>
      </c>
      <c r="I184">
        <v>16863</v>
      </c>
      <c r="J184" t="str">
        <f t="shared" si="2"/>
        <v>SELECT 'flat30-10.cnf','Tournament','2Point','BitFlip','Amplified',1,7238,40,16863 UNION</v>
      </c>
    </row>
    <row r="185" spans="1:10" x14ac:dyDescent="0.55000000000000004">
      <c r="A185" t="s">
        <v>135</v>
      </c>
      <c r="B185" t="s">
        <v>0</v>
      </c>
      <c r="C185" t="s">
        <v>134</v>
      </c>
      <c r="D185" t="s">
        <v>6</v>
      </c>
      <c r="E185" t="s">
        <v>3</v>
      </c>
      <c r="F185" t="b">
        <v>1</v>
      </c>
      <c r="G185">
        <v>31</v>
      </c>
      <c r="H185">
        <v>0</v>
      </c>
      <c r="I185">
        <v>113</v>
      </c>
      <c r="J185" t="str">
        <f t="shared" si="2"/>
        <v>SELECT 'flat30-10.cnf','Tournament','2Point','Guided','MaxSat',1,31,0,113 UNION</v>
      </c>
    </row>
    <row r="186" spans="1:10" x14ac:dyDescent="0.55000000000000004">
      <c r="A186" t="s">
        <v>135</v>
      </c>
      <c r="B186" t="s">
        <v>0</v>
      </c>
      <c r="C186" t="s">
        <v>134</v>
      </c>
      <c r="D186" t="s">
        <v>6</v>
      </c>
      <c r="E186" t="s">
        <v>4</v>
      </c>
      <c r="F186" t="b">
        <v>1</v>
      </c>
      <c r="G186">
        <v>314</v>
      </c>
      <c r="H186">
        <v>2</v>
      </c>
      <c r="I186">
        <v>1081</v>
      </c>
      <c r="J186" t="str">
        <f t="shared" si="2"/>
        <v>SELECT 'flat30-10.cnf','Tournament','2Point','Guided','Weighted',1,314,2,1081 UNION</v>
      </c>
    </row>
    <row r="187" spans="1:10" x14ac:dyDescent="0.55000000000000004">
      <c r="A187" t="s">
        <v>135</v>
      </c>
      <c r="B187" t="s">
        <v>0</v>
      </c>
      <c r="C187" t="s">
        <v>134</v>
      </c>
      <c r="D187" t="s">
        <v>6</v>
      </c>
      <c r="E187" t="s">
        <v>5</v>
      </c>
      <c r="F187" t="b">
        <v>1</v>
      </c>
      <c r="G187">
        <v>31</v>
      </c>
      <c r="H187">
        <v>0</v>
      </c>
      <c r="I187">
        <v>138</v>
      </c>
      <c r="J187" t="str">
        <f t="shared" si="2"/>
        <v>SELECT 'flat30-10.cnf','Tournament','2Point','Guided','Amplified',1,31,0,138 UNION</v>
      </c>
    </row>
    <row r="188" spans="1:10" x14ac:dyDescent="0.55000000000000004">
      <c r="A188" t="s">
        <v>135</v>
      </c>
      <c r="B188" t="s">
        <v>0</v>
      </c>
      <c r="C188" t="s">
        <v>134</v>
      </c>
      <c r="D188" t="s">
        <v>131</v>
      </c>
      <c r="E188" t="s">
        <v>3</v>
      </c>
      <c r="F188" t="b">
        <v>0</v>
      </c>
      <c r="G188">
        <v>10000</v>
      </c>
      <c r="H188">
        <v>55</v>
      </c>
      <c r="I188">
        <v>22077</v>
      </c>
      <c r="J188" t="str">
        <f t="shared" si="2"/>
        <v>SELECT 'flat30-10.cnf','Tournament','2Point','1Bit','MaxSat',0,10000,55,22077 UNION</v>
      </c>
    </row>
    <row r="189" spans="1:10" x14ac:dyDescent="0.55000000000000004">
      <c r="A189" t="s">
        <v>135</v>
      </c>
      <c r="B189" t="s">
        <v>0</v>
      </c>
      <c r="C189" t="s">
        <v>134</v>
      </c>
      <c r="D189" t="s">
        <v>131</v>
      </c>
      <c r="E189" t="s">
        <v>4</v>
      </c>
      <c r="F189" t="b">
        <v>1</v>
      </c>
      <c r="G189">
        <v>3216</v>
      </c>
      <c r="H189">
        <v>13</v>
      </c>
      <c r="I189">
        <v>7186</v>
      </c>
      <c r="J189" t="str">
        <f t="shared" si="2"/>
        <v>SELECT 'flat30-10.cnf','Tournament','2Point','1Bit','Weighted',1,3216,13,7186 UNION</v>
      </c>
    </row>
    <row r="190" spans="1:10" x14ac:dyDescent="0.55000000000000004">
      <c r="A190" t="s">
        <v>135</v>
      </c>
      <c r="B190" t="s">
        <v>0</v>
      </c>
      <c r="C190" t="s">
        <v>134</v>
      </c>
      <c r="D190" t="s">
        <v>131</v>
      </c>
      <c r="E190" t="s">
        <v>5</v>
      </c>
      <c r="F190" t="b">
        <v>0</v>
      </c>
      <c r="G190">
        <v>10000</v>
      </c>
      <c r="H190">
        <v>55</v>
      </c>
      <c r="I190">
        <v>22591</v>
      </c>
      <c r="J190" t="str">
        <f t="shared" si="2"/>
        <v>SELECT 'flat30-10.cnf','Tournament','2Point','1Bit','Amplified',0,10000,55,22591 UNION</v>
      </c>
    </row>
    <row r="191" spans="1:10" x14ac:dyDescent="0.55000000000000004">
      <c r="A191" t="s">
        <v>135</v>
      </c>
      <c r="B191" t="s">
        <v>0</v>
      </c>
      <c r="C191" t="s">
        <v>134</v>
      </c>
      <c r="D191" t="s">
        <v>132</v>
      </c>
      <c r="E191" t="s">
        <v>3</v>
      </c>
      <c r="F191" t="b">
        <v>1</v>
      </c>
      <c r="G191">
        <v>584</v>
      </c>
      <c r="H191">
        <v>3</v>
      </c>
      <c r="I191">
        <v>1310</v>
      </c>
      <c r="J191" t="str">
        <f t="shared" si="2"/>
        <v>SELECT 'flat30-10.cnf','Tournament','2Point','2Bit','MaxSat',1,584,3,1310 UNION</v>
      </c>
    </row>
    <row r="192" spans="1:10" x14ac:dyDescent="0.55000000000000004">
      <c r="A192" t="s">
        <v>135</v>
      </c>
      <c r="B192" t="s">
        <v>0</v>
      </c>
      <c r="C192" t="s">
        <v>134</v>
      </c>
      <c r="D192" t="s">
        <v>132</v>
      </c>
      <c r="E192" t="s">
        <v>4</v>
      </c>
      <c r="F192" t="b">
        <v>1</v>
      </c>
      <c r="G192">
        <v>2036</v>
      </c>
      <c r="H192">
        <v>9</v>
      </c>
      <c r="I192">
        <v>4119</v>
      </c>
      <c r="J192" t="str">
        <f t="shared" si="2"/>
        <v>SELECT 'flat30-10.cnf','Tournament','2Point','2Bit','Weighted',1,2036,9,4119 UNION</v>
      </c>
    </row>
    <row r="193" spans="1:10" x14ac:dyDescent="0.55000000000000004">
      <c r="A193" t="s">
        <v>135</v>
      </c>
      <c r="B193" t="s">
        <v>0</v>
      </c>
      <c r="C193" t="s">
        <v>134</v>
      </c>
      <c r="D193" t="s">
        <v>132</v>
      </c>
      <c r="E193" t="s">
        <v>5</v>
      </c>
      <c r="F193" t="b">
        <v>1</v>
      </c>
      <c r="G193">
        <v>584</v>
      </c>
      <c r="H193">
        <v>3</v>
      </c>
      <c r="I193">
        <v>1302</v>
      </c>
      <c r="J193" t="str">
        <f t="shared" si="2"/>
        <v>SELECT 'flat30-10.cnf','Tournament','2Point','2Bit','Amplified',1,584,3,1302 UNION</v>
      </c>
    </row>
    <row r="194" spans="1:10" x14ac:dyDescent="0.55000000000000004">
      <c r="A194" t="s">
        <v>135</v>
      </c>
      <c r="B194" t="s">
        <v>9</v>
      </c>
      <c r="C194" t="s">
        <v>1</v>
      </c>
      <c r="D194" t="s">
        <v>2</v>
      </c>
      <c r="E194" t="s">
        <v>3</v>
      </c>
      <c r="F194" t="b">
        <v>0</v>
      </c>
      <c r="G194">
        <v>10000</v>
      </c>
      <c r="H194">
        <v>31</v>
      </c>
      <c r="I194">
        <v>57475</v>
      </c>
      <c r="J194" t="str">
        <f t="shared" si="2"/>
        <v>SELECT 'flat30-10.cnf','Roulette','Clause','BitFlip','MaxSat',0,10000,31,57475 UNION</v>
      </c>
    </row>
    <row r="195" spans="1:10" x14ac:dyDescent="0.55000000000000004">
      <c r="A195" t="s">
        <v>135</v>
      </c>
      <c r="B195" t="s">
        <v>9</v>
      </c>
      <c r="C195" t="s">
        <v>1</v>
      </c>
      <c r="D195" t="s">
        <v>2</v>
      </c>
      <c r="E195" t="s">
        <v>4</v>
      </c>
      <c r="F195" t="b">
        <v>0</v>
      </c>
      <c r="G195">
        <v>10000</v>
      </c>
      <c r="H195">
        <v>23</v>
      </c>
      <c r="I195">
        <v>50632</v>
      </c>
      <c r="J195" t="str">
        <f t="shared" ref="J195:J258" si="3">CONCATENATE("SELECT '",A195,"','",B195,"','",C195,"','",D195,"','",E195,"',",IF(F195,1,0),",",G195,",",H195,",",I195," UNION")</f>
        <v>SELECT 'flat30-10.cnf','Roulette','Clause','BitFlip','Weighted',0,10000,23,50632 UNION</v>
      </c>
    </row>
    <row r="196" spans="1:10" x14ac:dyDescent="0.55000000000000004">
      <c r="A196" t="s">
        <v>135</v>
      </c>
      <c r="B196" t="s">
        <v>9</v>
      </c>
      <c r="C196" t="s">
        <v>1</v>
      </c>
      <c r="D196" t="s">
        <v>2</v>
      </c>
      <c r="E196" t="s">
        <v>5</v>
      </c>
      <c r="F196" t="b">
        <v>0</v>
      </c>
      <c r="G196">
        <v>10000</v>
      </c>
      <c r="H196">
        <v>32</v>
      </c>
      <c r="I196">
        <v>50945</v>
      </c>
      <c r="J196" t="str">
        <f t="shared" si="3"/>
        <v>SELECT 'flat30-10.cnf','Roulette','Clause','BitFlip','Amplified',0,10000,32,50945 UNION</v>
      </c>
    </row>
    <row r="197" spans="1:10" x14ac:dyDescent="0.55000000000000004">
      <c r="A197" t="s">
        <v>135</v>
      </c>
      <c r="B197" t="s">
        <v>9</v>
      </c>
      <c r="C197" t="s">
        <v>1</v>
      </c>
      <c r="D197" t="s">
        <v>6</v>
      </c>
      <c r="E197" t="s">
        <v>3</v>
      </c>
      <c r="F197" t="b">
        <v>1</v>
      </c>
      <c r="G197">
        <v>704</v>
      </c>
      <c r="H197">
        <v>2</v>
      </c>
      <c r="I197">
        <v>4598</v>
      </c>
      <c r="J197" t="str">
        <f t="shared" si="3"/>
        <v>SELECT 'flat30-10.cnf','Roulette','Clause','Guided','MaxSat',1,704,2,4598 UNION</v>
      </c>
    </row>
    <row r="198" spans="1:10" x14ac:dyDescent="0.55000000000000004">
      <c r="A198" t="s">
        <v>135</v>
      </c>
      <c r="B198" t="s">
        <v>9</v>
      </c>
      <c r="C198" t="s">
        <v>1</v>
      </c>
      <c r="D198" t="s">
        <v>6</v>
      </c>
      <c r="E198" t="s">
        <v>4</v>
      </c>
      <c r="F198" t="b">
        <v>1</v>
      </c>
      <c r="G198">
        <v>754</v>
      </c>
      <c r="H198">
        <v>2</v>
      </c>
      <c r="I198">
        <v>4470</v>
      </c>
      <c r="J198" t="str">
        <f t="shared" si="3"/>
        <v>SELECT 'flat30-10.cnf','Roulette','Clause','Guided','Weighted',1,754,2,4470 UNION</v>
      </c>
    </row>
    <row r="199" spans="1:10" x14ac:dyDescent="0.55000000000000004">
      <c r="A199" t="s">
        <v>135</v>
      </c>
      <c r="B199" t="s">
        <v>9</v>
      </c>
      <c r="C199" t="s">
        <v>1</v>
      </c>
      <c r="D199" t="s">
        <v>6</v>
      </c>
      <c r="E199" t="s">
        <v>5</v>
      </c>
      <c r="F199" t="b">
        <v>1</v>
      </c>
      <c r="G199">
        <v>3840</v>
      </c>
      <c r="H199">
        <v>16</v>
      </c>
      <c r="I199">
        <v>22005</v>
      </c>
      <c r="J199" t="str">
        <f t="shared" si="3"/>
        <v>SELECT 'flat30-10.cnf','Roulette','Clause','Guided','Amplified',1,3840,16,22005 UNION</v>
      </c>
    </row>
    <row r="200" spans="1:10" x14ac:dyDescent="0.55000000000000004">
      <c r="A200" t="s">
        <v>135</v>
      </c>
      <c r="B200" t="s">
        <v>9</v>
      </c>
      <c r="C200" t="s">
        <v>1</v>
      </c>
      <c r="D200" t="s">
        <v>131</v>
      </c>
      <c r="E200" t="s">
        <v>3</v>
      </c>
      <c r="F200" t="b">
        <v>0</v>
      </c>
      <c r="G200">
        <v>10000</v>
      </c>
      <c r="H200">
        <v>33</v>
      </c>
      <c r="I200">
        <v>51415</v>
      </c>
      <c r="J200" t="str">
        <f t="shared" si="3"/>
        <v>SELECT 'flat30-10.cnf','Roulette','Clause','1Bit','MaxSat',0,10000,33,51415 UNION</v>
      </c>
    </row>
    <row r="201" spans="1:10" x14ac:dyDescent="0.55000000000000004">
      <c r="A201" t="s">
        <v>135</v>
      </c>
      <c r="B201" t="s">
        <v>9</v>
      </c>
      <c r="C201" t="s">
        <v>1</v>
      </c>
      <c r="D201" t="s">
        <v>131</v>
      </c>
      <c r="E201" t="s">
        <v>4</v>
      </c>
      <c r="F201" t="b">
        <v>0</v>
      </c>
      <c r="G201">
        <v>10000</v>
      </c>
      <c r="H201">
        <v>23</v>
      </c>
      <c r="I201">
        <v>49383</v>
      </c>
      <c r="J201" t="str">
        <f t="shared" si="3"/>
        <v>SELECT 'flat30-10.cnf','Roulette','Clause','1Bit','Weighted',0,10000,23,49383 UNION</v>
      </c>
    </row>
    <row r="202" spans="1:10" x14ac:dyDescent="0.55000000000000004">
      <c r="A202" t="s">
        <v>135</v>
      </c>
      <c r="B202" t="s">
        <v>9</v>
      </c>
      <c r="C202" t="s">
        <v>1</v>
      </c>
      <c r="D202" t="s">
        <v>131</v>
      </c>
      <c r="E202" t="s">
        <v>5</v>
      </c>
      <c r="F202" t="b">
        <v>0</v>
      </c>
      <c r="G202">
        <v>10000</v>
      </c>
      <c r="H202">
        <v>32</v>
      </c>
      <c r="I202">
        <v>51447</v>
      </c>
      <c r="J202" t="str">
        <f t="shared" si="3"/>
        <v>SELECT 'flat30-10.cnf','Roulette','Clause','1Bit','Amplified',0,10000,32,51447 UNION</v>
      </c>
    </row>
    <row r="203" spans="1:10" x14ac:dyDescent="0.55000000000000004">
      <c r="A203" t="s">
        <v>135</v>
      </c>
      <c r="B203" t="s">
        <v>9</v>
      </c>
      <c r="C203" t="s">
        <v>1</v>
      </c>
      <c r="D203" t="s">
        <v>132</v>
      </c>
      <c r="E203" t="s">
        <v>3</v>
      </c>
      <c r="F203" t="b">
        <v>0</v>
      </c>
      <c r="G203">
        <v>10000</v>
      </c>
      <c r="H203">
        <v>31</v>
      </c>
      <c r="I203">
        <v>51771</v>
      </c>
      <c r="J203" t="str">
        <f t="shared" si="3"/>
        <v>SELECT 'flat30-10.cnf','Roulette','Clause','2Bit','MaxSat',0,10000,31,51771 UNION</v>
      </c>
    </row>
    <row r="204" spans="1:10" x14ac:dyDescent="0.55000000000000004">
      <c r="A204" t="s">
        <v>135</v>
      </c>
      <c r="B204" t="s">
        <v>9</v>
      </c>
      <c r="C204" t="s">
        <v>1</v>
      </c>
      <c r="D204" t="s">
        <v>132</v>
      </c>
      <c r="E204" t="s">
        <v>4</v>
      </c>
      <c r="F204" t="b">
        <v>0</v>
      </c>
      <c r="G204">
        <v>10000</v>
      </c>
      <c r="H204">
        <v>27</v>
      </c>
      <c r="I204">
        <v>49853</v>
      </c>
      <c r="J204" t="str">
        <f t="shared" si="3"/>
        <v>SELECT 'flat30-10.cnf','Roulette','Clause','2Bit','Weighted',0,10000,27,49853 UNION</v>
      </c>
    </row>
    <row r="205" spans="1:10" x14ac:dyDescent="0.55000000000000004">
      <c r="A205" t="s">
        <v>135</v>
      </c>
      <c r="B205" t="s">
        <v>9</v>
      </c>
      <c r="C205" t="s">
        <v>1</v>
      </c>
      <c r="D205" t="s">
        <v>132</v>
      </c>
      <c r="E205" t="s">
        <v>5</v>
      </c>
      <c r="F205" t="b">
        <v>0</v>
      </c>
      <c r="G205">
        <v>10000</v>
      </c>
      <c r="H205">
        <v>34</v>
      </c>
      <c r="I205">
        <v>51221</v>
      </c>
      <c r="J205" t="str">
        <f t="shared" si="3"/>
        <v>SELECT 'flat30-10.cnf','Roulette','Clause','2Bit','Amplified',0,10000,34,51221 UNION</v>
      </c>
    </row>
    <row r="206" spans="1:10" x14ac:dyDescent="0.55000000000000004">
      <c r="A206" t="s">
        <v>135</v>
      </c>
      <c r="B206" t="s">
        <v>9</v>
      </c>
      <c r="C206" t="s">
        <v>8</v>
      </c>
      <c r="D206" t="s">
        <v>2</v>
      </c>
      <c r="E206" t="s">
        <v>3</v>
      </c>
      <c r="F206" t="b">
        <v>0</v>
      </c>
      <c r="G206">
        <v>10000</v>
      </c>
      <c r="H206">
        <v>32</v>
      </c>
      <c r="I206">
        <v>23259</v>
      </c>
      <c r="J206" t="str">
        <f t="shared" si="3"/>
        <v>SELECT 'flat30-10.cnf','Roulette','Uniform','BitFlip','MaxSat',0,10000,32,23259 UNION</v>
      </c>
    </row>
    <row r="207" spans="1:10" x14ac:dyDescent="0.55000000000000004">
      <c r="A207" t="s">
        <v>135</v>
      </c>
      <c r="B207" t="s">
        <v>9</v>
      </c>
      <c r="C207" t="s">
        <v>8</v>
      </c>
      <c r="D207" t="s">
        <v>2</v>
      </c>
      <c r="E207" t="s">
        <v>4</v>
      </c>
      <c r="F207" t="b">
        <v>0</v>
      </c>
      <c r="G207">
        <v>10000</v>
      </c>
      <c r="H207">
        <v>28</v>
      </c>
      <c r="I207">
        <v>21761</v>
      </c>
      <c r="J207" t="str">
        <f t="shared" si="3"/>
        <v>SELECT 'flat30-10.cnf','Roulette','Uniform','BitFlip','Weighted',0,10000,28,21761 UNION</v>
      </c>
    </row>
    <row r="208" spans="1:10" x14ac:dyDescent="0.55000000000000004">
      <c r="A208" t="s">
        <v>135</v>
      </c>
      <c r="B208" t="s">
        <v>9</v>
      </c>
      <c r="C208" t="s">
        <v>8</v>
      </c>
      <c r="D208" t="s">
        <v>2</v>
      </c>
      <c r="E208" t="s">
        <v>5</v>
      </c>
      <c r="F208" t="b">
        <v>1</v>
      </c>
      <c r="G208">
        <v>5785</v>
      </c>
      <c r="H208">
        <v>19</v>
      </c>
      <c r="I208">
        <v>13539</v>
      </c>
      <c r="J208" t="str">
        <f t="shared" si="3"/>
        <v>SELECT 'flat30-10.cnf','Roulette','Uniform','BitFlip','Amplified',1,5785,19,13539 UNION</v>
      </c>
    </row>
    <row r="209" spans="1:10" x14ac:dyDescent="0.55000000000000004">
      <c r="A209" t="s">
        <v>135</v>
      </c>
      <c r="B209" t="s">
        <v>9</v>
      </c>
      <c r="C209" t="s">
        <v>8</v>
      </c>
      <c r="D209" t="s">
        <v>6</v>
      </c>
      <c r="E209" t="s">
        <v>3</v>
      </c>
      <c r="F209" t="b">
        <v>1</v>
      </c>
      <c r="G209">
        <v>134</v>
      </c>
      <c r="H209">
        <v>0</v>
      </c>
      <c r="I209">
        <v>475</v>
      </c>
      <c r="J209" t="str">
        <f t="shared" si="3"/>
        <v>SELECT 'flat30-10.cnf','Roulette','Uniform','Guided','MaxSat',1,134,0,475 UNION</v>
      </c>
    </row>
    <row r="210" spans="1:10" x14ac:dyDescent="0.55000000000000004">
      <c r="A210" t="s">
        <v>135</v>
      </c>
      <c r="B210" t="s">
        <v>9</v>
      </c>
      <c r="C210" t="s">
        <v>8</v>
      </c>
      <c r="D210" t="s">
        <v>6</v>
      </c>
      <c r="E210" t="s">
        <v>4</v>
      </c>
      <c r="F210" t="b">
        <v>1</v>
      </c>
      <c r="G210">
        <v>3596</v>
      </c>
      <c r="H210">
        <v>15</v>
      </c>
      <c r="I210">
        <v>12985</v>
      </c>
      <c r="J210" t="str">
        <f t="shared" si="3"/>
        <v>SELECT 'flat30-10.cnf','Roulette','Uniform','Guided','Weighted',1,3596,15,12985 UNION</v>
      </c>
    </row>
    <row r="211" spans="1:10" x14ac:dyDescent="0.55000000000000004">
      <c r="A211" t="s">
        <v>135</v>
      </c>
      <c r="B211" t="s">
        <v>9</v>
      </c>
      <c r="C211" t="s">
        <v>8</v>
      </c>
      <c r="D211" t="s">
        <v>6</v>
      </c>
      <c r="E211" t="s">
        <v>5</v>
      </c>
      <c r="F211" t="b">
        <v>1</v>
      </c>
      <c r="G211">
        <v>724</v>
      </c>
      <c r="H211">
        <v>2</v>
      </c>
      <c r="I211">
        <v>2679</v>
      </c>
      <c r="J211" t="str">
        <f t="shared" si="3"/>
        <v>SELECT 'flat30-10.cnf','Roulette','Uniform','Guided','Amplified',1,724,2,2679 UNION</v>
      </c>
    </row>
    <row r="212" spans="1:10" x14ac:dyDescent="0.55000000000000004">
      <c r="A212" t="s">
        <v>135</v>
      </c>
      <c r="B212" t="s">
        <v>9</v>
      </c>
      <c r="C212" t="s">
        <v>8</v>
      </c>
      <c r="D212" t="s">
        <v>131</v>
      </c>
      <c r="E212" t="s">
        <v>3</v>
      </c>
      <c r="F212" t="b">
        <v>0</v>
      </c>
      <c r="G212">
        <v>10000</v>
      </c>
      <c r="H212">
        <v>40</v>
      </c>
      <c r="I212">
        <v>22132</v>
      </c>
      <c r="J212" t="str">
        <f t="shared" si="3"/>
        <v>SELECT 'flat30-10.cnf','Roulette','Uniform','1Bit','MaxSat',0,10000,40,22132 UNION</v>
      </c>
    </row>
    <row r="213" spans="1:10" x14ac:dyDescent="0.55000000000000004">
      <c r="A213" t="s">
        <v>135</v>
      </c>
      <c r="B213" t="s">
        <v>9</v>
      </c>
      <c r="C213" t="s">
        <v>8</v>
      </c>
      <c r="D213" t="s">
        <v>131</v>
      </c>
      <c r="E213" t="s">
        <v>4</v>
      </c>
      <c r="F213" t="b">
        <v>1</v>
      </c>
      <c r="G213">
        <v>7438</v>
      </c>
      <c r="H213">
        <v>22</v>
      </c>
      <c r="I213">
        <v>15476</v>
      </c>
      <c r="J213" t="str">
        <f t="shared" si="3"/>
        <v>SELECT 'flat30-10.cnf','Roulette','Uniform','1Bit','Weighted',1,7438,22,15476 UNION</v>
      </c>
    </row>
    <row r="214" spans="1:10" x14ac:dyDescent="0.55000000000000004">
      <c r="A214" t="s">
        <v>135</v>
      </c>
      <c r="B214" t="s">
        <v>9</v>
      </c>
      <c r="C214" t="s">
        <v>8</v>
      </c>
      <c r="D214" t="s">
        <v>131</v>
      </c>
      <c r="E214" t="s">
        <v>5</v>
      </c>
      <c r="F214" t="b">
        <v>1</v>
      </c>
      <c r="G214">
        <v>3221</v>
      </c>
      <c r="H214">
        <v>12</v>
      </c>
      <c r="I214">
        <v>7128</v>
      </c>
      <c r="J214" t="str">
        <f t="shared" si="3"/>
        <v>SELECT 'flat30-10.cnf','Roulette','Uniform','1Bit','Amplified',1,3221,12,7128 UNION</v>
      </c>
    </row>
    <row r="215" spans="1:10" x14ac:dyDescent="0.55000000000000004">
      <c r="A215" t="s">
        <v>135</v>
      </c>
      <c r="B215" t="s">
        <v>9</v>
      </c>
      <c r="C215" t="s">
        <v>8</v>
      </c>
      <c r="D215" t="s">
        <v>132</v>
      </c>
      <c r="E215" t="s">
        <v>3</v>
      </c>
      <c r="F215" t="b">
        <v>0</v>
      </c>
      <c r="G215">
        <v>10000</v>
      </c>
      <c r="H215">
        <v>30</v>
      </c>
      <c r="I215">
        <v>22992</v>
      </c>
      <c r="J215" t="str">
        <f t="shared" si="3"/>
        <v>SELECT 'flat30-10.cnf','Roulette','Uniform','2Bit','MaxSat',0,10000,30,22992 UNION</v>
      </c>
    </row>
    <row r="216" spans="1:10" x14ac:dyDescent="0.55000000000000004">
      <c r="A216" t="s">
        <v>135</v>
      </c>
      <c r="B216" t="s">
        <v>9</v>
      </c>
      <c r="C216" t="s">
        <v>8</v>
      </c>
      <c r="D216" t="s">
        <v>132</v>
      </c>
      <c r="E216" t="s">
        <v>4</v>
      </c>
      <c r="F216" t="b">
        <v>0</v>
      </c>
      <c r="G216">
        <v>10000</v>
      </c>
      <c r="H216">
        <v>26</v>
      </c>
      <c r="I216">
        <v>20919</v>
      </c>
      <c r="J216" t="str">
        <f t="shared" si="3"/>
        <v>SELECT 'flat30-10.cnf','Roulette','Uniform','2Bit','Weighted',0,10000,26,20919 UNION</v>
      </c>
    </row>
    <row r="217" spans="1:10" x14ac:dyDescent="0.55000000000000004">
      <c r="A217" t="s">
        <v>135</v>
      </c>
      <c r="B217" t="s">
        <v>9</v>
      </c>
      <c r="C217" t="s">
        <v>8</v>
      </c>
      <c r="D217" t="s">
        <v>132</v>
      </c>
      <c r="E217" t="s">
        <v>5</v>
      </c>
      <c r="F217" t="b">
        <v>1</v>
      </c>
      <c r="G217">
        <v>4281</v>
      </c>
      <c r="H217">
        <v>14</v>
      </c>
      <c r="I217">
        <v>9598</v>
      </c>
      <c r="J217" t="str">
        <f t="shared" si="3"/>
        <v>SELECT 'flat30-10.cnf','Roulette','Uniform','2Bit','Amplified',1,4281,14,9598 UNION</v>
      </c>
    </row>
    <row r="218" spans="1:10" x14ac:dyDescent="0.55000000000000004">
      <c r="A218" t="s">
        <v>135</v>
      </c>
      <c r="B218" t="s">
        <v>9</v>
      </c>
      <c r="C218" t="s">
        <v>133</v>
      </c>
      <c r="D218" t="s">
        <v>2</v>
      </c>
      <c r="E218" t="s">
        <v>3</v>
      </c>
      <c r="F218" t="b">
        <v>0</v>
      </c>
      <c r="G218">
        <v>10000</v>
      </c>
      <c r="H218">
        <v>37</v>
      </c>
      <c r="I218">
        <v>22494</v>
      </c>
      <c r="J218" t="str">
        <f t="shared" si="3"/>
        <v>SELECT 'flat30-10.cnf','Roulette','1Point','BitFlip','MaxSat',0,10000,37,22494 UNION</v>
      </c>
    </row>
    <row r="219" spans="1:10" x14ac:dyDescent="0.55000000000000004">
      <c r="A219" t="s">
        <v>135</v>
      </c>
      <c r="B219" t="s">
        <v>9</v>
      </c>
      <c r="C219" t="s">
        <v>133</v>
      </c>
      <c r="D219" t="s">
        <v>2</v>
      </c>
      <c r="E219" t="s">
        <v>4</v>
      </c>
      <c r="F219" t="b">
        <v>0</v>
      </c>
      <c r="G219">
        <v>10000</v>
      </c>
      <c r="H219">
        <v>27</v>
      </c>
      <c r="I219">
        <v>20443</v>
      </c>
      <c r="J219" t="str">
        <f t="shared" si="3"/>
        <v>SELECT 'flat30-10.cnf','Roulette','1Point','BitFlip','Weighted',0,10000,27,20443 UNION</v>
      </c>
    </row>
    <row r="220" spans="1:10" x14ac:dyDescent="0.55000000000000004">
      <c r="A220" t="s">
        <v>135</v>
      </c>
      <c r="B220" t="s">
        <v>9</v>
      </c>
      <c r="C220" t="s">
        <v>133</v>
      </c>
      <c r="D220" t="s">
        <v>2</v>
      </c>
      <c r="E220" t="s">
        <v>5</v>
      </c>
      <c r="F220" t="b">
        <v>1</v>
      </c>
      <c r="G220">
        <v>310</v>
      </c>
      <c r="H220">
        <v>0</v>
      </c>
      <c r="I220">
        <v>670</v>
      </c>
      <c r="J220" t="str">
        <f t="shared" si="3"/>
        <v>SELECT 'flat30-10.cnf','Roulette','1Point','BitFlip','Amplified',1,310,0,670 UNION</v>
      </c>
    </row>
    <row r="221" spans="1:10" x14ac:dyDescent="0.55000000000000004">
      <c r="A221" t="s">
        <v>135</v>
      </c>
      <c r="B221" t="s">
        <v>9</v>
      </c>
      <c r="C221" t="s">
        <v>133</v>
      </c>
      <c r="D221" t="s">
        <v>6</v>
      </c>
      <c r="E221" t="s">
        <v>3</v>
      </c>
      <c r="F221" t="b">
        <v>1</v>
      </c>
      <c r="G221">
        <v>128</v>
      </c>
      <c r="H221">
        <v>0</v>
      </c>
      <c r="I221">
        <v>434</v>
      </c>
      <c r="J221" t="str">
        <f t="shared" si="3"/>
        <v>SELECT 'flat30-10.cnf','Roulette','1Point','Guided','MaxSat',1,128,0,434 UNION</v>
      </c>
    </row>
    <row r="222" spans="1:10" x14ac:dyDescent="0.55000000000000004">
      <c r="A222" t="s">
        <v>135</v>
      </c>
      <c r="B222" t="s">
        <v>9</v>
      </c>
      <c r="C222" t="s">
        <v>133</v>
      </c>
      <c r="D222" t="s">
        <v>6</v>
      </c>
      <c r="E222" t="s">
        <v>4</v>
      </c>
      <c r="F222" t="b">
        <v>1</v>
      </c>
      <c r="G222">
        <v>1019</v>
      </c>
      <c r="H222">
        <v>5</v>
      </c>
      <c r="I222">
        <v>3372</v>
      </c>
      <c r="J222" t="str">
        <f t="shared" si="3"/>
        <v>SELECT 'flat30-10.cnf','Roulette','1Point','Guided','Weighted',1,1019,5,3372 UNION</v>
      </c>
    </row>
    <row r="223" spans="1:10" x14ac:dyDescent="0.55000000000000004">
      <c r="A223" t="s">
        <v>135</v>
      </c>
      <c r="B223" t="s">
        <v>9</v>
      </c>
      <c r="C223" t="s">
        <v>133</v>
      </c>
      <c r="D223" t="s">
        <v>6</v>
      </c>
      <c r="E223" t="s">
        <v>5</v>
      </c>
      <c r="F223" t="b">
        <v>1</v>
      </c>
      <c r="G223">
        <v>214</v>
      </c>
      <c r="H223">
        <v>1</v>
      </c>
      <c r="I223">
        <v>737</v>
      </c>
      <c r="J223" t="str">
        <f t="shared" si="3"/>
        <v>SELECT 'flat30-10.cnf','Roulette','1Point','Guided','Amplified',1,214,1,737 UNION</v>
      </c>
    </row>
    <row r="224" spans="1:10" x14ac:dyDescent="0.55000000000000004">
      <c r="A224" t="s">
        <v>135</v>
      </c>
      <c r="B224" t="s">
        <v>9</v>
      </c>
      <c r="C224" t="s">
        <v>133</v>
      </c>
      <c r="D224" t="s">
        <v>131</v>
      </c>
      <c r="E224" t="s">
        <v>3</v>
      </c>
      <c r="F224" t="b">
        <v>0</v>
      </c>
      <c r="G224">
        <v>10000</v>
      </c>
      <c r="H224">
        <v>38</v>
      </c>
      <c r="I224">
        <v>20927</v>
      </c>
      <c r="J224" t="str">
        <f t="shared" si="3"/>
        <v>SELECT 'flat30-10.cnf','Roulette','1Point','1Bit','MaxSat',0,10000,38,20927 UNION</v>
      </c>
    </row>
    <row r="225" spans="1:10" x14ac:dyDescent="0.55000000000000004">
      <c r="A225" t="s">
        <v>135</v>
      </c>
      <c r="B225" t="s">
        <v>9</v>
      </c>
      <c r="C225" t="s">
        <v>133</v>
      </c>
      <c r="D225" t="s">
        <v>131</v>
      </c>
      <c r="E225" t="s">
        <v>4</v>
      </c>
      <c r="F225" t="b">
        <v>0</v>
      </c>
      <c r="G225">
        <v>10000</v>
      </c>
      <c r="H225">
        <v>28</v>
      </c>
      <c r="I225">
        <v>20157</v>
      </c>
      <c r="J225" t="str">
        <f t="shared" si="3"/>
        <v>SELECT 'flat30-10.cnf','Roulette','1Point','1Bit','Weighted',0,10000,28,20157 UNION</v>
      </c>
    </row>
    <row r="226" spans="1:10" x14ac:dyDescent="0.55000000000000004">
      <c r="A226" t="s">
        <v>135</v>
      </c>
      <c r="B226" t="s">
        <v>9</v>
      </c>
      <c r="C226" t="s">
        <v>133</v>
      </c>
      <c r="D226" t="s">
        <v>131</v>
      </c>
      <c r="E226" t="s">
        <v>5</v>
      </c>
      <c r="F226" t="b">
        <v>0</v>
      </c>
      <c r="G226">
        <v>10000</v>
      </c>
      <c r="H226">
        <v>40</v>
      </c>
      <c r="I226">
        <v>20812</v>
      </c>
      <c r="J226" t="str">
        <f t="shared" si="3"/>
        <v>SELECT 'flat30-10.cnf','Roulette','1Point','1Bit','Amplified',0,10000,40,20812 UNION</v>
      </c>
    </row>
    <row r="227" spans="1:10" x14ac:dyDescent="0.55000000000000004">
      <c r="A227" t="s">
        <v>135</v>
      </c>
      <c r="B227" t="s">
        <v>9</v>
      </c>
      <c r="C227" t="s">
        <v>133</v>
      </c>
      <c r="D227" t="s">
        <v>132</v>
      </c>
      <c r="E227" t="s">
        <v>3</v>
      </c>
      <c r="F227" t="b">
        <v>0</v>
      </c>
      <c r="G227">
        <v>10000</v>
      </c>
      <c r="H227">
        <v>35</v>
      </c>
      <c r="I227">
        <v>20872</v>
      </c>
      <c r="J227" t="str">
        <f t="shared" si="3"/>
        <v>SELECT 'flat30-10.cnf','Roulette','1Point','2Bit','MaxSat',0,10000,35,20872 UNION</v>
      </c>
    </row>
    <row r="228" spans="1:10" x14ac:dyDescent="0.55000000000000004">
      <c r="A228" t="s">
        <v>135</v>
      </c>
      <c r="B228" t="s">
        <v>9</v>
      </c>
      <c r="C228" t="s">
        <v>133</v>
      </c>
      <c r="D228" t="s">
        <v>132</v>
      </c>
      <c r="E228" t="s">
        <v>4</v>
      </c>
      <c r="F228" t="b">
        <v>1</v>
      </c>
      <c r="G228">
        <v>5367</v>
      </c>
      <c r="H228">
        <v>16</v>
      </c>
      <c r="I228">
        <v>10419</v>
      </c>
      <c r="J228" t="str">
        <f t="shared" si="3"/>
        <v>SELECT 'flat30-10.cnf','Roulette','1Point','2Bit','Weighted',1,5367,16,10419 UNION</v>
      </c>
    </row>
    <row r="229" spans="1:10" x14ac:dyDescent="0.55000000000000004">
      <c r="A229" t="s">
        <v>135</v>
      </c>
      <c r="B229" t="s">
        <v>9</v>
      </c>
      <c r="C229" t="s">
        <v>133</v>
      </c>
      <c r="D229" t="s">
        <v>132</v>
      </c>
      <c r="E229" t="s">
        <v>5</v>
      </c>
      <c r="F229" t="b">
        <v>0</v>
      </c>
      <c r="G229">
        <v>10000</v>
      </c>
      <c r="H229">
        <v>36</v>
      </c>
      <c r="I229">
        <v>21361</v>
      </c>
      <c r="J229" t="str">
        <f t="shared" si="3"/>
        <v>SELECT 'flat30-10.cnf','Roulette','1Point','2Bit','Amplified',0,10000,36,21361 UNION</v>
      </c>
    </row>
    <row r="230" spans="1:10" x14ac:dyDescent="0.55000000000000004">
      <c r="A230" t="s">
        <v>135</v>
      </c>
      <c r="B230" t="s">
        <v>9</v>
      </c>
      <c r="C230" t="s">
        <v>134</v>
      </c>
      <c r="D230" t="s">
        <v>2</v>
      </c>
      <c r="E230" t="s">
        <v>3</v>
      </c>
      <c r="F230" t="b">
        <v>0</v>
      </c>
      <c r="G230">
        <v>10000</v>
      </c>
      <c r="H230">
        <v>35</v>
      </c>
      <c r="I230">
        <v>21956</v>
      </c>
      <c r="J230" t="str">
        <f t="shared" si="3"/>
        <v>SELECT 'flat30-10.cnf','Roulette','2Point','BitFlip','MaxSat',0,10000,35,21956 UNION</v>
      </c>
    </row>
    <row r="231" spans="1:10" x14ac:dyDescent="0.55000000000000004">
      <c r="A231" t="s">
        <v>135</v>
      </c>
      <c r="B231" t="s">
        <v>9</v>
      </c>
      <c r="C231" t="s">
        <v>134</v>
      </c>
      <c r="D231" t="s">
        <v>2</v>
      </c>
      <c r="E231" t="s">
        <v>4</v>
      </c>
      <c r="F231" t="b">
        <v>0</v>
      </c>
      <c r="G231">
        <v>10000</v>
      </c>
      <c r="H231">
        <v>29</v>
      </c>
      <c r="I231">
        <v>22578</v>
      </c>
      <c r="J231" t="str">
        <f t="shared" si="3"/>
        <v>SELECT 'flat30-10.cnf','Roulette','2Point','BitFlip','Weighted',0,10000,29,22578 UNION</v>
      </c>
    </row>
    <row r="232" spans="1:10" x14ac:dyDescent="0.55000000000000004">
      <c r="A232" t="s">
        <v>135</v>
      </c>
      <c r="B232" t="s">
        <v>9</v>
      </c>
      <c r="C232" t="s">
        <v>134</v>
      </c>
      <c r="D232" t="s">
        <v>2</v>
      </c>
      <c r="E232" t="s">
        <v>5</v>
      </c>
      <c r="F232" t="b">
        <v>0</v>
      </c>
      <c r="G232">
        <v>10000</v>
      </c>
      <c r="H232">
        <v>37</v>
      </c>
      <c r="I232">
        <v>24233</v>
      </c>
      <c r="J232" t="str">
        <f t="shared" si="3"/>
        <v>SELECT 'flat30-10.cnf','Roulette','2Point','BitFlip','Amplified',0,10000,37,24233 UNION</v>
      </c>
    </row>
    <row r="233" spans="1:10" x14ac:dyDescent="0.55000000000000004">
      <c r="A233" t="s">
        <v>135</v>
      </c>
      <c r="B233" t="s">
        <v>9</v>
      </c>
      <c r="C233" t="s">
        <v>134</v>
      </c>
      <c r="D233" t="s">
        <v>6</v>
      </c>
      <c r="E233" t="s">
        <v>3</v>
      </c>
      <c r="F233" t="b">
        <v>1</v>
      </c>
      <c r="G233">
        <v>871</v>
      </c>
      <c r="H233">
        <v>5</v>
      </c>
      <c r="I233">
        <v>3030</v>
      </c>
      <c r="J233" t="str">
        <f t="shared" si="3"/>
        <v>SELECT 'flat30-10.cnf','Roulette','2Point','Guided','MaxSat',1,871,5,3030 UNION</v>
      </c>
    </row>
    <row r="234" spans="1:10" x14ac:dyDescent="0.55000000000000004">
      <c r="A234" t="s">
        <v>135</v>
      </c>
      <c r="B234" t="s">
        <v>9</v>
      </c>
      <c r="C234" t="s">
        <v>134</v>
      </c>
      <c r="D234" t="s">
        <v>6</v>
      </c>
      <c r="E234" t="s">
        <v>4</v>
      </c>
      <c r="F234" t="b">
        <v>1</v>
      </c>
      <c r="G234">
        <v>403</v>
      </c>
      <c r="H234">
        <v>2</v>
      </c>
      <c r="I234">
        <v>1284</v>
      </c>
      <c r="J234" t="str">
        <f t="shared" si="3"/>
        <v>SELECT 'flat30-10.cnf','Roulette','2Point','Guided','Weighted',1,403,2,1284 UNION</v>
      </c>
    </row>
    <row r="235" spans="1:10" x14ac:dyDescent="0.55000000000000004">
      <c r="A235" t="s">
        <v>135</v>
      </c>
      <c r="B235" t="s">
        <v>9</v>
      </c>
      <c r="C235" t="s">
        <v>134</v>
      </c>
      <c r="D235" t="s">
        <v>6</v>
      </c>
      <c r="E235" t="s">
        <v>5</v>
      </c>
      <c r="F235" t="b">
        <v>1</v>
      </c>
      <c r="G235">
        <v>614</v>
      </c>
      <c r="H235">
        <v>3</v>
      </c>
      <c r="I235">
        <v>2127</v>
      </c>
      <c r="J235" t="str">
        <f t="shared" si="3"/>
        <v>SELECT 'flat30-10.cnf','Roulette','2Point','Guided','Amplified',1,614,3,2127 UNION</v>
      </c>
    </row>
    <row r="236" spans="1:10" x14ac:dyDescent="0.55000000000000004">
      <c r="A236" t="s">
        <v>135</v>
      </c>
      <c r="B236" t="s">
        <v>9</v>
      </c>
      <c r="C236" t="s">
        <v>134</v>
      </c>
      <c r="D236" t="s">
        <v>131</v>
      </c>
      <c r="E236" t="s">
        <v>3</v>
      </c>
      <c r="F236" t="b">
        <v>0</v>
      </c>
      <c r="G236">
        <v>10000</v>
      </c>
      <c r="H236">
        <v>37</v>
      </c>
      <c r="I236">
        <v>21588</v>
      </c>
      <c r="J236" t="str">
        <f t="shared" si="3"/>
        <v>SELECT 'flat30-10.cnf','Roulette','2Point','1Bit','MaxSat',0,10000,37,21588 UNION</v>
      </c>
    </row>
    <row r="237" spans="1:10" x14ac:dyDescent="0.55000000000000004">
      <c r="A237" t="s">
        <v>135</v>
      </c>
      <c r="B237" t="s">
        <v>9</v>
      </c>
      <c r="C237" t="s">
        <v>134</v>
      </c>
      <c r="D237" t="s">
        <v>131</v>
      </c>
      <c r="E237" t="s">
        <v>4</v>
      </c>
      <c r="F237" t="b">
        <v>0</v>
      </c>
      <c r="G237">
        <v>10000</v>
      </c>
      <c r="H237">
        <v>30</v>
      </c>
      <c r="I237">
        <v>19230</v>
      </c>
      <c r="J237" t="str">
        <f t="shared" si="3"/>
        <v>SELECT 'flat30-10.cnf','Roulette','2Point','1Bit','Weighted',0,10000,30,19230 UNION</v>
      </c>
    </row>
    <row r="238" spans="1:10" x14ac:dyDescent="0.55000000000000004">
      <c r="A238" t="s">
        <v>135</v>
      </c>
      <c r="B238" t="s">
        <v>9</v>
      </c>
      <c r="C238" t="s">
        <v>134</v>
      </c>
      <c r="D238" t="s">
        <v>131</v>
      </c>
      <c r="E238" t="s">
        <v>5</v>
      </c>
      <c r="F238" t="b">
        <v>0</v>
      </c>
      <c r="G238">
        <v>10000</v>
      </c>
      <c r="H238">
        <v>43</v>
      </c>
      <c r="I238">
        <v>21286</v>
      </c>
      <c r="J238" t="str">
        <f t="shared" si="3"/>
        <v>SELECT 'flat30-10.cnf','Roulette','2Point','1Bit','Amplified',0,10000,43,21286 UNION</v>
      </c>
    </row>
    <row r="239" spans="1:10" x14ac:dyDescent="0.55000000000000004">
      <c r="A239" t="s">
        <v>135</v>
      </c>
      <c r="B239" t="s">
        <v>9</v>
      </c>
      <c r="C239" t="s">
        <v>134</v>
      </c>
      <c r="D239" t="s">
        <v>132</v>
      </c>
      <c r="E239" t="s">
        <v>3</v>
      </c>
      <c r="F239" t="b">
        <v>1</v>
      </c>
      <c r="G239">
        <v>5452</v>
      </c>
      <c r="H239">
        <v>18</v>
      </c>
      <c r="I239">
        <v>11411</v>
      </c>
      <c r="J239" t="str">
        <f t="shared" si="3"/>
        <v>SELECT 'flat30-10.cnf','Roulette','2Point','2Bit','MaxSat',1,5452,18,11411 UNION</v>
      </c>
    </row>
    <row r="240" spans="1:10" x14ac:dyDescent="0.55000000000000004">
      <c r="A240" t="s">
        <v>135</v>
      </c>
      <c r="B240" t="s">
        <v>9</v>
      </c>
      <c r="C240" t="s">
        <v>134</v>
      </c>
      <c r="D240" t="s">
        <v>132</v>
      </c>
      <c r="E240" t="s">
        <v>4</v>
      </c>
      <c r="F240" t="b">
        <v>0</v>
      </c>
      <c r="G240">
        <v>10000</v>
      </c>
      <c r="H240">
        <v>28</v>
      </c>
      <c r="I240">
        <v>19435</v>
      </c>
      <c r="J240" t="str">
        <f t="shared" si="3"/>
        <v>SELECT 'flat30-10.cnf','Roulette','2Point','2Bit','Weighted',0,10000,28,19435 UNION</v>
      </c>
    </row>
    <row r="241" spans="1:10" x14ac:dyDescent="0.55000000000000004">
      <c r="A241" t="s">
        <v>135</v>
      </c>
      <c r="B241" t="s">
        <v>9</v>
      </c>
      <c r="C241" t="s">
        <v>134</v>
      </c>
      <c r="D241" t="s">
        <v>132</v>
      </c>
      <c r="E241" t="s">
        <v>5</v>
      </c>
      <c r="F241" t="b">
        <v>1</v>
      </c>
      <c r="G241">
        <v>2154</v>
      </c>
      <c r="H241">
        <v>7</v>
      </c>
      <c r="I241">
        <v>4494</v>
      </c>
      <c r="J241" t="str">
        <f t="shared" si="3"/>
        <v>SELECT 'flat30-10.cnf','Roulette','2Point','2Bit','Amplified',1,2154,7,4494 UNION</v>
      </c>
    </row>
    <row r="242" spans="1:10" x14ac:dyDescent="0.55000000000000004">
      <c r="A242" t="s">
        <v>135</v>
      </c>
      <c r="B242" t="s">
        <v>10</v>
      </c>
      <c r="C242" t="s">
        <v>1</v>
      </c>
      <c r="D242" t="s">
        <v>2</v>
      </c>
      <c r="E242" t="s">
        <v>3</v>
      </c>
      <c r="F242" t="b">
        <v>0</v>
      </c>
      <c r="G242">
        <v>10000</v>
      </c>
      <c r="H242">
        <v>45</v>
      </c>
      <c r="I242">
        <v>49323</v>
      </c>
      <c r="J242" t="str">
        <f t="shared" si="3"/>
        <v>SELECT 'flat30-10.cnf','Rank','Clause','BitFlip','MaxSat',0,10000,45,49323 UNION</v>
      </c>
    </row>
    <row r="243" spans="1:10" x14ac:dyDescent="0.55000000000000004">
      <c r="A243" t="s">
        <v>135</v>
      </c>
      <c r="B243" t="s">
        <v>10</v>
      </c>
      <c r="C243" t="s">
        <v>1</v>
      </c>
      <c r="D243" t="s">
        <v>2</v>
      </c>
      <c r="E243" t="s">
        <v>4</v>
      </c>
      <c r="F243" t="b">
        <v>1</v>
      </c>
      <c r="G243">
        <v>1013</v>
      </c>
      <c r="H243">
        <v>2</v>
      </c>
      <c r="I243">
        <v>4680</v>
      </c>
      <c r="J243" t="str">
        <f t="shared" si="3"/>
        <v>SELECT 'flat30-10.cnf','Rank','Clause','BitFlip','Weighted',1,1013,2,4680 UNION</v>
      </c>
    </row>
    <row r="244" spans="1:10" x14ac:dyDescent="0.55000000000000004">
      <c r="A244" t="s">
        <v>135</v>
      </c>
      <c r="B244" t="s">
        <v>10</v>
      </c>
      <c r="C244" t="s">
        <v>1</v>
      </c>
      <c r="D244" t="s">
        <v>2</v>
      </c>
      <c r="E244" t="s">
        <v>5</v>
      </c>
      <c r="F244" t="b">
        <v>1</v>
      </c>
      <c r="G244">
        <v>8270</v>
      </c>
      <c r="H244">
        <v>36</v>
      </c>
      <c r="I244">
        <v>40505</v>
      </c>
      <c r="J244" t="str">
        <f t="shared" si="3"/>
        <v>SELECT 'flat30-10.cnf','Rank','Clause','BitFlip','Amplified',1,8270,36,40505 UNION</v>
      </c>
    </row>
    <row r="245" spans="1:10" x14ac:dyDescent="0.55000000000000004">
      <c r="A245" t="s">
        <v>135</v>
      </c>
      <c r="B245" t="s">
        <v>10</v>
      </c>
      <c r="C245" t="s">
        <v>1</v>
      </c>
      <c r="D245" t="s">
        <v>6</v>
      </c>
      <c r="E245" t="s">
        <v>3</v>
      </c>
      <c r="F245" t="b">
        <v>1</v>
      </c>
      <c r="G245">
        <v>865</v>
      </c>
      <c r="H245">
        <v>5</v>
      </c>
      <c r="I245">
        <v>4717</v>
      </c>
      <c r="J245" t="str">
        <f t="shared" si="3"/>
        <v>SELECT 'flat30-10.cnf','Rank','Clause','Guided','MaxSat',1,865,5,4717 UNION</v>
      </c>
    </row>
    <row r="246" spans="1:10" x14ac:dyDescent="0.55000000000000004">
      <c r="A246" t="s">
        <v>135</v>
      </c>
      <c r="B246" t="s">
        <v>10</v>
      </c>
      <c r="C246" t="s">
        <v>1</v>
      </c>
      <c r="D246" t="s">
        <v>6</v>
      </c>
      <c r="E246" t="s">
        <v>4</v>
      </c>
      <c r="F246" t="b">
        <v>1</v>
      </c>
      <c r="G246">
        <v>941</v>
      </c>
      <c r="H246">
        <v>4</v>
      </c>
      <c r="I246">
        <v>4996</v>
      </c>
      <c r="J246" t="str">
        <f t="shared" si="3"/>
        <v>SELECT 'flat30-10.cnf','Rank','Clause','Guided','Weighted',1,941,4,4996 UNION</v>
      </c>
    </row>
    <row r="247" spans="1:10" x14ac:dyDescent="0.55000000000000004">
      <c r="A247" t="s">
        <v>135</v>
      </c>
      <c r="B247" t="s">
        <v>10</v>
      </c>
      <c r="C247" t="s">
        <v>1</v>
      </c>
      <c r="D247" t="s">
        <v>6</v>
      </c>
      <c r="E247" t="s">
        <v>5</v>
      </c>
      <c r="F247" t="b">
        <v>1</v>
      </c>
      <c r="G247">
        <v>294</v>
      </c>
      <c r="H247">
        <v>1</v>
      </c>
      <c r="I247">
        <v>1580</v>
      </c>
      <c r="J247" t="str">
        <f t="shared" si="3"/>
        <v>SELECT 'flat30-10.cnf','Rank','Clause','Guided','Amplified',1,294,1,1580 UNION</v>
      </c>
    </row>
    <row r="248" spans="1:10" x14ac:dyDescent="0.55000000000000004">
      <c r="A248" t="s">
        <v>135</v>
      </c>
      <c r="B248" t="s">
        <v>10</v>
      </c>
      <c r="C248" t="s">
        <v>1</v>
      </c>
      <c r="D248" t="s">
        <v>131</v>
      </c>
      <c r="E248" t="s">
        <v>3</v>
      </c>
      <c r="F248" t="b">
        <v>1</v>
      </c>
      <c r="G248">
        <v>2724</v>
      </c>
      <c r="H248">
        <v>13</v>
      </c>
      <c r="I248">
        <v>12995</v>
      </c>
      <c r="J248" t="str">
        <f t="shared" si="3"/>
        <v>SELECT 'flat30-10.cnf','Rank','Clause','1Bit','MaxSat',1,2724,13,12995 UNION</v>
      </c>
    </row>
    <row r="249" spans="1:10" x14ac:dyDescent="0.55000000000000004">
      <c r="A249" t="s">
        <v>135</v>
      </c>
      <c r="B249" t="s">
        <v>10</v>
      </c>
      <c r="C249" t="s">
        <v>1</v>
      </c>
      <c r="D249" t="s">
        <v>131</v>
      </c>
      <c r="E249" t="s">
        <v>4</v>
      </c>
      <c r="F249" t="b">
        <v>1</v>
      </c>
      <c r="G249">
        <v>1992</v>
      </c>
      <c r="H249">
        <v>8</v>
      </c>
      <c r="I249">
        <v>9163</v>
      </c>
      <c r="J249" t="str">
        <f t="shared" si="3"/>
        <v>SELECT 'flat30-10.cnf','Rank','Clause','1Bit','Weighted',1,1992,8,9163 UNION</v>
      </c>
    </row>
    <row r="250" spans="1:10" x14ac:dyDescent="0.55000000000000004">
      <c r="A250" t="s">
        <v>135</v>
      </c>
      <c r="B250" t="s">
        <v>10</v>
      </c>
      <c r="C250" t="s">
        <v>1</v>
      </c>
      <c r="D250" t="s">
        <v>131</v>
      </c>
      <c r="E250" t="s">
        <v>5</v>
      </c>
      <c r="F250" t="b">
        <v>0</v>
      </c>
      <c r="G250">
        <v>10000</v>
      </c>
      <c r="H250">
        <v>48</v>
      </c>
      <c r="I250">
        <v>48556</v>
      </c>
      <c r="J250" t="str">
        <f t="shared" si="3"/>
        <v>SELECT 'flat30-10.cnf','Rank','Clause','1Bit','Amplified',0,10000,48,48556 UNION</v>
      </c>
    </row>
    <row r="251" spans="1:10" x14ac:dyDescent="0.55000000000000004">
      <c r="A251" t="s">
        <v>135</v>
      </c>
      <c r="B251" t="s">
        <v>10</v>
      </c>
      <c r="C251" t="s">
        <v>1</v>
      </c>
      <c r="D251" t="s">
        <v>132</v>
      </c>
      <c r="E251" t="s">
        <v>3</v>
      </c>
      <c r="F251" t="b">
        <v>0</v>
      </c>
      <c r="G251">
        <v>10000</v>
      </c>
      <c r="H251">
        <v>42</v>
      </c>
      <c r="I251">
        <v>48312</v>
      </c>
      <c r="J251" t="str">
        <f t="shared" si="3"/>
        <v>SELECT 'flat30-10.cnf','Rank','Clause','2Bit','MaxSat',0,10000,42,48312 UNION</v>
      </c>
    </row>
    <row r="252" spans="1:10" x14ac:dyDescent="0.55000000000000004">
      <c r="A252" t="s">
        <v>135</v>
      </c>
      <c r="B252" t="s">
        <v>10</v>
      </c>
      <c r="C252" t="s">
        <v>1</v>
      </c>
      <c r="D252" t="s">
        <v>132</v>
      </c>
      <c r="E252" t="s">
        <v>4</v>
      </c>
      <c r="F252" t="b">
        <v>1</v>
      </c>
      <c r="G252">
        <v>7459</v>
      </c>
      <c r="H252">
        <v>25</v>
      </c>
      <c r="I252">
        <v>34468</v>
      </c>
      <c r="J252" t="str">
        <f t="shared" si="3"/>
        <v>SELECT 'flat30-10.cnf','Rank','Clause','2Bit','Weighted',1,7459,25,34468 UNION</v>
      </c>
    </row>
    <row r="253" spans="1:10" x14ac:dyDescent="0.55000000000000004">
      <c r="A253" t="s">
        <v>135</v>
      </c>
      <c r="B253" t="s">
        <v>10</v>
      </c>
      <c r="C253" t="s">
        <v>1</v>
      </c>
      <c r="D253" t="s">
        <v>132</v>
      </c>
      <c r="E253" t="s">
        <v>5</v>
      </c>
      <c r="F253" t="b">
        <v>0</v>
      </c>
      <c r="G253">
        <v>10000</v>
      </c>
      <c r="H253">
        <v>45</v>
      </c>
      <c r="I253">
        <v>299123</v>
      </c>
      <c r="J253" t="str">
        <f t="shared" si="3"/>
        <v>SELECT 'flat30-10.cnf','Rank','Clause','2Bit','Amplified',0,10000,45,299123 UNION</v>
      </c>
    </row>
    <row r="254" spans="1:10" x14ac:dyDescent="0.55000000000000004">
      <c r="A254" t="s">
        <v>135</v>
      </c>
      <c r="B254" t="s">
        <v>10</v>
      </c>
      <c r="C254" t="s">
        <v>8</v>
      </c>
      <c r="D254" t="s">
        <v>2</v>
      </c>
      <c r="E254" t="s">
        <v>3</v>
      </c>
      <c r="F254" t="b">
        <v>1</v>
      </c>
      <c r="G254">
        <v>4228</v>
      </c>
      <c r="H254">
        <v>22</v>
      </c>
      <c r="I254">
        <v>10936</v>
      </c>
      <c r="J254" t="str">
        <f t="shared" si="3"/>
        <v>SELECT 'flat30-10.cnf','Rank','Uniform','BitFlip','MaxSat',1,4228,22,10936 UNION</v>
      </c>
    </row>
    <row r="255" spans="1:10" x14ac:dyDescent="0.55000000000000004">
      <c r="A255" t="s">
        <v>135</v>
      </c>
      <c r="B255" t="s">
        <v>10</v>
      </c>
      <c r="C255" t="s">
        <v>8</v>
      </c>
      <c r="D255" t="s">
        <v>2</v>
      </c>
      <c r="E255" t="s">
        <v>4</v>
      </c>
      <c r="F255" t="b">
        <v>1</v>
      </c>
      <c r="G255">
        <v>660</v>
      </c>
      <c r="H255">
        <v>2</v>
      </c>
      <c r="I255">
        <v>1535</v>
      </c>
      <c r="J255" t="str">
        <f t="shared" si="3"/>
        <v>SELECT 'flat30-10.cnf','Rank','Uniform','BitFlip','Weighted',1,660,2,1535 UNION</v>
      </c>
    </row>
    <row r="256" spans="1:10" x14ac:dyDescent="0.55000000000000004">
      <c r="A256" t="s">
        <v>135</v>
      </c>
      <c r="B256" t="s">
        <v>10</v>
      </c>
      <c r="C256" t="s">
        <v>8</v>
      </c>
      <c r="D256" t="s">
        <v>2</v>
      </c>
      <c r="E256" t="s">
        <v>5</v>
      </c>
      <c r="F256" t="b">
        <v>1</v>
      </c>
      <c r="G256">
        <v>6877</v>
      </c>
      <c r="H256">
        <v>35</v>
      </c>
      <c r="I256">
        <v>16434</v>
      </c>
      <c r="J256" t="str">
        <f t="shared" si="3"/>
        <v>SELECT 'flat30-10.cnf','Rank','Uniform','BitFlip','Amplified',1,6877,35,16434 UNION</v>
      </c>
    </row>
    <row r="257" spans="1:10" x14ac:dyDescent="0.55000000000000004">
      <c r="A257" t="s">
        <v>135</v>
      </c>
      <c r="B257" t="s">
        <v>10</v>
      </c>
      <c r="C257" t="s">
        <v>8</v>
      </c>
      <c r="D257" t="s">
        <v>6</v>
      </c>
      <c r="E257" t="s">
        <v>3</v>
      </c>
      <c r="F257" t="b">
        <v>1</v>
      </c>
      <c r="G257">
        <v>44</v>
      </c>
      <c r="H257">
        <v>0</v>
      </c>
      <c r="I257">
        <v>160</v>
      </c>
      <c r="J257" t="str">
        <f t="shared" si="3"/>
        <v>SELECT 'flat30-10.cnf','Rank','Uniform','Guided','MaxSat',1,44,0,160 UNION</v>
      </c>
    </row>
    <row r="258" spans="1:10" x14ac:dyDescent="0.55000000000000004">
      <c r="A258" t="s">
        <v>135</v>
      </c>
      <c r="B258" t="s">
        <v>10</v>
      </c>
      <c r="C258" t="s">
        <v>8</v>
      </c>
      <c r="D258" t="s">
        <v>6</v>
      </c>
      <c r="E258" t="s">
        <v>4</v>
      </c>
      <c r="F258" t="b">
        <v>1</v>
      </c>
      <c r="G258">
        <v>42</v>
      </c>
      <c r="H258">
        <v>0</v>
      </c>
      <c r="I258">
        <v>144</v>
      </c>
      <c r="J258" t="str">
        <f t="shared" si="3"/>
        <v>SELECT 'flat30-10.cnf','Rank','Uniform','Guided','Weighted',1,42,0,144 UNION</v>
      </c>
    </row>
    <row r="259" spans="1:10" x14ac:dyDescent="0.55000000000000004">
      <c r="A259" t="s">
        <v>135</v>
      </c>
      <c r="B259" t="s">
        <v>10</v>
      </c>
      <c r="C259" t="s">
        <v>8</v>
      </c>
      <c r="D259" t="s">
        <v>6</v>
      </c>
      <c r="E259" t="s">
        <v>5</v>
      </c>
      <c r="F259" t="b">
        <v>1</v>
      </c>
      <c r="G259">
        <v>42</v>
      </c>
      <c r="H259">
        <v>0</v>
      </c>
      <c r="I259">
        <v>160</v>
      </c>
      <c r="J259" t="str">
        <f t="shared" ref="J259:J322" si="4">CONCATENATE("SELECT '",A259,"','",B259,"','",C259,"','",D259,"','",E259,"',",IF(F259,1,0),",",G259,",",H259,",",I259," UNION")</f>
        <v>SELECT 'flat30-10.cnf','Rank','Uniform','Guided','Amplified',1,42,0,160 UNION</v>
      </c>
    </row>
    <row r="260" spans="1:10" x14ac:dyDescent="0.55000000000000004">
      <c r="A260" t="s">
        <v>135</v>
      </c>
      <c r="B260" t="s">
        <v>10</v>
      </c>
      <c r="C260" t="s">
        <v>8</v>
      </c>
      <c r="D260" t="s">
        <v>131</v>
      </c>
      <c r="E260" t="s">
        <v>3</v>
      </c>
      <c r="F260" t="b">
        <v>1</v>
      </c>
      <c r="G260">
        <v>451</v>
      </c>
      <c r="H260">
        <v>2</v>
      </c>
      <c r="I260">
        <v>1064</v>
      </c>
      <c r="J260" t="str">
        <f t="shared" si="4"/>
        <v>SELECT 'flat30-10.cnf','Rank','Uniform','1Bit','MaxSat',1,451,2,1064 UNION</v>
      </c>
    </row>
    <row r="261" spans="1:10" x14ac:dyDescent="0.55000000000000004">
      <c r="A261" t="s">
        <v>135</v>
      </c>
      <c r="B261" t="s">
        <v>10</v>
      </c>
      <c r="C261" t="s">
        <v>8</v>
      </c>
      <c r="D261" t="s">
        <v>131</v>
      </c>
      <c r="E261" t="s">
        <v>4</v>
      </c>
      <c r="F261" t="b">
        <v>1</v>
      </c>
      <c r="G261">
        <v>5018</v>
      </c>
      <c r="H261">
        <v>24</v>
      </c>
      <c r="I261">
        <v>11350</v>
      </c>
      <c r="J261" t="str">
        <f t="shared" si="4"/>
        <v>SELECT 'flat30-10.cnf','Rank','Uniform','1Bit','Weighted',1,5018,24,11350 UNION</v>
      </c>
    </row>
    <row r="262" spans="1:10" x14ac:dyDescent="0.55000000000000004">
      <c r="A262" t="s">
        <v>135</v>
      </c>
      <c r="B262" t="s">
        <v>10</v>
      </c>
      <c r="C262" t="s">
        <v>8</v>
      </c>
      <c r="D262" t="s">
        <v>131</v>
      </c>
      <c r="E262" t="s">
        <v>5</v>
      </c>
      <c r="F262" t="b">
        <v>1</v>
      </c>
      <c r="G262">
        <v>7436</v>
      </c>
      <c r="H262">
        <v>41</v>
      </c>
      <c r="I262">
        <v>17042</v>
      </c>
      <c r="J262" t="str">
        <f t="shared" si="4"/>
        <v>SELECT 'flat30-10.cnf','Rank','Uniform','1Bit','Amplified',1,7436,41,17042 UNION</v>
      </c>
    </row>
    <row r="263" spans="1:10" x14ac:dyDescent="0.55000000000000004">
      <c r="A263" t="s">
        <v>135</v>
      </c>
      <c r="B263" t="s">
        <v>10</v>
      </c>
      <c r="C263" t="s">
        <v>8</v>
      </c>
      <c r="D263" t="s">
        <v>132</v>
      </c>
      <c r="E263" t="s">
        <v>3</v>
      </c>
      <c r="F263" t="b">
        <v>1</v>
      </c>
      <c r="G263">
        <v>1668</v>
      </c>
      <c r="H263">
        <v>8</v>
      </c>
      <c r="I263">
        <v>3709</v>
      </c>
      <c r="J263" t="str">
        <f t="shared" si="4"/>
        <v>SELECT 'flat30-10.cnf','Rank','Uniform','2Bit','MaxSat',1,1668,8,3709 UNION</v>
      </c>
    </row>
    <row r="264" spans="1:10" x14ac:dyDescent="0.55000000000000004">
      <c r="A264" t="s">
        <v>135</v>
      </c>
      <c r="B264" t="s">
        <v>10</v>
      </c>
      <c r="C264" t="s">
        <v>8</v>
      </c>
      <c r="D264" t="s">
        <v>132</v>
      </c>
      <c r="E264" t="s">
        <v>4</v>
      </c>
      <c r="F264" t="b">
        <v>1</v>
      </c>
      <c r="G264">
        <v>899</v>
      </c>
      <c r="H264">
        <v>3</v>
      </c>
      <c r="I264">
        <v>1884</v>
      </c>
      <c r="J264" t="str">
        <f t="shared" si="4"/>
        <v>SELECT 'flat30-10.cnf','Rank','Uniform','2Bit','Weighted',1,899,3,1884 UNION</v>
      </c>
    </row>
    <row r="265" spans="1:10" x14ac:dyDescent="0.55000000000000004">
      <c r="A265" t="s">
        <v>135</v>
      </c>
      <c r="B265" t="s">
        <v>10</v>
      </c>
      <c r="C265" t="s">
        <v>8</v>
      </c>
      <c r="D265" t="s">
        <v>132</v>
      </c>
      <c r="E265" t="s">
        <v>5</v>
      </c>
      <c r="F265" t="b">
        <v>1</v>
      </c>
      <c r="G265">
        <v>1088</v>
      </c>
      <c r="H265">
        <v>6</v>
      </c>
      <c r="I265">
        <v>2424</v>
      </c>
      <c r="J265" t="str">
        <f t="shared" si="4"/>
        <v>SELECT 'flat30-10.cnf','Rank','Uniform','2Bit','Amplified',1,1088,6,2424 UNION</v>
      </c>
    </row>
    <row r="266" spans="1:10" x14ac:dyDescent="0.55000000000000004">
      <c r="A266" t="s">
        <v>135</v>
      </c>
      <c r="B266" t="s">
        <v>10</v>
      </c>
      <c r="C266" t="s">
        <v>133</v>
      </c>
      <c r="D266" t="s">
        <v>2</v>
      </c>
      <c r="E266" t="s">
        <v>3</v>
      </c>
      <c r="F266" t="b">
        <v>1</v>
      </c>
      <c r="G266">
        <v>241</v>
      </c>
      <c r="H266">
        <v>1</v>
      </c>
      <c r="I266">
        <v>524</v>
      </c>
      <c r="J266" t="str">
        <f t="shared" si="4"/>
        <v>SELECT 'flat30-10.cnf','Rank','1Point','BitFlip','MaxSat',1,241,1,524 UNION</v>
      </c>
    </row>
    <row r="267" spans="1:10" x14ac:dyDescent="0.55000000000000004">
      <c r="A267" t="s">
        <v>135</v>
      </c>
      <c r="B267" t="s">
        <v>10</v>
      </c>
      <c r="C267" t="s">
        <v>133</v>
      </c>
      <c r="D267" t="s">
        <v>2</v>
      </c>
      <c r="E267" t="s">
        <v>4</v>
      </c>
      <c r="F267" t="b">
        <v>1</v>
      </c>
      <c r="G267">
        <v>4049</v>
      </c>
      <c r="H267">
        <v>16</v>
      </c>
      <c r="I267">
        <v>8072</v>
      </c>
      <c r="J267" t="str">
        <f t="shared" si="4"/>
        <v>SELECT 'flat30-10.cnf','Rank','1Point','BitFlip','Weighted',1,4049,16,8072 UNION</v>
      </c>
    </row>
    <row r="268" spans="1:10" x14ac:dyDescent="0.55000000000000004">
      <c r="A268" t="s">
        <v>135</v>
      </c>
      <c r="B268" t="s">
        <v>10</v>
      </c>
      <c r="C268" t="s">
        <v>133</v>
      </c>
      <c r="D268" t="s">
        <v>2</v>
      </c>
      <c r="E268" t="s">
        <v>5</v>
      </c>
      <c r="F268" t="b">
        <v>1</v>
      </c>
      <c r="G268">
        <v>160</v>
      </c>
      <c r="H268">
        <v>0</v>
      </c>
      <c r="I268">
        <v>336</v>
      </c>
      <c r="J268" t="str">
        <f t="shared" si="4"/>
        <v>SELECT 'flat30-10.cnf','Rank','1Point','BitFlip','Amplified',1,160,0,336 UNION</v>
      </c>
    </row>
    <row r="269" spans="1:10" x14ac:dyDescent="0.55000000000000004">
      <c r="A269" t="s">
        <v>135</v>
      </c>
      <c r="B269" t="s">
        <v>10</v>
      </c>
      <c r="C269" t="s">
        <v>133</v>
      </c>
      <c r="D269" t="s">
        <v>6</v>
      </c>
      <c r="E269" t="s">
        <v>3</v>
      </c>
      <c r="F269" t="b">
        <v>1</v>
      </c>
      <c r="G269">
        <v>323</v>
      </c>
      <c r="H269">
        <v>2</v>
      </c>
      <c r="I269">
        <v>1125</v>
      </c>
      <c r="J269" t="str">
        <f t="shared" si="4"/>
        <v>SELECT 'flat30-10.cnf','Rank','1Point','Guided','MaxSat',1,323,2,1125 UNION</v>
      </c>
    </row>
    <row r="270" spans="1:10" x14ac:dyDescent="0.55000000000000004">
      <c r="A270" t="s">
        <v>135</v>
      </c>
      <c r="B270" t="s">
        <v>10</v>
      </c>
      <c r="C270" t="s">
        <v>133</v>
      </c>
      <c r="D270" t="s">
        <v>6</v>
      </c>
      <c r="E270" t="s">
        <v>4</v>
      </c>
      <c r="F270" t="b">
        <v>1</v>
      </c>
      <c r="G270">
        <v>46</v>
      </c>
      <c r="H270">
        <v>0</v>
      </c>
      <c r="I270">
        <v>161</v>
      </c>
      <c r="J270" t="str">
        <f t="shared" si="4"/>
        <v>SELECT 'flat30-10.cnf','Rank','1Point','Guided','Weighted',1,46,0,161 UNION</v>
      </c>
    </row>
    <row r="271" spans="1:10" x14ac:dyDescent="0.55000000000000004">
      <c r="A271" t="s">
        <v>135</v>
      </c>
      <c r="B271" t="s">
        <v>10</v>
      </c>
      <c r="C271" t="s">
        <v>133</v>
      </c>
      <c r="D271" t="s">
        <v>6</v>
      </c>
      <c r="E271" t="s">
        <v>5</v>
      </c>
      <c r="F271" t="b">
        <v>1</v>
      </c>
      <c r="G271">
        <v>34</v>
      </c>
      <c r="H271">
        <v>0</v>
      </c>
      <c r="I271">
        <v>118</v>
      </c>
      <c r="J271" t="str">
        <f t="shared" si="4"/>
        <v>SELECT 'flat30-10.cnf','Rank','1Point','Guided','Amplified',1,34,0,118 UNION</v>
      </c>
    </row>
    <row r="272" spans="1:10" x14ac:dyDescent="0.55000000000000004">
      <c r="A272" t="s">
        <v>135</v>
      </c>
      <c r="B272" t="s">
        <v>10</v>
      </c>
      <c r="C272" t="s">
        <v>133</v>
      </c>
      <c r="D272" t="s">
        <v>131</v>
      </c>
      <c r="E272" t="s">
        <v>3</v>
      </c>
      <c r="F272" t="b">
        <v>1</v>
      </c>
      <c r="G272">
        <v>4081</v>
      </c>
      <c r="H272">
        <v>19</v>
      </c>
      <c r="I272">
        <v>8628</v>
      </c>
      <c r="J272" t="str">
        <f t="shared" si="4"/>
        <v>SELECT 'flat30-10.cnf','Rank','1Point','1Bit','MaxSat',1,4081,19,8628 UNION</v>
      </c>
    </row>
    <row r="273" spans="1:10" x14ac:dyDescent="0.55000000000000004">
      <c r="A273" t="s">
        <v>135</v>
      </c>
      <c r="B273" t="s">
        <v>10</v>
      </c>
      <c r="C273" t="s">
        <v>133</v>
      </c>
      <c r="D273" t="s">
        <v>131</v>
      </c>
      <c r="E273" t="s">
        <v>4</v>
      </c>
      <c r="F273" t="b">
        <v>1</v>
      </c>
      <c r="G273">
        <v>116</v>
      </c>
      <c r="H273">
        <v>0</v>
      </c>
      <c r="I273">
        <v>215</v>
      </c>
      <c r="J273" t="str">
        <f t="shared" si="4"/>
        <v>SELECT 'flat30-10.cnf','Rank','1Point','1Bit','Weighted',1,116,0,215 UNION</v>
      </c>
    </row>
    <row r="274" spans="1:10" x14ac:dyDescent="0.55000000000000004">
      <c r="A274" t="s">
        <v>135</v>
      </c>
      <c r="B274" t="s">
        <v>10</v>
      </c>
      <c r="C274" t="s">
        <v>133</v>
      </c>
      <c r="D274" t="s">
        <v>131</v>
      </c>
      <c r="E274" t="s">
        <v>5</v>
      </c>
      <c r="F274" t="b">
        <v>1</v>
      </c>
      <c r="G274">
        <v>5416</v>
      </c>
      <c r="H274">
        <v>26</v>
      </c>
      <c r="I274">
        <v>11271</v>
      </c>
      <c r="J274" t="str">
        <f t="shared" si="4"/>
        <v>SELECT 'flat30-10.cnf','Rank','1Point','1Bit','Amplified',1,5416,26,11271 UNION</v>
      </c>
    </row>
    <row r="275" spans="1:10" x14ac:dyDescent="0.55000000000000004">
      <c r="A275" t="s">
        <v>135</v>
      </c>
      <c r="B275" t="s">
        <v>10</v>
      </c>
      <c r="C275" t="s">
        <v>133</v>
      </c>
      <c r="D275" t="s">
        <v>132</v>
      </c>
      <c r="E275" t="s">
        <v>3</v>
      </c>
      <c r="F275" t="b">
        <v>1</v>
      </c>
      <c r="G275">
        <v>2146</v>
      </c>
      <c r="H275">
        <v>9</v>
      </c>
      <c r="I275">
        <v>5153</v>
      </c>
      <c r="J275" t="str">
        <f t="shared" si="4"/>
        <v>SELECT 'flat30-10.cnf','Rank','1Point','2Bit','MaxSat',1,2146,9,5153 UNION</v>
      </c>
    </row>
    <row r="276" spans="1:10" x14ac:dyDescent="0.55000000000000004">
      <c r="A276" t="s">
        <v>135</v>
      </c>
      <c r="B276" t="s">
        <v>10</v>
      </c>
      <c r="C276" t="s">
        <v>133</v>
      </c>
      <c r="D276" t="s">
        <v>132</v>
      </c>
      <c r="E276" t="s">
        <v>4</v>
      </c>
      <c r="F276" t="b">
        <v>1</v>
      </c>
      <c r="G276">
        <v>3916</v>
      </c>
      <c r="H276">
        <v>16</v>
      </c>
      <c r="I276">
        <v>7676</v>
      </c>
      <c r="J276" t="str">
        <f t="shared" si="4"/>
        <v>SELECT 'flat30-10.cnf','Rank','1Point','2Bit','Weighted',1,3916,16,7676 UNION</v>
      </c>
    </row>
    <row r="277" spans="1:10" x14ac:dyDescent="0.55000000000000004">
      <c r="A277" t="s">
        <v>135</v>
      </c>
      <c r="B277" t="s">
        <v>10</v>
      </c>
      <c r="C277" t="s">
        <v>133</v>
      </c>
      <c r="D277" t="s">
        <v>132</v>
      </c>
      <c r="E277" t="s">
        <v>5</v>
      </c>
      <c r="F277" t="b">
        <v>1</v>
      </c>
      <c r="G277">
        <v>990</v>
      </c>
      <c r="H277">
        <v>5</v>
      </c>
      <c r="I277">
        <v>2315</v>
      </c>
      <c r="J277" t="str">
        <f t="shared" si="4"/>
        <v>SELECT 'flat30-10.cnf','Rank','1Point','2Bit','Amplified',1,990,5,2315 UNION</v>
      </c>
    </row>
    <row r="278" spans="1:10" x14ac:dyDescent="0.55000000000000004">
      <c r="A278" t="s">
        <v>135</v>
      </c>
      <c r="B278" t="s">
        <v>10</v>
      </c>
      <c r="C278" t="s">
        <v>134</v>
      </c>
      <c r="D278" t="s">
        <v>2</v>
      </c>
      <c r="E278" t="s">
        <v>3</v>
      </c>
      <c r="F278" t="b">
        <v>1</v>
      </c>
      <c r="G278">
        <v>6158</v>
      </c>
      <c r="H278">
        <v>33</v>
      </c>
      <c r="I278">
        <v>13855</v>
      </c>
      <c r="J278" t="str">
        <f t="shared" si="4"/>
        <v>SELECT 'flat30-10.cnf','Rank','2Point','BitFlip','MaxSat',1,6158,33,13855 UNION</v>
      </c>
    </row>
    <row r="279" spans="1:10" x14ac:dyDescent="0.55000000000000004">
      <c r="A279" t="s">
        <v>135</v>
      </c>
      <c r="B279" t="s">
        <v>10</v>
      </c>
      <c r="C279" t="s">
        <v>134</v>
      </c>
      <c r="D279" t="s">
        <v>2</v>
      </c>
      <c r="E279" t="s">
        <v>4</v>
      </c>
      <c r="F279" t="b">
        <v>1</v>
      </c>
      <c r="G279">
        <v>712</v>
      </c>
      <c r="H279">
        <v>2</v>
      </c>
      <c r="I279">
        <v>1463</v>
      </c>
      <c r="J279" t="str">
        <f t="shared" si="4"/>
        <v>SELECT 'flat30-10.cnf','Rank','2Point','BitFlip','Weighted',1,712,2,1463 UNION</v>
      </c>
    </row>
    <row r="280" spans="1:10" x14ac:dyDescent="0.55000000000000004">
      <c r="A280" t="s">
        <v>135</v>
      </c>
      <c r="B280" t="s">
        <v>10</v>
      </c>
      <c r="C280" t="s">
        <v>134</v>
      </c>
      <c r="D280" t="s">
        <v>2</v>
      </c>
      <c r="E280" t="s">
        <v>5</v>
      </c>
      <c r="F280" t="b">
        <v>1</v>
      </c>
      <c r="G280">
        <v>1038</v>
      </c>
      <c r="H280">
        <v>5</v>
      </c>
      <c r="I280">
        <v>2246</v>
      </c>
      <c r="J280" t="str">
        <f t="shared" si="4"/>
        <v>SELECT 'flat30-10.cnf','Rank','2Point','BitFlip','Amplified',1,1038,5,2246 UNION</v>
      </c>
    </row>
    <row r="281" spans="1:10" x14ac:dyDescent="0.55000000000000004">
      <c r="A281" t="s">
        <v>135</v>
      </c>
      <c r="B281" t="s">
        <v>10</v>
      </c>
      <c r="C281" t="s">
        <v>134</v>
      </c>
      <c r="D281" t="s">
        <v>6</v>
      </c>
      <c r="E281" t="s">
        <v>3</v>
      </c>
      <c r="F281" t="b">
        <v>1</v>
      </c>
      <c r="G281">
        <v>43</v>
      </c>
      <c r="H281">
        <v>0</v>
      </c>
      <c r="I281">
        <v>145</v>
      </c>
      <c r="J281" t="str">
        <f t="shared" si="4"/>
        <v>SELECT 'flat30-10.cnf','Rank','2Point','Guided','MaxSat',1,43,0,145 UNION</v>
      </c>
    </row>
    <row r="282" spans="1:10" x14ac:dyDescent="0.55000000000000004">
      <c r="A282" t="s">
        <v>135</v>
      </c>
      <c r="B282" t="s">
        <v>10</v>
      </c>
      <c r="C282" t="s">
        <v>134</v>
      </c>
      <c r="D282" t="s">
        <v>6</v>
      </c>
      <c r="E282" t="s">
        <v>4</v>
      </c>
      <c r="F282" t="b">
        <v>1</v>
      </c>
      <c r="G282">
        <v>22</v>
      </c>
      <c r="H282">
        <v>0</v>
      </c>
      <c r="I282">
        <v>77</v>
      </c>
      <c r="J282" t="str">
        <f t="shared" si="4"/>
        <v>SELECT 'flat30-10.cnf','Rank','2Point','Guided','Weighted',1,22,0,77 UNION</v>
      </c>
    </row>
    <row r="283" spans="1:10" x14ac:dyDescent="0.55000000000000004">
      <c r="A283" t="s">
        <v>135</v>
      </c>
      <c r="B283" t="s">
        <v>10</v>
      </c>
      <c r="C283" t="s">
        <v>134</v>
      </c>
      <c r="D283" t="s">
        <v>6</v>
      </c>
      <c r="E283" t="s">
        <v>5</v>
      </c>
      <c r="F283" t="b">
        <v>1</v>
      </c>
      <c r="G283">
        <v>298</v>
      </c>
      <c r="H283">
        <v>2</v>
      </c>
      <c r="I283">
        <v>1034</v>
      </c>
      <c r="J283" t="str">
        <f t="shared" si="4"/>
        <v>SELECT 'flat30-10.cnf','Rank','2Point','Guided','Amplified',1,298,2,1034 UNION</v>
      </c>
    </row>
    <row r="284" spans="1:10" x14ac:dyDescent="0.55000000000000004">
      <c r="A284" t="s">
        <v>135</v>
      </c>
      <c r="B284" t="s">
        <v>10</v>
      </c>
      <c r="C284" t="s">
        <v>134</v>
      </c>
      <c r="D284" t="s">
        <v>131</v>
      </c>
      <c r="E284" t="s">
        <v>3</v>
      </c>
      <c r="F284" t="b">
        <v>1</v>
      </c>
      <c r="G284">
        <v>5808</v>
      </c>
      <c r="H284">
        <v>29</v>
      </c>
      <c r="I284">
        <v>12607</v>
      </c>
      <c r="J284" t="str">
        <f t="shared" si="4"/>
        <v>SELECT 'flat30-10.cnf','Rank','2Point','1Bit','MaxSat',1,5808,29,12607 UNION</v>
      </c>
    </row>
    <row r="285" spans="1:10" x14ac:dyDescent="0.55000000000000004">
      <c r="A285" t="s">
        <v>135</v>
      </c>
      <c r="B285" t="s">
        <v>10</v>
      </c>
      <c r="C285" t="s">
        <v>134</v>
      </c>
      <c r="D285" t="s">
        <v>131</v>
      </c>
      <c r="E285" t="s">
        <v>4</v>
      </c>
      <c r="F285" t="b">
        <v>0</v>
      </c>
      <c r="G285">
        <v>10000</v>
      </c>
      <c r="H285">
        <v>44</v>
      </c>
      <c r="I285">
        <v>19934</v>
      </c>
      <c r="J285" t="str">
        <f t="shared" si="4"/>
        <v>SELECT 'flat30-10.cnf','Rank','2Point','1Bit','Weighted',0,10000,44,19934 UNION</v>
      </c>
    </row>
    <row r="286" spans="1:10" x14ac:dyDescent="0.55000000000000004">
      <c r="A286" t="s">
        <v>135</v>
      </c>
      <c r="B286" t="s">
        <v>10</v>
      </c>
      <c r="C286" t="s">
        <v>134</v>
      </c>
      <c r="D286" t="s">
        <v>131</v>
      </c>
      <c r="E286" t="s">
        <v>5</v>
      </c>
      <c r="F286" t="b">
        <v>1</v>
      </c>
      <c r="G286">
        <v>2355</v>
      </c>
      <c r="H286">
        <v>10</v>
      </c>
      <c r="I286">
        <v>5656</v>
      </c>
      <c r="J286" t="str">
        <f t="shared" si="4"/>
        <v>SELECT 'flat30-10.cnf','Rank','2Point','1Bit','Amplified',1,2355,10,5656 UNION</v>
      </c>
    </row>
    <row r="287" spans="1:10" x14ac:dyDescent="0.55000000000000004">
      <c r="A287" t="s">
        <v>135</v>
      </c>
      <c r="B287" t="s">
        <v>10</v>
      </c>
      <c r="C287" t="s">
        <v>134</v>
      </c>
      <c r="D287" t="s">
        <v>132</v>
      </c>
      <c r="E287" t="s">
        <v>3</v>
      </c>
      <c r="F287" t="b">
        <v>1</v>
      </c>
      <c r="G287">
        <v>2624</v>
      </c>
      <c r="H287">
        <v>13</v>
      </c>
      <c r="I287">
        <v>5408</v>
      </c>
      <c r="J287" t="str">
        <f t="shared" si="4"/>
        <v>SELECT 'flat30-10.cnf','Rank','2Point','2Bit','MaxSat',1,2624,13,5408 UNION</v>
      </c>
    </row>
    <row r="288" spans="1:10" x14ac:dyDescent="0.55000000000000004">
      <c r="A288" t="s">
        <v>135</v>
      </c>
      <c r="B288" t="s">
        <v>10</v>
      </c>
      <c r="C288" t="s">
        <v>134</v>
      </c>
      <c r="D288" t="s">
        <v>132</v>
      </c>
      <c r="E288" t="s">
        <v>4</v>
      </c>
      <c r="F288" t="b">
        <v>1</v>
      </c>
      <c r="G288">
        <v>2274</v>
      </c>
      <c r="H288">
        <v>9</v>
      </c>
      <c r="I288">
        <v>4418</v>
      </c>
      <c r="J288" t="str">
        <f t="shared" si="4"/>
        <v>SELECT 'flat30-10.cnf','Rank','2Point','2Bit','Weighted',1,2274,9,4418 UNION</v>
      </c>
    </row>
    <row r="289" spans="1:10" x14ac:dyDescent="0.55000000000000004">
      <c r="A289" t="s">
        <v>135</v>
      </c>
      <c r="B289" t="s">
        <v>10</v>
      </c>
      <c r="C289" t="s">
        <v>134</v>
      </c>
      <c r="D289" t="s">
        <v>132</v>
      </c>
      <c r="E289" t="s">
        <v>5</v>
      </c>
      <c r="F289" t="b">
        <v>1</v>
      </c>
      <c r="G289">
        <v>2828</v>
      </c>
      <c r="H289">
        <v>14</v>
      </c>
      <c r="I289">
        <v>6262</v>
      </c>
      <c r="J289" t="str">
        <f t="shared" si="4"/>
        <v>SELECT 'flat30-10.cnf','Rank','2Point','2Bit','Amplified',1,2828,14,6262 UNION</v>
      </c>
    </row>
    <row r="290" spans="1:10" x14ac:dyDescent="0.55000000000000004">
      <c r="A290" t="s">
        <v>136</v>
      </c>
      <c r="B290" t="s">
        <v>0</v>
      </c>
      <c r="C290" t="s">
        <v>1</v>
      </c>
      <c r="D290" t="s">
        <v>2</v>
      </c>
      <c r="E290" t="s">
        <v>3</v>
      </c>
      <c r="F290" t="b">
        <v>1</v>
      </c>
      <c r="G290">
        <v>5087</v>
      </c>
      <c r="H290">
        <v>30</v>
      </c>
      <c r="I290">
        <v>25918</v>
      </c>
      <c r="J290" t="str">
        <f t="shared" si="4"/>
        <v>SELECT 'flat30-100.cnf','Tournament','Clause','BitFlip','MaxSat',1,5087,30,25918 UNION</v>
      </c>
    </row>
    <row r="291" spans="1:10" x14ac:dyDescent="0.55000000000000004">
      <c r="A291" t="s">
        <v>136</v>
      </c>
      <c r="B291" t="s">
        <v>0</v>
      </c>
      <c r="C291" t="s">
        <v>1</v>
      </c>
      <c r="D291" t="s">
        <v>2</v>
      </c>
      <c r="E291" t="s">
        <v>4</v>
      </c>
      <c r="F291" t="b">
        <v>1</v>
      </c>
      <c r="G291">
        <v>4838</v>
      </c>
      <c r="H291">
        <v>21</v>
      </c>
      <c r="I291">
        <v>27211</v>
      </c>
      <c r="J291" t="str">
        <f t="shared" si="4"/>
        <v>SELECT 'flat30-100.cnf','Tournament','Clause','BitFlip','Weighted',1,4838,21,27211 UNION</v>
      </c>
    </row>
    <row r="292" spans="1:10" x14ac:dyDescent="0.55000000000000004">
      <c r="A292" t="s">
        <v>136</v>
      </c>
      <c r="B292" t="s">
        <v>0</v>
      </c>
      <c r="C292" t="s">
        <v>1</v>
      </c>
      <c r="D292" t="s">
        <v>2</v>
      </c>
      <c r="E292" t="s">
        <v>5</v>
      </c>
      <c r="F292" t="b">
        <v>1</v>
      </c>
      <c r="G292">
        <v>5087</v>
      </c>
      <c r="H292">
        <v>30</v>
      </c>
      <c r="I292">
        <v>26111</v>
      </c>
      <c r="J292" t="str">
        <f t="shared" si="4"/>
        <v>SELECT 'flat30-100.cnf','Tournament','Clause','BitFlip','Amplified',1,5087,30,26111 UNION</v>
      </c>
    </row>
    <row r="293" spans="1:10" x14ac:dyDescent="0.55000000000000004">
      <c r="A293" t="s">
        <v>136</v>
      </c>
      <c r="B293" t="s">
        <v>0</v>
      </c>
      <c r="C293" t="s">
        <v>1</v>
      </c>
      <c r="D293" t="s">
        <v>6</v>
      </c>
      <c r="E293" t="s">
        <v>3</v>
      </c>
      <c r="F293" t="b">
        <v>1</v>
      </c>
      <c r="G293">
        <v>1746</v>
      </c>
      <c r="H293">
        <v>9</v>
      </c>
      <c r="I293">
        <v>9627</v>
      </c>
      <c r="J293" t="str">
        <f t="shared" si="4"/>
        <v>SELECT 'flat30-100.cnf','Tournament','Clause','Guided','MaxSat',1,1746,9,9627 UNION</v>
      </c>
    </row>
    <row r="294" spans="1:10" x14ac:dyDescent="0.55000000000000004">
      <c r="A294" t="s">
        <v>136</v>
      </c>
      <c r="B294" t="s">
        <v>0</v>
      </c>
      <c r="C294" t="s">
        <v>1</v>
      </c>
      <c r="D294" t="s">
        <v>6</v>
      </c>
      <c r="E294" t="s">
        <v>4</v>
      </c>
      <c r="F294" t="b">
        <v>1</v>
      </c>
      <c r="G294">
        <v>132</v>
      </c>
      <c r="H294">
        <v>0</v>
      </c>
      <c r="I294">
        <v>684</v>
      </c>
      <c r="J294" t="str">
        <f t="shared" si="4"/>
        <v>SELECT 'flat30-100.cnf','Tournament','Clause','Guided','Weighted',1,132,0,684 UNION</v>
      </c>
    </row>
    <row r="295" spans="1:10" x14ac:dyDescent="0.55000000000000004">
      <c r="A295" t="s">
        <v>136</v>
      </c>
      <c r="B295" t="s">
        <v>0</v>
      </c>
      <c r="C295" t="s">
        <v>1</v>
      </c>
      <c r="D295" t="s">
        <v>6</v>
      </c>
      <c r="E295" t="s">
        <v>5</v>
      </c>
      <c r="F295" t="b">
        <v>1</v>
      </c>
      <c r="G295">
        <v>1746</v>
      </c>
      <c r="H295">
        <v>9</v>
      </c>
      <c r="I295">
        <v>9697</v>
      </c>
      <c r="J295" t="str">
        <f t="shared" si="4"/>
        <v>SELECT 'flat30-100.cnf','Tournament','Clause','Guided','Amplified',1,1746,9,9697 UNION</v>
      </c>
    </row>
    <row r="296" spans="1:10" x14ac:dyDescent="0.55000000000000004">
      <c r="A296" t="s">
        <v>136</v>
      </c>
      <c r="B296" t="s">
        <v>0</v>
      </c>
      <c r="C296" t="s">
        <v>1</v>
      </c>
      <c r="D296" t="s">
        <v>131</v>
      </c>
      <c r="E296" t="s">
        <v>3</v>
      </c>
      <c r="F296" t="b">
        <v>0</v>
      </c>
      <c r="G296">
        <v>10000</v>
      </c>
      <c r="H296">
        <v>61</v>
      </c>
      <c r="I296">
        <v>48657</v>
      </c>
      <c r="J296" t="str">
        <f t="shared" si="4"/>
        <v>SELECT 'flat30-100.cnf','Tournament','Clause','1Bit','MaxSat',0,10000,61,48657 UNION</v>
      </c>
    </row>
    <row r="297" spans="1:10" x14ac:dyDescent="0.55000000000000004">
      <c r="A297" t="s">
        <v>136</v>
      </c>
      <c r="B297" t="s">
        <v>0</v>
      </c>
      <c r="C297" t="s">
        <v>1</v>
      </c>
      <c r="D297" t="s">
        <v>131</v>
      </c>
      <c r="E297" t="s">
        <v>4</v>
      </c>
      <c r="F297" t="b">
        <v>0</v>
      </c>
      <c r="G297">
        <v>10000</v>
      </c>
      <c r="H297">
        <v>48</v>
      </c>
      <c r="I297">
        <v>55461</v>
      </c>
      <c r="J297" t="str">
        <f t="shared" si="4"/>
        <v>SELECT 'flat30-100.cnf','Tournament','Clause','1Bit','Weighted',0,10000,48,55461 UNION</v>
      </c>
    </row>
    <row r="298" spans="1:10" x14ac:dyDescent="0.55000000000000004">
      <c r="A298" t="s">
        <v>136</v>
      </c>
      <c r="B298" t="s">
        <v>0</v>
      </c>
      <c r="C298" t="s">
        <v>1</v>
      </c>
      <c r="D298" t="s">
        <v>131</v>
      </c>
      <c r="E298" t="s">
        <v>5</v>
      </c>
      <c r="F298" t="b">
        <v>0</v>
      </c>
      <c r="G298">
        <v>10000</v>
      </c>
      <c r="H298">
        <v>61</v>
      </c>
      <c r="I298">
        <v>53601</v>
      </c>
      <c r="J298" t="str">
        <f t="shared" si="4"/>
        <v>SELECT 'flat30-100.cnf','Tournament','Clause','1Bit','Amplified',0,10000,61,53601 UNION</v>
      </c>
    </row>
    <row r="299" spans="1:10" x14ac:dyDescent="0.55000000000000004">
      <c r="A299" t="s">
        <v>136</v>
      </c>
      <c r="B299" t="s">
        <v>0</v>
      </c>
      <c r="C299" t="s">
        <v>1</v>
      </c>
      <c r="D299" t="s">
        <v>132</v>
      </c>
      <c r="E299" t="s">
        <v>3</v>
      </c>
      <c r="F299" t="b">
        <v>1</v>
      </c>
      <c r="G299">
        <v>5058</v>
      </c>
      <c r="H299">
        <v>29</v>
      </c>
      <c r="I299">
        <v>27426</v>
      </c>
      <c r="J299" t="str">
        <f t="shared" si="4"/>
        <v>SELECT 'flat30-100.cnf','Tournament','Clause','2Bit','MaxSat',1,5058,29,27426 UNION</v>
      </c>
    </row>
    <row r="300" spans="1:10" x14ac:dyDescent="0.55000000000000004">
      <c r="A300" t="s">
        <v>136</v>
      </c>
      <c r="B300" t="s">
        <v>0</v>
      </c>
      <c r="C300" t="s">
        <v>1</v>
      </c>
      <c r="D300" t="s">
        <v>132</v>
      </c>
      <c r="E300" t="s">
        <v>4</v>
      </c>
      <c r="F300" t="b">
        <v>1</v>
      </c>
      <c r="G300">
        <v>835</v>
      </c>
      <c r="H300">
        <v>2</v>
      </c>
      <c r="I300">
        <v>4397</v>
      </c>
      <c r="J300" t="str">
        <f t="shared" si="4"/>
        <v>SELECT 'flat30-100.cnf','Tournament','Clause','2Bit','Weighted',1,835,2,4397 UNION</v>
      </c>
    </row>
    <row r="301" spans="1:10" x14ac:dyDescent="0.55000000000000004">
      <c r="A301" t="s">
        <v>136</v>
      </c>
      <c r="B301" t="s">
        <v>0</v>
      </c>
      <c r="C301" t="s">
        <v>1</v>
      </c>
      <c r="D301" t="s">
        <v>132</v>
      </c>
      <c r="E301" t="s">
        <v>5</v>
      </c>
      <c r="F301" t="b">
        <v>1</v>
      </c>
      <c r="G301">
        <v>5058</v>
      </c>
      <c r="H301">
        <v>29</v>
      </c>
      <c r="I301">
        <v>28261</v>
      </c>
      <c r="J301" t="str">
        <f t="shared" si="4"/>
        <v>SELECT 'flat30-100.cnf','Tournament','Clause','2Bit','Amplified',1,5058,29,28261 UNION</v>
      </c>
    </row>
    <row r="302" spans="1:10" x14ac:dyDescent="0.55000000000000004">
      <c r="A302" t="s">
        <v>136</v>
      </c>
      <c r="B302" t="s">
        <v>0</v>
      </c>
      <c r="C302" t="s">
        <v>8</v>
      </c>
      <c r="D302" t="s">
        <v>2</v>
      </c>
      <c r="E302" t="s">
        <v>3</v>
      </c>
      <c r="F302" t="b">
        <v>1</v>
      </c>
      <c r="G302">
        <v>260</v>
      </c>
      <c r="H302">
        <v>0</v>
      </c>
      <c r="I302">
        <v>652</v>
      </c>
      <c r="J302" t="str">
        <f t="shared" si="4"/>
        <v>SELECT 'flat30-100.cnf','Tournament','Uniform','BitFlip','MaxSat',1,260,0,652 UNION</v>
      </c>
    </row>
    <row r="303" spans="1:10" x14ac:dyDescent="0.55000000000000004">
      <c r="A303" t="s">
        <v>136</v>
      </c>
      <c r="B303" t="s">
        <v>0</v>
      </c>
      <c r="C303" t="s">
        <v>8</v>
      </c>
      <c r="D303" t="s">
        <v>2</v>
      </c>
      <c r="E303" t="s">
        <v>4</v>
      </c>
      <c r="F303" t="b">
        <v>1</v>
      </c>
      <c r="G303">
        <v>554</v>
      </c>
      <c r="H303">
        <v>2</v>
      </c>
      <c r="I303">
        <v>1511</v>
      </c>
      <c r="J303" t="str">
        <f t="shared" si="4"/>
        <v>SELECT 'flat30-100.cnf','Tournament','Uniform','BitFlip','Weighted',1,554,2,1511 UNION</v>
      </c>
    </row>
    <row r="304" spans="1:10" x14ac:dyDescent="0.55000000000000004">
      <c r="A304" t="s">
        <v>136</v>
      </c>
      <c r="B304" t="s">
        <v>0</v>
      </c>
      <c r="C304" t="s">
        <v>8</v>
      </c>
      <c r="D304" t="s">
        <v>2</v>
      </c>
      <c r="E304" t="s">
        <v>5</v>
      </c>
      <c r="F304" t="b">
        <v>1</v>
      </c>
      <c r="G304">
        <v>260</v>
      </c>
      <c r="H304">
        <v>0</v>
      </c>
      <c r="I304">
        <v>650</v>
      </c>
      <c r="J304" t="str">
        <f t="shared" si="4"/>
        <v>SELECT 'flat30-100.cnf','Tournament','Uniform','BitFlip','Amplified',1,260,0,650 UNION</v>
      </c>
    </row>
    <row r="305" spans="1:10" x14ac:dyDescent="0.55000000000000004">
      <c r="A305" t="s">
        <v>136</v>
      </c>
      <c r="B305" t="s">
        <v>0</v>
      </c>
      <c r="C305" t="s">
        <v>8</v>
      </c>
      <c r="D305" t="s">
        <v>6</v>
      </c>
      <c r="E305" t="s">
        <v>3</v>
      </c>
      <c r="F305" t="b">
        <v>1</v>
      </c>
      <c r="G305">
        <v>87</v>
      </c>
      <c r="H305">
        <v>0</v>
      </c>
      <c r="I305">
        <v>334</v>
      </c>
      <c r="J305" t="str">
        <f t="shared" si="4"/>
        <v>SELECT 'flat30-100.cnf','Tournament','Uniform','Guided','MaxSat',1,87,0,334 UNION</v>
      </c>
    </row>
    <row r="306" spans="1:10" x14ac:dyDescent="0.55000000000000004">
      <c r="A306" t="s">
        <v>136</v>
      </c>
      <c r="B306" t="s">
        <v>0</v>
      </c>
      <c r="C306" t="s">
        <v>8</v>
      </c>
      <c r="D306" t="s">
        <v>6</v>
      </c>
      <c r="E306" t="s">
        <v>4</v>
      </c>
      <c r="F306" t="b">
        <v>1</v>
      </c>
      <c r="G306">
        <v>441</v>
      </c>
      <c r="H306">
        <v>2</v>
      </c>
      <c r="I306">
        <v>1682</v>
      </c>
      <c r="J306" t="str">
        <f t="shared" si="4"/>
        <v>SELECT 'flat30-100.cnf','Tournament','Uniform','Guided','Weighted',1,441,2,1682 UNION</v>
      </c>
    </row>
    <row r="307" spans="1:10" x14ac:dyDescent="0.55000000000000004">
      <c r="A307" t="s">
        <v>136</v>
      </c>
      <c r="B307" t="s">
        <v>0</v>
      </c>
      <c r="C307" t="s">
        <v>8</v>
      </c>
      <c r="D307" t="s">
        <v>6</v>
      </c>
      <c r="E307" t="s">
        <v>5</v>
      </c>
      <c r="F307" t="b">
        <v>1</v>
      </c>
      <c r="G307">
        <v>87</v>
      </c>
      <c r="H307">
        <v>0</v>
      </c>
      <c r="I307">
        <v>369</v>
      </c>
      <c r="J307" t="str">
        <f t="shared" si="4"/>
        <v>SELECT 'flat30-100.cnf','Tournament','Uniform','Guided','Amplified',1,87,0,369 UNION</v>
      </c>
    </row>
    <row r="308" spans="1:10" x14ac:dyDescent="0.55000000000000004">
      <c r="A308" t="s">
        <v>136</v>
      </c>
      <c r="B308" t="s">
        <v>0</v>
      </c>
      <c r="C308" t="s">
        <v>8</v>
      </c>
      <c r="D308" t="s">
        <v>131</v>
      </c>
      <c r="E308" t="s">
        <v>3</v>
      </c>
      <c r="F308" t="b">
        <v>0</v>
      </c>
      <c r="G308">
        <v>10000</v>
      </c>
      <c r="H308">
        <v>68</v>
      </c>
      <c r="I308">
        <v>24334</v>
      </c>
      <c r="J308" t="str">
        <f t="shared" si="4"/>
        <v>SELECT 'flat30-100.cnf','Tournament','Uniform','1Bit','MaxSat',0,10000,68,24334 UNION</v>
      </c>
    </row>
    <row r="309" spans="1:10" x14ac:dyDescent="0.55000000000000004">
      <c r="A309" t="s">
        <v>136</v>
      </c>
      <c r="B309" t="s">
        <v>0</v>
      </c>
      <c r="C309" t="s">
        <v>8</v>
      </c>
      <c r="D309" t="s">
        <v>131</v>
      </c>
      <c r="E309" t="s">
        <v>4</v>
      </c>
      <c r="F309" t="b">
        <v>0</v>
      </c>
      <c r="G309">
        <v>10000</v>
      </c>
      <c r="H309">
        <v>55</v>
      </c>
      <c r="I309">
        <v>22233</v>
      </c>
      <c r="J309" t="str">
        <f t="shared" si="4"/>
        <v>SELECT 'flat30-100.cnf','Tournament','Uniform','1Bit','Weighted',0,10000,55,22233 UNION</v>
      </c>
    </row>
    <row r="310" spans="1:10" x14ac:dyDescent="0.55000000000000004">
      <c r="A310" t="s">
        <v>136</v>
      </c>
      <c r="B310" t="s">
        <v>0</v>
      </c>
      <c r="C310" t="s">
        <v>8</v>
      </c>
      <c r="D310" t="s">
        <v>131</v>
      </c>
      <c r="E310" t="s">
        <v>5</v>
      </c>
      <c r="F310" t="b">
        <v>0</v>
      </c>
      <c r="G310">
        <v>10000</v>
      </c>
      <c r="H310">
        <v>68</v>
      </c>
      <c r="I310">
        <v>25707</v>
      </c>
      <c r="J310" t="str">
        <f t="shared" si="4"/>
        <v>SELECT 'flat30-100.cnf','Tournament','Uniform','1Bit','Amplified',0,10000,68,25707 UNION</v>
      </c>
    </row>
    <row r="311" spans="1:10" x14ac:dyDescent="0.55000000000000004">
      <c r="A311" t="s">
        <v>136</v>
      </c>
      <c r="B311" t="s">
        <v>0</v>
      </c>
      <c r="C311" t="s">
        <v>8</v>
      </c>
      <c r="D311" t="s">
        <v>132</v>
      </c>
      <c r="E311" t="s">
        <v>3</v>
      </c>
      <c r="F311" t="b">
        <v>0</v>
      </c>
      <c r="G311">
        <v>10000</v>
      </c>
      <c r="H311">
        <v>57</v>
      </c>
      <c r="I311">
        <v>24488</v>
      </c>
      <c r="J311" t="str">
        <f t="shared" si="4"/>
        <v>SELECT 'flat30-100.cnf','Tournament','Uniform','2Bit','MaxSat',0,10000,57,24488 UNION</v>
      </c>
    </row>
    <row r="312" spans="1:10" x14ac:dyDescent="0.55000000000000004">
      <c r="A312" t="s">
        <v>136</v>
      </c>
      <c r="B312" t="s">
        <v>0</v>
      </c>
      <c r="C312" t="s">
        <v>8</v>
      </c>
      <c r="D312" t="s">
        <v>132</v>
      </c>
      <c r="E312" t="s">
        <v>4</v>
      </c>
      <c r="F312" t="b">
        <v>1</v>
      </c>
      <c r="G312">
        <v>9833</v>
      </c>
      <c r="H312">
        <v>46</v>
      </c>
      <c r="I312">
        <v>22265</v>
      </c>
      <c r="J312" t="str">
        <f t="shared" si="4"/>
        <v>SELECT 'flat30-100.cnf','Tournament','Uniform','2Bit','Weighted',1,9833,46,22265 UNION</v>
      </c>
    </row>
    <row r="313" spans="1:10" x14ac:dyDescent="0.55000000000000004">
      <c r="A313" t="s">
        <v>136</v>
      </c>
      <c r="B313" t="s">
        <v>0</v>
      </c>
      <c r="C313" t="s">
        <v>8</v>
      </c>
      <c r="D313" t="s">
        <v>132</v>
      </c>
      <c r="E313" t="s">
        <v>5</v>
      </c>
      <c r="F313" t="b">
        <v>0</v>
      </c>
      <c r="G313">
        <v>10000</v>
      </c>
      <c r="H313">
        <v>57</v>
      </c>
      <c r="I313">
        <v>24728</v>
      </c>
      <c r="J313" t="str">
        <f t="shared" si="4"/>
        <v>SELECT 'flat30-100.cnf','Tournament','Uniform','2Bit','Amplified',0,10000,57,24728 UNION</v>
      </c>
    </row>
    <row r="314" spans="1:10" x14ac:dyDescent="0.55000000000000004">
      <c r="A314" t="s">
        <v>136</v>
      </c>
      <c r="B314" t="s">
        <v>0</v>
      </c>
      <c r="C314" t="s">
        <v>133</v>
      </c>
      <c r="D314" t="s">
        <v>2</v>
      </c>
      <c r="E314" t="s">
        <v>3</v>
      </c>
      <c r="F314" t="b">
        <v>1</v>
      </c>
      <c r="G314">
        <v>4677</v>
      </c>
      <c r="H314">
        <v>26</v>
      </c>
      <c r="I314">
        <v>11127</v>
      </c>
      <c r="J314" t="str">
        <f t="shared" si="4"/>
        <v>SELECT 'flat30-100.cnf','Tournament','1Point','BitFlip','MaxSat',1,4677,26,11127 UNION</v>
      </c>
    </row>
    <row r="315" spans="1:10" x14ac:dyDescent="0.55000000000000004">
      <c r="A315" t="s">
        <v>136</v>
      </c>
      <c r="B315" t="s">
        <v>0</v>
      </c>
      <c r="C315" t="s">
        <v>133</v>
      </c>
      <c r="D315" t="s">
        <v>2</v>
      </c>
      <c r="E315" t="s">
        <v>4</v>
      </c>
      <c r="F315" t="b">
        <v>1</v>
      </c>
      <c r="G315">
        <v>2346</v>
      </c>
      <c r="H315">
        <v>11</v>
      </c>
      <c r="I315">
        <v>5140</v>
      </c>
      <c r="J315" t="str">
        <f t="shared" si="4"/>
        <v>SELECT 'flat30-100.cnf','Tournament','1Point','BitFlip','Weighted',1,2346,11,5140 UNION</v>
      </c>
    </row>
    <row r="316" spans="1:10" x14ac:dyDescent="0.55000000000000004">
      <c r="A316" t="s">
        <v>136</v>
      </c>
      <c r="B316" t="s">
        <v>0</v>
      </c>
      <c r="C316" t="s">
        <v>133</v>
      </c>
      <c r="D316" t="s">
        <v>2</v>
      </c>
      <c r="E316" t="s">
        <v>5</v>
      </c>
      <c r="F316" t="b">
        <v>1</v>
      </c>
      <c r="G316">
        <v>4677</v>
      </c>
      <c r="H316">
        <v>26</v>
      </c>
      <c r="I316">
        <v>11392</v>
      </c>
      <c r="J316" t="str">
        <f t="shared" si="4"/>
        <v>SELECT 'flat30-100.cnf','Tournament','1Point','BitFlip','Amplified',1,4677,26,11392 UNION</v>
      </c>
    </row>
    <row r="317" spans="1:10" x14ac:dyDescent="0.55000000000000004">
      <c r="A317" t="s">
        <v>136</v>
      </c>
      <c r="B317" t="s">
        <v>0</v>
      </c>
      <c r="C317" t="s">
        <v>133</v>
      </c>
      <c r="D317" t="s">
        <v>6</v>
      </c>
      <c r="E317" t="s">
        <v>3</v>
      </c>
      <c r="F317" t="b">
        <v>1</v>
      </c>
      <c r="G317">
        <v>476</v>
      </c>
      <c r="H317">
        <v>3</v>
      </c>
      <c r="I317">
        <v>1880</v>
      </c>
      <c r="J317" t="str">
        <f t="shared" si="4"/>
        <v>SELECT 'flat30-100.cnf','Tournament','1Point','Guided','MaxSat',1,476,3,1880 UNION</v>
      </c>
    </row>
    <row r="318" spans="1:10" x14ac:dyDescent="0.55000000000000004">
      <c r="A318" t="s">
        <v>136</v>
      </c>
      <c r="B318" t="s">
        <v>0</v>
      </c>
      <c r="C318" t="s">
        <v>133</v>
      </c>
      <c r="D318" t="s">
        <v>6</v>
      </c>
      <c r="E318" t="s">
        <v>4</v>
      </c>
      <c r="F318" t="b">
        <v>1</v>
      </c>
      <c r="G318">
        <v>355</v>
      </c>
      <c r="H318">
        <v>1</v>
      </c>
      <c r="I318">
        <v>1283</v>
      </c>
      <c r="J318" t="str">
        <f t="shared" si="4"/>
        <v>SELECT 'flat30-100.cnf','Tournament','1Point','Guided','Weighted',1,355,1,1283 UNION</v>
      </c>
    </row>
    <row r="319" spans="1:10" x14ac:dyDescent="0.55000000000000004">
      <c r="A319" t="s">
        <v>136</v>
      </c>
      <c r="B319" t="s">
        <v>0</v>
      </c>
      <c r="C319" t="s">
        <v>133</v>
      </c>
      <c r="D319" t="s">
        <v>6</v>
      </c>
      <c r="E319" t="s">
        <v>5</v>
      </c>
      <c r="F319" t="b">
        <v>1</v>
      </c>
      <c r="G319">
        <v>476</v>
      </c>
      <c r="H319">
        <v>3</v>
      </c>
      <c r="I319">
        <v>1827</v>
      </c>
      <c r="J319" t="str">
        <f t="shared" si="4"/>
        <v>SELECT 'flat30-100.cnf','Tournament','1Point','Guided','Amplified',1,476,3,1827 UNION</v>
      </c>
    </row>
    <row r="320" spans="1:10" x14ac:dyDescent="0.55000000000000004">
      <c r="A320" t="s">
        <v>136</v>
      </c>
      <c r="B320" t="s">
        <v>0</v>
      </c>
      <c r="C320" t="s">
        <v>133</v>
      </c>
      <c r="D320" t="s">
        <v>131</v>
      </c>
      <c r="E320" t="s">
        <v>3</v>
      </c>
      <c r="F320" t="b">
        <v>1</v>
      </c>
      <c r="G320">
        <v>6321</v>
      </c>
      <c r="H320">
        <v>30</v>
      </c>
      <c r="I320">
        <v>14840</v>
      </c>
      <c r="J320" t="str">
        <f t="shared" si="4"/>
        <v>SELECT 'flat30-100.cnf','Tournament','1Point','1Bit','MaxSat',1,6321,30,14840 UNION</v>
      </c>
    </row>
    <row r="321" spans="1:10" x14ac:dyDescent="0.55000000000000004">
      <c r="A321" t="s">
        <v>136</v>
      </c>
      <c r="B321" t="s">
        <v>0</v>
      </c>
      <c r="C321" t="s">
        <v>133</v>
      </c>
      <c r="D321" t="s">
        <v>131</v>
      </c>
      <c r="E321" t="s">
        <v>4</v>
      </c>
      <c r="F321" t="b">
        <v>0</v>
      </c>
      <c r="G321">
        <v>10000</v>
      </c>
      <c r="H321">
        <v>44</v>
      </c>
      <c r="I321">
        <v>21507</v>
      </c>
      <c r="J321" t="str">
        <f t="shared" si="4"/>
        <v>SELECT 'flat30-100.cnf','Tournament','1Point','1Bit','Weighted',0,10000,44,21507 UNION</v>
      </c>
    </row>
    <row r="322" spans="1:10" x14ac:dyDescent="0.55000000000000004">
      <c r="A322" t="s">
        <v>136</v>
      </c>
      <c r="B322" t="s">
        <v>0</v>
      </c>
      <c r="C322" t="s">
        <v>133</v>
      </c>
      <c r="D322" t="s">
        <v>131</v>
      </c>
      <c r="E322" t="s">
        <v>5</v>
      </c>
      <c r="F322" t="b">
        <v>1</v>
      </c>
      <c r="G322">
        <v>6321</v>
      </c>
      <c r="H322">
        <v>30</v>
      </c>
      <c r="I322">
        <v>15427</v>
      </c>
      <c r="J322" t="str">
        <f t="shared" si="4"/>
        <v>SELECT 'flat30-100.cnf','Tournament','1Point','1Bit','Amplified',1,6321,30,15427 UNION</v>
      </c>
    </row>
    <row r="323" spans="1:10" x14ac:dyDescent="0.55000000000000004">
      <c r="A323" t="s">
        <v>136</v>
      </c>
      <c r="B323" t="s">
        <v>0</v>
      </c>
      <c r="C323" t="s">
        <v>133</v>
      </c>
      <c r="D323" t="s">
        <v>132</v>
      </c>
      <c r="E323" t="s">
        <v>3</v>
      </c>
      <c r="F323" t="b">
        <v>1</v>
      </c>
      <c r="G323">
        <v>373</v>
      </c>
      <c r="H323">
        <v>1</v>
      </c>
      <c r="I323">
        <v>883</v>
      </c>
      <c r="J323" t="str">
        <f t="shared" ref="J323:J386" si="5">CONCATENATE("SELECT '",A323,"','",B323,"','",C323,"','",D323,"','",E323,"',",IF(F323,1,0),",",G323,",",H323,",",I323," UNION")</f>
        <v>SELECT 'flat30-100.cnf','Tournament','1Point','2Bit','MaxSat',1,373,1,883 UNION</v>
      </c>
    </row>
    <row r="324" spans="1:10" x14ac:dyDescent="0.55000000000000004">
      <c r="A324" t="s">
        <v>136</v>
      </c>
      <c r="B324" t="s">
        <v>0</v>
      </c>
      <c r="C324" t="s">
        <v>133</v>
      </c>
      <c r="D324" t="s">
        <v>132</v>
      </c>
      <c r="E324" t="s">
        <v>4</v>
      </c>
      <c r="F324" t="b">
        <v>1</v>
      </c>
      <c r="G324">
        <v>1313</v>
      </c>
      <c r="H324">
        <v>5</v>
      </c>
      <c r="I324">
        <v>2746</v>
      </c>
      <c r="J324" t="str">
        <f t="shared" si="5"/>
        <v>SELECT 'flat30-100.cnf','Tournament','1Point','2Bit','Weighted',1,1313,5,2746 UNION</v>
      </c>
    </row>
    <row r="325" spans="1:10" x14ac:dyDescent="0.55000000000000004">
      <c r="A325" t="s">
        <v>136</v>
      </c>
      <c r="B325" t="s">
        <v>0</v>
      </c>
      <c r="C325" t="s">
        <v>133</v>
      </c>
      <c r="D325" t="s">
        <v>132</v>
      </c>
      <c r="E325" t="s">
        <v>5</v>
      </c>
      <c r="F325" t="b">
        <v>1</v>
      </c>
      <c r="G325">
        <v>373</v>
      </c>
      <c r="H325">
        <v>1</v>
      </c>
      <c r="I325">
        <v>871</v>
      </c>
      <c r="J325" t="str">
        <f t="shared" si="5"/>
        <v>SELECT 'flat30-100.cnf','Tournament','1Point','2Bit','Amplified',1,373,1,871 UNION</v>
      </c>
    </row>
    <row r="326" spans="1:10" x14ac:dyDescent="0.55000000000000004">
      <c r="A326" t="s">
        <v>136</v>
      </c>
      <c r="B326" t="s">
        <v>0</v>
      </c>
      <c r="C326" t="s">
        <v>134</v>
      </c>
      <c r="D326" t="s">
        <v>2</v>
      </c>
      <c r="E326" t="s">
        <v>3</v>
      </c>
      <c r="F326" t="b">
        <v>1</v>
      </c>
      <c r="G326">
        <v>142</v>
      </c>
      <c r="H326">
        <v>0</v>
      </c>
      <c r="I326">
        <v>350</v>
      </c>
      <c r="J326" t="str">
        <f t="shared" si="5"/>
        <v>SELECT 'flat30-100.cnf','Tournament','2Point','BitFlip','MaxSat',1,142,0,350 UNION</v>
      </c>
    </row>
    <row r="327" spans="1:10" x14ac:dyDescent="0.55000000000000004">
      <c r="A327" t="s">
        <v>136</v>
      </c>
      <c r="B327" t="s">
        <v>0</v>
      </c>
      <c r="C327" t="s">
        <v>134</v>
      </c>
      <c r="D327" t="s">
        <v>2</v>
      </c>
      <c r="E327" t="s">
        <v>4</v>
      </c>
      <c r="F327" t="b">
        <v>1</v>
      </c>
      <c r="G327">
        <v>279</v>
      </c>
      <c r="H327">
        <v>0</v>
      </c>
      <c r="I327">
        <v>579</v>
      </c>
      <c r="J327" t="str">
        <f t="shared" si="5"/>
        <v>SELECT 'flat30-100.cnf','Tournament','2Point','BitFlip','Weighted',1,279,0,579 UNION</v>
      </c>
    </row>
    <row r="328" spans="1:10" x14ac:dyDescent="0.55000000000000004">
      <c r="A328" t="s">
        <v>136</v>
      </c>
      <c r="B328" t="s">
        <v>0</v>
      </c>
      <c r="C328" t="s">
        <v>134</v>
      </c>
      <c r="D328" t="s">
        <v>2</v>
      </c>
      <c r="E328" t="s">
        <v>5</v>
      </c>
      <c r="F328" t="b">
        <v>1</v>
      </c>
      <c r="G328">
        <v>142</v>
      </c>
      <c r="H328">
        <v>0</v>
      </c>
      <c r="I328">
        <v>333</v>
      </c>
      <c r="J328" t="str">
        <f t="shared" si="5"/>
        <v>SELECT 'flat30-100.cnf','Tournament','2Point','BitFlip','Amplified',1,142,0,333 UNION</v>
      </c>
    </row>
    <row r="329" spans="1:10" x14ac:dyDescent="0.55000000000000004">
      <c r="A329" t="s">
        <v>136</v>
      </c>
      <c r="B329" t="s">
        <v>0</v>
      </c>
      <c r="C329" t="s">
        <v>134</v>
      </c>
      <c r="D329" t="s">
        <v>6</v>
      </c>
      <c r="E329" t="s">
        <v>3</v>
      </c>
      <c r="F329" t="b">
        <v>1</v>
      </c>
      <c r="G329">
        <v>45</v>
      </c>
      <c r="H329">
        <v>0</v>
      </c>
      <c r="I329">
        <v>167</v>
      </c>
      <c r="J329" t="str">
        <f t="shared" si="5"/>
        <v>SELECT 'flat30-100.cnf','Tournament','2Point','Guided','MaxSat',1,45,0,167 UNION</v>
      </c>
    </row>
    <row r="330" spans="1:10" x14ac:dyDescent="0.55000000000000004">
      <c r="A330" t="s">
        <v>136</v>
      </c>
      <c r="B330" t="s">
        <v>0</v>
      </c>
      <c r="C330" t="s">
        <v>134</v>
      </c>
      <c r="D330" t="s">
        <v>6</v>
      </c>
      <c r="E330" t="s">
        <v>4</v>
      </c>
      <c r="F330" t="b">
        <v>1</v>
      </c>
      <c r="G330">
        <v>33</v>
      </c>
      <c r="H330">
        <v>0</v>
      </c>
      <c r="I330">
        <v>119</v>
      </c>
      <c r="J330" t="str">
        <f t="shared" si="5"/>
        <v>SELECT 'flat30-100.cnf','Tournament','2Point','Guided','Weighted',1,33,0,119 UNION</v>
      </c>
    </row>
    <row r="331" spans="1:10" x14ac:dyDescent="0.55000000000000004">
      <c r="A331" t="s">
        <v>136</v>
      </c>
      <c r="B331" t="s">
        <v>0</v>
      </c>
      <c r="C331" t="s">
        <v>134</v>
      </c>
      <c r="D331" t="s">
        <v>6</v>
      </c>
      <c r="E331" t="s">
        <v>5</v>
      </c>
      <c r="F331" t="b">
        <v>1</v>
      </c>
      <c r="G331">
        <v>45</v>
      </c>
      <c r="H331">
        <v>0</v>
      </c>
      <c r="I331">
        <v>177</v>
      </c>
      <c r="J331" t="str">
        <f t="shared" si="5"/>
        <v>SELECT 'flat30-100.cnf','Tournament','2Point','Guided','Amplified',1,45,0,177 UNION</v>
      </c>
    </row>
    <row r="332" spans="1:10" x14ac:dyDescent="0.55000000000000004">
      <c r="A332" t="s">
        <v>136</v>
      </c>
      <c r="B332" t="s">
        <v>0</v>
      </c>
      <c r="C332" t="s">
        <v>134</v>
      </c>
      <c r="D332" t="s">
        <v>131</v>
      </c>
      <c r="E332" t="s">
        <v>3</v>
      </c>
      <c r="F332" t="b">
        <v>0</v>
      </c>
      <c r="G332">
        <v>10000</v>
      </c>
      <c r="H332">
        <v>54</v>
      </c>
      <c r="I332">
        <v>23031</v>
      </c>
      <c r="J332" t="str">
        <f t="shared" si="5"/>
        <v>SELECT 'flat30-100.cnf','Tournament','2Point','1Bit','MaxSat',0,10000,54,23031 UNION</v>
      </c>
    </row>
    <row r="333" spans="1:10" x14ac:dyDescent="0.55000000000000004">
      <c r="A333" t="s">
        <v>136</v>
      </c>
      <c r="B333" t="s">
        <v>0</v>
      </c>
      <c r="C333" t="s">
        <v>134</v>
      </c>
      <c r="D333" t="s">
        <v>131</v>
      </c>
      <c r="E333" t="s">
        <v>4</v>
      </c>
      <c r="F333" t="b">
        <v>1</v>
      </c>
      <c r="G333">
        <v>4572</v>
      </c>
      <c r="H333">
        <v>22</v>
      </c>
      <c r="I333">
        <v>10079</v>
      </c>
      <c r="J333" t="str">
        <f t="shared" si="5"/>
        <v>SELECT 'flat30-100.cnf','Tournament','2Point','1Bit','Weighted',1,4572,22,10079 UNION</v>
      </c>
    </row>
    <row r="334" spans="1:10" x14ac:dyDescent="0.55000000000000004">
      <c r="A334" t="s">
        <v>136</v>
      </c>
      <c r="B334" t="s">
        <v>0</v>
      </c>
      <c r="C334" t="s">
        <v>134</v>
      </c>
      <c r="D334" t="s">
        <v>131</v>
      </c>
      <c r="E334" t="s">
        <v>5</v>
      </c>
      <c r="F334" t="b">
        <v>0</v>
      </c>
      <c r="G334">
        <v>10000</v>
      </c>
      <c r="H334">
        <v>54</v>
      </c>
      <c r="I334">
        <v>23117</v>
      </c>
      <c r="J334" t="str">
        <f t="shared" si="5"/>
        <v>SELECT 'flat30-100.cnf','Tournament','2Point','1Bit','Amplified',0,10000,54,23117 UNION</v>
      </c>
    </row>
    <row r="335" spans="1:10" x14ac:dyDescent="0.55000000000000004">
      <c r="A335" t="s">
        <v>136</v>
      </c>
      <c r="B335" t="s">
        <v>0</v>
      </c>
      <c r="C335" t="s">
        <v>134</v>
      </c>
      <c r="D335" t="s">
        <v>132</v>
      </c>
      <c r="E335" t="s">
        <v>3</v>
      </c>
      <c r="F335" t="b">
        <v>1</v>
      </c>
      <c r="G335">
        <v>5533</v>
      </c>
      <c r="H335">
        <v>29</v>
      </c>
      <c r="I335">
        <v>12343</v>
      </c>
      <c r="J335" t="str">
        <f t="shared" si="5"/>
        <v>SELECT 'flat30-100.cnf','Tournament','2Point','2Bit','MaxSat',1,5533,29,12343 UNION</v>
      </c>
    </row>
    <row r="336" spans="1:10" x14ac:dyDescent="0.55000000000000004">
      <c r="A336" t="s">
        <v>136</v>
      </c>
      <c r="B336" t="s">
        <v>0</v>
      </c>
      <c r="C336" t="s">
        <v>134</v>
      </c>
      <c r="D336" t="s">
        <v>132</v>
      </c>
      <c r="E336" t="s">
        <v>4</v>
      </c>
      <c r="F336" t="b">
        <v>1</v>
      </c>
      <c r="G336">
        <v>5016</v>
      </c>
      <c r="H336">
        <v>23</v>
      </c>
      <c r="I336">
        <v>10251</v>
      </c>
      <c r="J336" t="str">
        <f t="shared" si="5"/>
        <v>SELECT 'flat30-100.cnf','Tournament','2Point','2Bit','Weighted',1,5016,23,10251 UNION</v>
      </c>
    </row>
    <row r="337" spans="1:10" x14ac:dyDescent="0.55000000000000004">
      <c r="A337" t="s">
        <v>136</v>
      </c>
      <c r="B337" t="s">
        <v>0</v>
      </c>
      <c r="C337" t="s">
        <v>134</v>
      </c>
      <c r="D337" t="s">
        <v>132</v>
      </c>
      <c r="E337" t="s">
        <v>5</v>
      </c>
      <c r="F337" t="b">
        <v>1</v>
      </c>
      <c r="G337">
        <v>5533</v>
      </c>
      <c r="H337">
        <v>29</v>
      </c>
      <c r="I337">
        <v>12901</v>
      </c>
      <c r="J337" t="str">
        <f t="shared" si="5"/>
        <v>SELECT 'flat30-100.cnf','Tournament','2Point','2Bit','Amplified',1,5533,29,12901 UNION</v>
      </c>
    </row>
    <row r="338" spans="1:10" x14ac:dyDescent="0.55000000000000004">
      <c r="A338" t="s">
        <v>136</v>
      </c>
      <c r="B338" t="s">
        <v>9</v>
      </c>
      <c r="C338" t="s">
        <v>1</v>
      </c>
      <c r="D338" t="s">
        <v>2</v>
      </c>
      <c r="E338" t="s">
        <v>3</v>
      </c>
      <c r="F338" t="b">
        <v>0</v>
      </c>
      <c r="G338">
        <v>10000</v>
      </c>
      <c r="H338">
        <v>28</v>
      </c>
      <c r="I338">
        <v>58554</v>
      </c>
      <c r="J338" t="str">
        <f t="shared" si="5"/>
        <v>SELECT 'flat30-100.cnf','Roulette','Clause','BitFlip','MaxSat',0,10000,28,58554 UNION</v>
      </c>
    </row>
    <row r="339" spans="1:10" x14ac:dyDescent="0.55000000000000004">
      <c r="A339" t="s">
        <v>136</v>
      </c>
      <c r="B339" t="s">
        <v>9</v>
      </c>
      <c r="C339" t="s">
        <v>1</v>
      </c>
      <c r="D339" t="s">
        <v>2</v>
      </c>
      <c r="E339" t="s">
        <v>4</v>
      </c>
      <c r="F339" t="b">
        <v>0</v>
      </c>
      <c r="G339">
        <v>10000</v>
      </c>
      <c r="H339">
        <v>25</v>
      </c>
      <c r="I339">
        <v>52458</v>
      </c>
      <c r="J339" t="str">
        <f t="shared" si="5"/>
        <v>SELECT 'flat30-100.cnf','Roulette','Clause','BitFlip','Weighted',0,10000,25,52458 UNION</v>
      </c>
    </row>
    <row r="340" spans="1:10" x14ac:dyDescent="0.55000000000000004">
      <c r="A340" t="s">
        <v>136</v>
      </c>
      <c r="B340" t="s">
        <v>9</v>
      </c>
      <c r="C340" t="s">
        <v>1</v>
      </c>
      <c r="D340" t="s">
        <v>2</v>
      </c>
      <c r="E340" t="s">
        <v>5</v>
      </c>
      <c r="F340" t="b">
        <v>0</v>
      </c>
      <c r="G340">
        <v>10000</v>
      </c>
      <c r="H340">
        <v>34</v>
      </c>
      <c r="I340">
        <v>56640</v>
      </c>
      <c r="J340" t="str">
        <f t="shared" si="5"/>
        <v>SELECT 'flat30-100.cnf','Roulette','Clause','BitFlip','Amplified',0,10000,34,56640 UNION</v>
      </c>
    </row>
    <row r="341" spans="1:10" x14ac:dyDescent="0.55000000000000004">
      <c r="A341" t="s">
        <v>136</v>
      </c>
      <c r="B341" t="s">
        <v>9</v>
      </c>
      <c r="C341" t="s">
        <v>1</v>
      </c>
      <c r="D341" t="s">
        <v>6</v>
      </c>
      <c r="E341" t="s">
        <v>3</v>
      </c>
      <c r="F341" t="b">
        <v>1</v>
      </c>
      <c r="G341">
        <v>9011</v>
      </c>
      <c r="H341">
        <v>33</v>
      </c>
      <c r="I341">
        <v>59055</v>
      </c>
      <c r="J341" t="str">
        <f t="shared" si="5"/>
        <v>SELECT 'flat30-100.cnf','Roulette','Clause','Guided','MaxSat',1,9011,33,59055 UNION</v>
      </c>
    </row>
    <row r="342" spans="1:10" x14ac:dyDescent="0.55000000000000004">
      <c r="A342" t="s">
        <v>136</v>
      </c>
      <c r="B342" t="s">
        <v>9</v>
      </c>
      <c r="C342" t="s">
        <v>1</v>
      </c>
      <c r="D342" t="s">
        <v>6</v>
      </c>
      <c r="E342" t="s">
        <v>4</v>
      </c>
      <c r="F342" t="b">
        <v>0</v>
      </c>
      <c r="G342">
        <v>10000</v>
      </c>
      <c r="H342">
        <v>27</v>
      </c>
      <c r="I342">
        <v>63943</v>
      </c>
      <c r="J342" t="str">
        <f t="shared" si="5"/>
        <v>SELECT 'flat30-100.cnf','Roulette','Clause','Guided','Weighted',0,10000,27,63943 UNION</v>
      </c>
    </row>
    <row r="343" spans="1:10" x14ac:dyDescent="0.55000000000000004">
      <c r="A343" t="s">
        <v>136</v>
      </c>
      <c r="B343" t="s">
        <v>9</v>
      </c>
      <c r="C343" t="s">
        <v>1</v>
      </c>
      <c r="D343" t="s">
        <v>6</v>
      </c>
      <c r="E343" t="s">
        <v>5</v>
      </c>
      <c r="F343" t="b">
        <v>1</v>
      </c>
      <c r="G343">
        <v>138</v>
      </c>
      <c r="H343">
        <v>0</v>
      </c>
      <c r="I343">
        <v>873</v>
      </c>
      <c r="J343" t="str">
        <f t="shared" si="5"/>
        <v>SELECT 'flat30-100.cnf','Roulette','Clause','Guided','Amplified',1,138,0,873 UNION</v>
      </c>
    </row>
    <row r="344" spans="1:10" x14ac:dyDescent="0.55000000000000004">
      <c r="A344" t="s">
        <v>136</v>
      </c>
      <c r="B344" t="s">
        <v>9</v>
      </c>
      <c r="C344" t="s">
        <v>1</v>
      </c>
      <c r="D344" t="s">
        <v>131</v>
      </c>
      <c r="E344" t="s">
        <v>3</v>
      </c>
      <c r="F344" t="b">
        <v>0</v>
      </c>
      <c r="G344">
        <v>10000</v>
      </c>
      <c r="H344">
        <v>32</v>
      </c>
      <c r="I344">
        <v>57817</v>
      </c>
      <c r="J344" t="str">
        <f t="shared" si="5"/>
        <v>SELECT 'flat30-100.cnf','Roulette','Clause','1Bit','MaxSat',0,10000,32,57817 UNION</v>
      </c>
    </row>
    <row r="345" spans="1:10" x14ac:dyDescent="0.55000000000000004">
      <c r="A345" t="s">
        <v>136</v>
      </c>
      <c r="B345" t="s">
        <v>9</v>
      </c>
      <c r="C345" t="s">
        <v>1</v>
      </c>
      <c r="D345" t="s">
        <v>131</v>
      </c>
      <c r="E345" t="s">
        <v>4</v>
      </c>
      <c r="F345" t="b">
        <v>0</v>
      </c>
      <c r="G345">
        <v>10000</v>
      </c>
      <c r="H345">
        <v>23</v>
      </c>
      <c r="I345">
        <v>56355</v>
      </c>
      <c r="J345" t="str">
        <f t="shared" si="5"/>
        <v>SELECT 'flat30-100.cnf','Roulette','Clause','1Bit','Weighted',0,10000,23,56355 UNION</v>
      </c>
    </row>
    <row r="346" spans="1:10" x14ac:dyDescent="0.55000000000000004">
      <c r="A346" t="s">
        <v>136</v>
      </c>
      <c r="B346" t="s">
        <v>9</v>
      </c>
      <c r="C346" t="s">
        <v>1</v>
      </c>
      <c r="D346" t="s">
        <v>131</v>
      </c>
      <c r="E346" t="s">
        <v>5</v>
      </c>
      <c r="F346" t="b">
        <v>0</v>
      </c>
      <c r="G346">
        <v>10000</v>
      </c>
      <c r="H346">
        <v>34</v>
      </c>
      <c r="I346">
        <v>57355</v>
      </c>
      <c r="J346" t="str">
        <f t="shared" si="5"/>
        <v>SELECT 'flat30-100.cnf','Roulette','Clause','1Bit','Amplified',0,10000,34,57355 UNION</v>
      </c>
    </row>
    <row r="347" spans="1:10" x14ac:dyDescent="0.55000000000000004">
      <c r="A347" t="s">
        <v>136</v>
      </c>
      <c r="B347" t="s">
        <v>9</v>
      </c>
      <c r="C347" t="s">
        <v>1</v>
      </c>
      <c r="D347" t="s">
        <v>132</v>
      </c>
      <c r="E347" t="s">
        <v>3</v>
      </c>
      <c r="F347" t="b">
        <v>0</v>
      </c>
      <c r="G347">
        <v>10000</v>
      </c>
      <c r="H347">
        <v>32</v>
      </c>
      <c r="I347">
        <v>57609</v>
      </c>
      <c r="J347" t="str">
        <f t="shared" si="5"/>
        <v>SELECT 'flat30-100.cnf','Roulette','Clause','2Bit','MaxSat',0,10000,32,57609 UNION</v>
      </c>
    </row>
    <row r="348" spans="1:10" x14ac:dyDescent="0.55000000000000004">
      <c r="A348" t="s">
        <v>136</v>
      </c>
      <c r="B348" t="s">
        <v>9</v>
      </c>
      <c r="C348" t="s">
        <v>1</v>
      </c>
      <c r="D348" t="s">
        <v>132</v>
      </c>
      <c r="E348" t="s">
        <v>4</v>
      </c>
      <c r="F348" t="b">
        <v>0</v>
      </c>
      <c r="G348">
        <v>10000</v>
      </c>
      <c r="H348">
        <v>25</v>
      </c>
      <c r="I348">
        <v>55471</v>
      </c>
      <c r="J348" t="str">
        <f t="shared" si="5"/>
        <v>SELECT 'flat30-100.cnf','Roulette','Clause','2Bit','Weighted',0,10000,25,55471 UNION</v>
      </c>
    </row>
    <row r="349" spans="1:10" x14ac:dyDescent="0.55000000000000004">
      <c r="A349" t="s">
        <v>136</v>
      </c>
      <c r="B349" t="s">
        <v>9</v>
      </c>
      <c r="C349" t="s">
        <v>1</v>
      </c>
      <c r="D349" t="s">
        <v>132</v>
      </c>
      <c r="E349" t="s">
        <v>5</v>
      </c>
      <c r="F349" t="b">
        <v>0</v>
      </c>
      <c r="G349">
        <v>10000</v>
      </c>
      <c r="H349">
        <v>33</v>
      </c>
      <c r="I349">
        <v>57362</v>
      </c>
      <c r="J349" t="str">
        <f t="shared" si="5"/>
        <v>SELECT 'flat30-100.cnf','Roulette','Clause','2Bit','Amplified',0,10000,33,57362 UNION</v>
      </c>
    </row>
    <row r="350" spans="1:10" x14ac:dyDescent="0.55000000000000004">
      <c r="A350" t="s">
        <v>136</v>
      </c>
      <c r="B350" t="s">
        <v>9</v>
      </c>
      <c r="C350" t="s">
        <v>8</v>
      </c>
      <c r="D350" t="s">
        <v>2</v>
      </c>
      <c r="E350" t="s">
        <v>3</v>
      </c>
      <c r="F350" t="b">
        <v>0</v>
      </c>
      <c r="G350">
        <v>10000</v>
      </c>
      <c r="H350">
        <v>35</v>
      </c>
      <c r="I350">
        <v>26283</v>
      </c>
      <c r="J350" t="str">
        <f t="shared" si="5"/>
        <v>SELECT 'flat30-100.cnf','Roulette','Uniform','BitFlip','MaxSat',0,10000,35,26283 UNION</v>
      </c>
    </row>
    <row r="351" spans="1:10" x14ac:dyDescent="0.55000000000000004">
      <c r="A351" t="s">
        <v>136</v>
      </c>
      <c r="B351" t="s">
        <v>9</v>
      </c>
      <c r="C351" t="s">
        <v>8</v>
      </c>
      <c r="D351" t="s">
        <v>2</v>
      </c>
      <c r="E351" t="s">
        <v>4</v>
      </c>
      <c r="F351" t="b">
        <v>0</v>
      </c>
      <c r="G351">
        <v>10000</v>
      </c>
      <c r="H351">
        <v>26</v>
      </c>
      <c r="I351">
        <v>24219</v>
      </c>
      <c r="J351" t="str">
        <f t="shared" si="5"/>
        <v>SELECT 'flat30-100.cnf','Roulette','Uniform','BitFlip','Weighted',0,10000,26,24219 UNION</v>
      </c>
    </row>
    <row r="352" spans="1:10" x14ac:dyDescent="0.55000000000000004">
      <c r="A352" t="s">
        <v>136</v>
      </c>
      <c r="B352" t="s">
        <v>9</v>
      </c>
      <c r="C352" t="s">
        <v>8</v>
      </c>
      <c r="D352" t="s">
        <v>2</v>
      </c>
      <c r="E352" t="s">
        <v>5</v>
      </c>
      <c r="F352" t="b">
        <v>0</v>
      </c>
      <c r="G352">
        <v>10000</v>
      </c>
      <c r="H352">
        <v>35</v>
      </c>
      <c r="I352">
        <v>25783</v>
      </c>
      <c r="J352" t="str">
        <f t="shared" si="5"/>
        <v>SELECT 'flat30-100.cnf','Roulette','Uniform','BitFlip','Amplified',0,10000,35,25783 UNION</v>
      </c>
    </row>
    <row r="353" spans="1:10" x14ac:dyDescent="0.55000000000000004">
      <c r="A353" t="s">
        <v>136</v>
      </c>
      <c r="B353" t="s">
        <v>9</v>
      </c>
      <c r="C353" t="s">
        <v>8</v>
      </c>
      <c r="D353" t="s">
        <v>6</v>
      </c>
      <c r="E353" t="s">
        <v>3</v>
      </c>
      <c r="F353" t="b">
        <v>1</v>
      </c>
      <c r="G353">
        <v>104</v>
      </c>
      <c r="H353">
        <v>0</v>
      </c>
      <c r="I353">
        <v>410</v>
      </c>
      <c r="J353" t="str">
        <f t="shared" si="5"/>
        <v>SELECT 'flat30-100.cnf','Roulette','Uniform','Guided','MaxSat',1,104,0,410 UNION</v>
      </c>
    </row>
    <row r="354" spans="1:10" x14ac:dyDescent="0.55000000000000004">
      <c r="A354" t="s">
        <v>136</v>
      </c>
      <c r="B354" t="s">
        <v>9</v>
      </c>
      <c r="C354" t="s">
        <v>8</v>
      </c>
      <c r="D354" t="s">
        <v>6</v>
      </c>
      <c r="E354" t="s">
        <v>4</v>
      </c>
      <c r="F354" t="b">
        <v>1</v>
      </c>
      <c r="G354">
        <v>703</v>
      </c>
      <c r="H354">
        <v>2</v>
      </c>
      <c r="I354">
        <v>2909</v>
      </c>
      <c r="J354" t="str">
        <f t="shared" si="5"/>
        <v>SELECT 'flat30-100.cnf','Roulette','Uniform','Guided','Weighted',1,703,2,2909 UNION</v>
      </c>
    </row>
    <row r="355" spans="1:10" x14ac:dyDescent="0.55000000000000004">
      <c r="A355" t="s">
        <v>136</v>
      </c>
      <c r="B355" t="s">
        <v>9</v>
      </c>
      <c r="C355" t="s">
        <v>8</v>
      </c>
      <c r="D355" t="s">
        <v>6</v>
      </c>
      <c r="E355" t="s">
        <v>5</v>
      </c>
      <c r="F355" t="b">
        <v>1</v>
      </c>
      <c r="G355">
        <v>389</v>
      </c>
      <c r="H355">
        <v>1</v>
      </c>
      <c r="I355">
        <v>1687</v>
      </c>
      <c r="J355" t="str">
        <f t="shared" si="5"/>
        <v>SELECT 'flat30-100.cnf','Roulette','Uniform','Guided','Amplified',1,389,1,1687 UNION</v>
      </c>
    </row>
    <row r="356" spans="1:10" x14ac:dyDescent="0.55000000000000004">
      <c r="A356" t="s">
        <v>136</v>
      </c>
      <c r="B356" t="s">
        <v>9</v>
      </c>
      <c r="C356" t="s">
        <v>8</v>
      </c>
      <c r="D356" t="s">
        <v>131</v>
      </c>
      <c r="E356" t="s">
        <v>3</v>
      </c>
      <c r="F356" t="b">
        <v>0</v>
      </c>
      <c r="G356">
        <v>10000</v>
      </c>
      <c r="H356">
        <v>37</v>
      </c>
      <c r="I356">
        <v>24540</v>
      </c>
      <c r="J356" t="str">
        <f t="shared" si="5"/>
        <v>SELECT 'flat30-100.cnf','Roulette','Uniform','1Bit','MaxSat',0,10000,37,24540 UNION</v>
      </c>
    </row>
    <row r="357" spans="1:10" x14ac:dyDescent="0.55000000000000004">
      <c r="A357" t="s">
        <v>136</v>
      </c>
      <c r="B357" t="s">
        <v>9</v>
      </c>
      <c r="C357" t="s">
        <v>8</v>
      </c>
      <c r="D357" t="s">
        <v>131</v>
      </c>
      <c r="E357" t="s">
        <v>4</v>
      </c>
      <c r="F357" t="b">
        <v>0</v>
      </c>
      <c r="G357">
        <v>10000</v>
      </c>
      <c r="H357">
        <v>29</v>
      </c>
      <c r="I357">
        <v>22694</v>
      </c>
      <c r="J357" t="str">
        <f t="shared" si="5"/>
        <v>SELECT 'flat30-100.cnf','Roulette','Uniform','1Bit','Weighted',0,10000,29,22694 UNION</v>
      </c>
    </row>
    <row r="358" spans="1:10" x14ac:dyDescent="0.55000000000000004">
      <c r="A358" t="s">
        <v>136</v>
      </c>
      <c r="B358" t="s">
        <v>9</v>
      </c>
      <c r="C358" t="s">
        <v>8</v>
      </c>
      <c r="D358" t="s">
        <v>131</v>
      </c>
      <c r="E358" t="s">
        <v>5</v>
      </c>
      <c r="F358" t="b">
        <v>0</v>
      </c>
      <c r="G358">
        <v>10000</v>
      </c>
      <c r="H358">
        <v>41</v>
      </c>
      <c r="I358">
        <v>24949</v>
      </c>
      <c r="J358" t="str">
        <f t="shared" si="5"/>
        <v>SELECT 'flat30-100.cnf','Roulette','Uniform','1Bit','Amplified',0,10000,41,24949 UNION</v>
      </c>
    </row>
    <row r="359" spans="1:10" x14ac:dyDescent="0.55000000000000004">
      <c r="A359" t="s">
        <v>136</v>
      </c>
      <c r="B359" t="s">
        <v>9</v>
      </c>
      <c r="C359" t="s">
        <v>8</v>
      </c>
      <c r="D359" t="s">
        <v>132</v>
      </c>
      <c r="E359" t="s">
        <v>3</v>
      </c>
      <c r="F359" t="b">
        <v>0</v>
      </c>
      <c r="G359">
        <v>10000</v>
      </c>
      <c r="H359">
        <v>30</v>
      </c>
      <c r="I359">
        <v>24612</v>
      </c>
      <c r="J359" t="str">
        <f t="shared" si="5"/>
        <v>SELECT 'flat30-100.cnf','Roulette','Uniform','2Bit','MaxSat',0,10000,30,24612 UNION</v>
      </c>
    </row>
    <row r="360" spans="1:10" x14ac:dyDescent="0.55000000000000004">
      <c r="A360" t="s">
        <v>136</v>
      </c>
      <c r="B360" t="s">
        <v>9</v>
      </c>
      <c r="C360" t="s">
        <v>8</v>
      </c>
      <c r="D360" t="s">
        <v>132</v>
      </c>
      <c r="E360" t="s">
        <v>4</v>
      </c>
      <c r="F360" t="b">
        <v>1</v>
      </c>
      <c r="G360">
        <v>1328</v>
      </c>
      <c r="H360">
        <v>2</v>
      </c>
      <c r="I360">
        <v>3046</v>
      </c>
      <c r="J360" t="str">
        <f t="shared" si="5"/>
        <v>SELECT 'flat30-100.cnf','Roulette','Uniform','2Bit','Weighted',1,1328,2,3046 UNION</v>
      </c>
    </row>
    <row r="361" spans="1:10" x14ac:dyDescent="0.55000000000000004">
      <c r="A361" t="s">
        <v>136</v>
      </c>
      <c r="B361" t="s">
        <v>9</v>
      </c>
      <c r="C361" t="s">
        <v>8</v>
      </c>
      <c r="D361" t="s">
        <v>132</v>
      </c>
      <c r="E361" t="s">
        <v>5</v>
      </c>
      <c r="F361" t="b">
        <v>0</v>
      </c>
      <c r="G361">
        <v>10000</v>
      </c>
      <c r="H361">
        <v>34</v>
      </c>
      <c r="I361">
        <v>24779</v>
      </c>
      <c r="J361" t="str">
        <f t="shared" si="5"/>
        <v>SELECT 'flat30-100.cnf','Roulette','Uniform','2Bit','Amplified',0,10000,34,24779 UNION</v>
      </c>
    </row>
    <row r="362" spans="1:10" x14ac:dyDescent="0.55000000000000004">
      <c r="A362" t="s">
        <v>136</v>
      </c>
      <c r="B362" t="s">
        <v>9</v>
      </c>
      <c r="C362" t="s">
        <v>133</v>
      </c>
      <c r="D362" t="s">
        <v>2</v>
      </c>
      <c r="E362" t="s">
        <v>3</v>
      </c>
      <c r="F362" t="b">
        <v>0</v>
      </c>
      <c r="G362">
        <v>10000</v>
      </c>
      <c r="H362">
        <v>36</v>
      </c>
      <c r="I362">
        <v>24762</v>
      </c>
      <c r="J362" t="str">
        <f t="shared" si="5"/>
        <v>SELECT 'flat30-100.cnf','Roulette','1Point','BitFlip','MaxSat',0,10000,36,24762 UNION</v>
      </c>
    </row>
    <row r="363" spans="1:10" x14ac:dyDescent="0.55000000000000004">
      <c r="A363" t="s">
        <v>136</v>
      </c>
      <c r="B363" t="s">
        <v>9</v>
      </c>
      <c r="C363" t="s">
        <v>133</v>
      </c>
      <c r="D363" t="s">
        <v>2</v>
      </c>
      <c r="E363" t="s">
        <v>4</v>
      </c>
      <c r="F363" t="b">
        <v>0</v>
      </c>
      <c r="G363">
        <v>10000</v>
      </c>
      <c r="H363">
        <v>27</v>
      </c>
      <c r="I363">
        <v>22613</v>
      </c>
      <c r="J363" t="str">
        <f t="shared" si="5"/>
        <v>SELECT 'flat30-100.cnf','Roulette','1Point','BitFlip','Weighted',0,10000,27,22613 UNION</v>
      </c>
    </row>
    <row r="364" spans="1:10" x14ac:dyDescent="0.55000000000000004">
      <c r="A364" t="s">
        <v>136</v>
      </c>
      <c r="B364" t="s">
        <v>9</v>
      </c>
      <c r="C364" t="s">
        <v>133</v>
      </c>
      <c r="D364" t="s">
        <v>2</v>
      </c>
      <c r="E364" t="s">
        <v>5</v>
      </c>
      <c r="F364" t="b">
        <v>0</v>
      </c>
      <c r="G364">
        <v>10000</v>
      </c>
      <c r="H364">
        <v>39</v>
      </c>
      <c r="I364">
        <v>24537</v>
      </c>
      <c r="J364" t="str">
        <f t="shared" si="5"/>
        <v>SELECT 'flat30-100.cnf','Roulette','1Point','BitFlip','Amplified',0,10000,39,24537 UNION</v>
      </c>
    </row>
    <row r="365" spans="1:10" x14ac:dyDescent="0.55000000000000004">
      <c r="A365" t="s">
        <v>136</v>
      </c>
      <c r="B365" t="s">
        <v>9</v>
      </c>
      <c r="C365" t="s">
        <v>133</v>
      </c>
      <c r="D365" t="s">
        <v>6</v>
      </c>
      <c r="E365" t="s">
        <v>3</v>
      </c>
      <c r="F365" t="b">
        <v>1</v>
      </c>
      <c r="G365">
        <v>243</v>
      </c>
      <c r="H365">
        <v>1</v>
      </c>
      <c r="I365">
        <v>1060</v>
      </c>
      <c r="J365" t="str">
        <f t="shared" si="5"/>
        <v>SELECT 'flat30-100.cnf','Roulette','1Point','Guided','MaxSat',1,243,1,1060 UNION</v>
      </c>
    </row>
    <row r="366" spans="1:10" x14ac:dyDescent="0.55000000000000004">
      <c r="A366" t="s">
        <v>136</v>
      </c>
      <c r="B366" t="s">
        <v>9</v>
      </c>
      <c r="C366" t="s">
        <v>133</v>
      </c>
      <c r="D366" t="s">
        <v>6</v>
      </c>
      <c r="E366" t="s">
        <v>4</v>
      </c>
      <c r="F366" t="b">
        <v>1</v>
      </c>
      <c r="G366">
        <v>91</v>
      </c>
      <c r="H366">
        <v>0</v>
      </c>
      <c r="I366">
        <v>342</v>
      </c>
      <c r="J366" t="str">
        <f t="shared" si="5"/>
        <v>SELECT 'flat30-100.cnf','Roulette','1Point','Guided','Weighted',1,91,0,342 UNION</v>
      </c>
    </row>
    <row r="367" spans="1:10" x14ac:dyDescent="0.55000000000000004">
      <c r="A367" t="s">
        <v>136</v>
      </c>
      <c r="B367" t="s">
        <v>9</v>
      </c>
      <c r="C367" t="s">
        <v>133</v>
      </c>
      <c r="D367" t="s">
        <v>6</v>
      </c>
      <c r="E367" t="s">
        <v>5</v>
      </c>
      <c r="F367" t="b">
        <v>1</v>
      </c>
      <c r="G367">
        <v>261</v>
      </c>
      <c r="H367">
        <v>1</v>
      </c>
      <c r="I367">
        <v>1080</v>
      </c>
      <c r="J367" t="str">
        <f t="shared" si="5"/>
        <v>SELECT 'flat30-100.cnf','Roulette','1Point','Guided','Amplified',1,261,1,1080 UNION</v>
      </c>
    </row>
    <row r="368" spans="1:10" x14ac:dyDescent="0.55000000000000004">
      <c r="A368" t="s">
        <v>136</v>
      </c>
      <c r="B368" t="s">
        <v>9</v>
      </c>
      <c r="C368" t="s">
        <v>133</v>
      </c>
      <c r="D368" t="s">
        <v>131</v>
      </c>
      <c r="E368" t="s">
        <v>3</v>
      </c>
      <c r="F368" t="b">
        <v>0</v>
      </c>
      <c r="G368">
        <v>10000</v>
      </c>
      <c r="H368">
        <v>38</v>
      </c>
      <c r="I368">
        <v>23134</v>
      </c>
      <c r="J368" t="str">
        <f t="shared" si="5"/>
        <v>SELECT 'flat30-100.cnf','Roulette','1Point','1Bit','MaxSat',0,10000,38,23134 UNION</v>
      </c>
    </row>
    <row r="369" spans="1:10" x14ac:dyDescent="0.55000000000000004">
      <c r="A369" t="s">
        <v>136</v>
      </c>
      <c r="B369" t="s">
        <v>9</v>
      </c>
      <c r="C369" t="s">
        <v>133</v>
      </c>
      <c r="D369" t="s">
        <v>131</v>
      </c>
      <c r="E369" t="s">
        <v>4</v>
      </c>
      <c r="F369" t="b">
        <v>0</v>
      </c>
      <c r="G369">
        <v>10000</v>
      </c>
      <c r="H369">
        <v>32</v>
      </c>
      <c r="I369">
        <v>21541</v>
      </c>
      <c r="J369" t="str">
        <f t="shared" si="5"/>
        <v>SELECT 'flat30-100.cnf','Roulette','1Point','1Bit','Weighted',0,10000,32,21541 UNION</v>
      </c>
    </row>
    <row r="370" spans="1:10" x14ac:dyDescent="0.55000000000000004">
      <c r="A370" t="s">
        <v>136</v>
      </c>
      <c r="B370" t="s">
        <v>9</v>
      </c>
      <c r="C370" t="s">
        <v>133</v>
      </c>
      <c r="D370" t="s">
        <v>131</v>
      </c>
      <c r="E370" t="s">
        <v>5</v>
      </c>
      <c r="F370" t="b">
        <v>0</v>
      </c>
      <c r="G370">
        <v>10000</v>
      </c>
      <c r="H370">
        <v>43</v>
      </c>
      <c r="I370">
        <v>23628</v>
      </c>
      <c r="J370" t="str">
        <f t="shared" si="5"/>
        <v>SELECT 'flat30-100.cnf','Roulette','1Point','1Bit','Amplified',0,10000,43,23628 UNION</v>
      </c>
    </row>
    <row r="371" spans="1:10" x14ac:dyDescent="0.55000000000000004">
      <c r="A371" t="s">
        <v>136</v>
      </c>
      <c r="B371" t="s">
        <v>9</v>
      </c>
      <c r="C371" t="s">
        <v>133</v>
      </c>
      <c r="D371" t="s">
        <v>132</v>
      </c>
      <c r="E371" t="s">
        <v>3</v>
      </c>
      <c r="F371" t="b">
        <v>0</v>
      </c>
      <c r="G371">
        <v>10000</v>
      </c>
      <c r="H371">
        <v>37</v>
      </c>
      <c r="I371">
        <v>23172</v>
      </c>
      <c r="J371" t="str">
        <f t="shared" si="5"/>
        <v>SELECT 'flat30-100.cnf','Roulette','1Point','2Bit','MaxSat',0,10000,37,23172 UNION</v>
      </c>
    </row>
    <row r="372" spans="1:10" x14ac:dyDescent="0.55000000000000004">
      <c r="A372" t="s">
        <v>136</v>
      </c>
      <c r="B372" t="s">
        <v>9</v>
      </c>
      <c r="C372" t="s">
        <v>133</v>
      </c>
      <c r="D372" t="s">
        <v>132</v>
      </c>
      <c r="E372" t="s">
        <v>4</v>
      </c>
      <c r="F372" t="b">
        <v>1</v>
      </c>
      <c r="G372">
        <v>7395</v>
      </c>
      <c r="H372">
        <v>19</v>
      </c>
      <c r="I372">
        <v>15706</v>
      </c>
      <c r="J372" t="str">
        <f t="shared" si="5"/>
        <v>SELECT 'flat30-100.cnf','Roulette','1Point','2Bit','Weighted',1,7395,19,15706 UNION</v>
      </c>
    </row>
    <row r="373" spans="1:10" x14ac:dyDescent="0.55000000000000004">
      <c r="A373" t="s">
        <v>136</v>
      </c>
      <c r="B373" t="s">
        <v>9</v>
      </c>
      <c r="C373" t="s">
        <v>133</v>
      </c>
      <c r="D373" t="s">
        <v>132</v>
      </c>
      <c r="E373" t="s">
        <v>5</v>
      </c>
      <c r="F373" t="b">
        <v>0</v>
      </c>
      <c r="G373">
        <v>10000</v>
      </c>
      <c r="H373">
        <v>36</v>
      </c>
      <c r="I373">
        <v>23910</v>
      </c>
      <c r="J373" t="str">
        <f t="shared" si="5"/>
        <v>SELECT 'flat30-100.cnf','Roulette','1Point','2Bit','Amplified',0,10000,36,23910 UNION</v>
      </c>
    </row>
    <row r="374" spans="1:10" x14ac:dyDescent="0.55000000000000004">
      <c r="A374" t="s">
        <v>136</v>
      </c>
      <c r="B374" t="s">
        <v>9</v>
      </c>
      <c r="C374" t="s">
        <v>134</v>
      </c>
      <c r="D374" t="s">
        <v>2</v>
      </c>
      <c r="E374" t="s">
        <v>3</v>
      </c>
      <c r="F374" t="b">
        <v>0</v>
      </c>
      <c r="G374">
        <v>10000</v>
      </c>
      <c r="H374">
        <v>36</v>
      </c>
      <c r="I374">
        <v>23805</v>
      </c>
      <c r="J374" t="str">
        <f t="shared" si="5"/>
        <v>SELECT 'flat30-100.cnf','Roulette','2Point','BitFlip','MaxSat',0,10000,36,23805 UNION</v>
      </c>
    </row>
    <row r="375" spans="1:10" x14ac:dyDescent="0.55000000000000004">
      <c r="A375" t="s">
        <v>136</v>
      </c>
      <c r="B375" t="s">
        <v>9</v>
      </c>
      <c r="C375" t="s">
        <v>134</v>
      </c>
      <c r="D375" t="s">
        <v>2</v>
      </c>
      <c r="E375" t="s">
        <v>4</v>
      </c>
      <c r="F375" t="b">
        <v>0</v>
      </c>
      <c r="G375">
        <v>10000</v>
      </c>
      <c r="H375">
        <v>27</v>
      </c>
      <c r="I375">
        <v>20381</v>
      </c>
      <c r="J375" t="str">
        <f t="shared" si="5"/>
        <v>SELECT 'flat30-100.cnf','Roulette','2Point','BitFlip','Weighted',0,10000,27,20381 UNION</v>
      </c>
    </row>
    <row r="376" spans="1:10" x14ac:dyDescent="0.55000000000000004">
      <c r="A376" t="s">
        <v>136</v>
      </c>
      <c r="B376" t="s">
        <v>9</v>
      </c>
      <c r="C376" t="s">
        <v>134</v>
      </c>
      <c r="D376" t="s">
        <v>2</v>
      </c>
      <c r="E376" t="s">
        <v>5</v>
      </c>
      <c r="F376" t="b">
        <v>0</v>
      </c>
      <c r="G376">
        <v>10000</v>
      </c>
      <c r="H376">
        <v>38</v>
      </c>
      <c r="I376">
        <v>22691</v>
      </c>
      <c r="J376" t="str">
        <f t="shared" si="5"/>
        <v>SELECT 'flat30-100.cnf','Roulette','2Point','BitFlip','Amplified',0,10000,38,22691 UNION</v>
      </c>
    </row>
    <row r="377" spans="1:10" x14ac:dyDescent="0.55000000000000004">
      <c r="A377" t="s">
        <v>136</v>
      </c>
      <c r="B377" t="s">
        <v>9</v>
      </c>
      <c r="C377" t="s">
        <v>134</v>
      </c>
      <c r="D377" t="s">
        <v>6</v>
      </c>
      <c r="E377" t="s">
        <v>3</v>
      </c>
      <c r="F377" t="b">
        <v>1</v>
      </c>
      <c r="G377">
        <v>801</v>
      </c>
      <c r="H377">
        <v>4</v>
      </c>
      <c r="I377">
        <v>2763</v>
      </c>
      <c r="J377" t="str">
        <f t="shared" si="5"/>
        <v>SELECT 'flat30-100.cnf','Roulette','2Point','Guided','MaxSat',1,801,4,2763 UNION</v>
      </c>
    </row>
    <row r="378" spans="1:10" x14ac:dyDescent="0.55000000000000004">
      <c r="A378" t="s">
        <v>136</v>
      </c>
      <c r="B378" t="s">
        <v>9</v>
      </c>
      <c r="C378" t="s">
        <v>134</v>
      </c>
      <c r="D378" t="s">
        <v>6</v>
      </c>
      <c r="E378" t="s">
        <v>4</v>
      </c>
      <c r="F378" t="b">
        <v>1</v>
      </c>
      <c r="G378">
        <v>1064</v>
      </c>
      <c r="H378">
        <v>3</v>
      </c>
      <c r="I378">
        <v>3513</v>
      </c>
      <c r="J378" t="str">
        <f t="shared" si="5"/>
        <v>SELECT 'flat30-100.cnf','Roulette','2Point','Guided','Weighted',1,1064,3,3513 UNION</v>
      </c>
    </row>
    <row r="379" spans="1:10" x14ac:dyDescent="0.55000000000000004">
      <c r="A379" t="s">
        <v>136</v>
      </c>
      <c r="B379" t="s">
        <v>9</v>
      </c>
      <c r="C379" t="s">
        <v>134</v>
      </c>
      <c r="D379" t="s">
        <v>6</v>
      </c>
      <c r="E379" t="s">
        <v>5</v>
      </c>
      <c r="F379" t="b">
        <v>1</v>
      </c>
      <c r="G379">
        <v>137</v>
      </c>
      <c r="H379">
        <v>0</v>
      </c>
      <c r="I379">
        <v>466</v>
      </c>
      <c r="J379" t="str">
        <f t="shared" si="5"/>
        <v>SELECT 'flat30-100.cnf','Roulette','2Point','Guided','Amplified',1,137,0,466 UNION</v>
      </c>
    </row>
    <row r="380" spans="1:10" x14ac:dyDescent="0.55000000000000004">
      <c r="A380" t="s">
        <v>136</v>
      </c>
      <c r="B380" t="s">
        <v>9</v>
      </c>
      <c r="C380" t="s">
        <v>134</v>
      </c>
      <c r="D380" t="s">
        <v>131</v>
      </c>
      <c r="E380" t="s">
        <v>3</v>
      </c>
      <c r="F380" t="b">
        <v>0</v>
      </c>
      <c r="G380">
        <v>10000</v>
      </c>
      <c r="H380">
        <v>39</v>
      </c>
      <c r="I380">
        <v>20787</v>
      </c>
      <c r="J380" t="str">
        <f t="shared" si="5"/>
        <v>SELECT 'flat30-100.cnf','Roulette','2Point','1Bit','MaxSat',0,10000,39,20787 UNION</v>
      </c>
    </row>
    <row r="381" spans="1:10" x14ac:dyDescent="0.55000000000000004">
      <c r="A381" t="s">
        <v>136</v>
      </c>
      <c r="B381" t="s">
        <v>9</v>
      </c>
      <c r="C381" t="s">
        <v>134</v>
      </c>
      <c r="D381" t="s">
        <v>131</v>
      </c>
      <c r="E381" t="s">
        <v>4</v>
      </c>
      <c r="F381" t="b">
        <v>0</v>
      </c>
      <c r="G381">
        <v>10000</v>
      </c>
      <c r="H381">
        <v>30</v>
      </c>
      <c r="I381">
        <v>19352</v>
      </c>
      <c r="J381" t="str">
        <f t="shared" si="5"/>
        <v>SELECT 'flat30-100.cnf','Roulette','2Point','1Bit','Weighted',0,10000,30,19352 UNION</v>
      </c>
    </row>
    <row r="382" spans="1:10" x14ac:dyDescent="0.55000000000000004">
      <c r="A382" t="s">
        <v>136</v>
      </c>
      <c r="B382" t="s">
        <v>9</v>
      </c>
      <c r="C382" t="s">
        <v>134</v>
      </c>
      <c r="D382" t="s">
        <v>131</v>
      </c>
      <c r="E382" t="s">
        <v>5</v>
      </c>
      <c r="F382" t="b">
        <v>1</v>
      </c>
      <c r="G382">
        <v>8524</v>
      </c>
      <c r="H382">
        <v>33</v>
      </c>
      <c r="I382">
        <v>18389</v>
      </c>
      <c r="J382" t="str">
        <f t="shared" si="5"/>
        <v>SELECT 'flat30-100.cnf','Roulette','2Point','1Bit','Amplified',1,8524,33,18389 UNION</v>
      </c>
    </row>
    <row r="383" spans="1:10" x14ac:dyDescent="0.55000000000000004">
      <c r="A383" t="s">
        <v>136</v>
      </c>
      <c r="B383" t="s">
        <v>9</v>
      </c>
      <c r="C383" t="s">
        <v>134</v>
      </c>
      <c r="D383" t="s">
        <v>132</v>
      </c>
      <c r="E383" t="s">
        <v>3</v>
      </c>
      <c r="F383" t="b">
        <v>1</v>
      </c>
      <c r="G383">
        <v>2607</v>
      </c>
      <c r="H383">
        <v>9</v>
      </c>
      <c r="I383">
        <v>5461</v>
      </c>
      <c r="J383" t="str">
        <f t="shared" si="5"/>
        <v>SELECT 'flat30-100.cnf','Roulette','2Point','2Bit','MaxSat',1,2607,9,5461 UNION</v>
      </c>
    </row>
    <row r="384" spans="1:10" x14ac:dyDescent="0.55000000000000004">
      <c r="A384" t="s">
        <v>136</v>
      </c>
      <c r="B384" t="s">
        <v>9</v>
      </c>
      <c r="C384" t="s">
        <v>134</v>
      </c>
      <c r="D384" t="s">
        <v>132</v>
      </c>
      <c r="E384" t="s">
        <v>4</v>
      </c>
      <c r="F384" t="b">
        <v>1</v>
      </c>
      <c r="G384">
        <v>1893</v>
      </c>
      <c r="H384">
        <v>4</v>
      </c>
      <c r="I384">
        <v>3684</v>
      </c>
      <c r="J384" t="str">
        <f t="shared" si="5"/>
        <v>SELECT 'flat30-100.cnf','Roulette','2Point','2Bit','Weighted',1,1893,4,3684 UNION</v>
      </c>
    </row>
    <row r="385" spans="1:10" x14ac:dyDescent="0.55000000000000004">
      <c r="A385" t="s">
        <v>136</v>
      </c>
      <c r="B385" t="s">
        <v>9</v>
      </c>
      <c r="C385" t="s">
        <v>134</v>
      </c>
      <c r="D385" t="s">
        <v>132</v>
      </c>
      <c r="E385" t="s">
        <v>5</v>
      </c>
      <c r="F385" t="b">
        <v>0</v>
      </c>
      <c r="G385">
        <v>10000</v>
      </c>
      <c r="H385">
        <v>37</v>
      </c>
      <c r="I385">
        <v>20871</v>
      </c>
      <c r="J385" t="str">
        <f t="shared" si="5"/>
        <v>SELECT 'flat30-100.cnf','Roulette','2Point','2Bit','Amplified',0,10000,37,20871 UNION</v>
      </c>
    </row>
    <row r="386" spans="1:10" x14ac:dyDescent="0.55000000000000004">
      <c r="A386" t="s">
        <v>136</v>
      </c>
      <c r="B386" t="s">
        <v>10</v>
      </c>
      <c r="C386" t="s">
        <v>1</v>
      </c>
      <c r="D386" t="s">
        <v>2</v>
      </c>
      <c r="E386" t="s">
        <v>3</v>
      </c>
      <c r="F386" t="b">
        <v>0</v>
      </c>
      <c r="G386">
        <v>10000</v>
      </c>
      <c r="H386">
        <v>51</v>
      </c>
      <c r="I386">
        <v>48821</v>
      </c>
      <c r="J386" t="str">
        <f t="shared" si="5"/>
        <v>SELECT 'flat30-100.cnf','Rank','Clause','BitFlip','MaxSat',0,10000,51,48821 UNION</v>
      </c>
    </row>
    <row r="387" spans="1:10" x14ac:dyDescent="0.55000000000000004">
      <c r="A387" t="s">
        <v>136</v>
      </c>
      <c r="B387" t="s">
        <v>10</v>
      </c>
      <c r="C387" t="s">
        <v>1</v>
      </c>
      <c r="D387" t="s">
        <v>2</v>
      </c>
      <c r="E387" t="s">
        <v>4</v>
      </c>
      <c r="F387" t="b">
        <v>1</v>
      </c>
      <c r="G387">
        <v>4774</v>
      </c>
      <c r="H387">
        <v>18</v>
      </c>
      <c r="I387">
        <v>22467</v>
      </c>
      <c r="J387" t="str">
        <f t="shared" ref="J387:J450" si="6">CONCATENATE("SELECT '",A387,"','",B387,"','",C387,"','",D387,"','",E387,"',",IF(F387,1,0),",",G387,",",H387,",",I387," UNION")</f>
        <v>SELECT 'flat30-100.cnf','Rank','Clause','BitFlip','Weighted',1,4774,18,22467 UNION</v>
      </c>
    </row>
    <row r="388" spans="1:10" x14ac:dyDescent="0.55000000000000004">
      <c r="A388" t="s">
        <v>136</v>
      </c>
      <c r="B388" t="s">
        <v>10</v>
      </c>
      <c r="C388" t="s">
        <v>1</v>
      </c>
      <c r="D388" t="s">
        <v>2</v>
      </c>
      <c r="E388" t="s">
        <v>5</v>
      </c>
      <c r="F388" t="b">
        <v>0</v>
      </c>
      <c r="G388">
        <v>10000</v>
      </c>
      <c r="H388">
        <v>49</v>
      </c>
      <c r="I388">
        <v>48716</v>
      </c>
      <c r="J388" t="str">
        <f t="shared" si="6"/>
        <v>SELECT 'flat30-100.cnf','Rank','Clause','BitFlip','Amplified',0,10000,49,48716 UNION</v>
      </c>
    </row>
    <row r="389" spans="1:10" x14ac:dyDescent="0.55000000000000004">
      <c r="A389" t="s">
        <v>136</v>
      </c>
      <c r="B389" t="s">
        <v>10</v>
      </c>
      <c r="C389" t="s">
        <v>1</v>
      </c>
      <c r="D389" t="s">
        <v>6</v>
      </c>
      <c r="E389" t="s">
        <v>3</v>
      </c>
      <c r="F389" t="b">
        <v>1</v>
      </c>
      <c r="G389">
        <v>161</v>
      </c>
      <c r="H389">
        <v>0</v>
      </c>
      <c r="I389">
        <v>863</v>
      </c>
      <c r="J389" t="str">
        <f t="shared" si="6"/>
        <v>SELECT 'flat30-100.cnf','Rank','Clause','Guided','MaxSat',1,161,0,863 UNION</v>
      </c>
    </row>
    <row r="390" spans="1:10" x14ac:dyDescent="0.55000000000000004">
      <c r="A390" t="s">
        <v>136</v>
      </c>
      <c r="B390" t="s">
        <v>10</v>
      </c>
      <c r="C390" t="s">
        <v>1</v>
      </c>
      <c r="D390" t="s">
        <v>6</v>
      </c>
      <c r="E390" t="s">
        <v>4</v>
      </c>
      <c r="F390" t="b">
        <v>1</v>
      </c>
      <c r="G390">
        <v>1490</v>
      </c>
      <c r="H390">
        <v>6</v>
      </c>
      <c r="I390">
        <v>7974</v>
      </c>
      <c r="J390" t="str">
        <f t="shared" si="6"/>
        <v>SELECT 'flat30-100.cnf','Rank','Clause','Guided','Weighted',1,1490,6,7974 UNION</v>
      </c>
    </row>
    <row r="391" spans="1:10" x14ac:dyDescent="0.55000000000000004">
      <c r="A391" t="s">
        <v>136</v>
      </c>
      <c r="B391" t="s">
        <v>10</v>
      </c>
      <c r="C391" t="s">
        <v>1</v>
      </c>
      <c r="D391" t="s">
        <v>6</v>
      </c>
      <c r="E391" t="s">
        <v>5</v>
      </c>
      <c r="F391" t="b">
        <v>1</v>
      </c>
      <c r="G391">
        <v>122</v>
      </c>
      <c r="H391">
        <v>0</v>
      </c>
      <c r="I391">
        <v>676</v>
      </c>
      <c r="J391" t="str">
        <f t="shared" si="6"/>
        <v>SELECT 'flat30-100.cnf','Rank','Clause','Guided','Amplified',1,122,0,676 UNION</v>
      </c>
    </row>
    <row r="392" spans="1:10" x14ac:dyDescent="0.55000000000000004">
      <c r="A392" t="s">
        <v>136</v>
      </c>
      <c r="B392" t="s">
        <v>10</v>
      </c>
      <c r="C392" t="s">
        <v>1</v>
      </c>
      <c r="D392" t="s">
        <v>131</v>
      </c>
      <c r="E392" t="s">
        <v>3</v>
      </c>
      <c r="F392" t="b">
        <v>0</v>
      </c>
      <c r="G392">
        <v>10000</v>
      </c>
      <c r="H392">
        <v>49</v>
      </c>
      <c r="I392">
        <v>48660</v>
      </c>
      <c r="J392" t="str">
        <f t="shared" si="6"/>
        <v>SELECT 'flat30-100.cnf','Rank','Clause','1Bit','MaxSat',0,10000,49,48660 UNION</v>
      </c>
    </row>
    <row r="393" spans="1:10" x14ac:dyDescent="0.55000000000000004">
      <c r="A393" t="s">
        <v>136</v>
      </c>
      <c r="B393" t="s">
        <v>10</v>
      </c>
      <c r="C393" t="s">
        <v>1</v>
      </c>
      <c r="D393" t="s">
        <v>131</v>
      </c>
      <c r="E393" t="s">
        <v>4</v>
      </c>
      <c r="F393" t="b">
        <v>1</v>
      </c>
      <c r="G393">
        <v>2779</v>
      </c>
      <c r="H393">
        <v>10</v>
      </c>
      <c r="I393">
        <v>12866</v>
      </c>
      <c r="J393" t="str">
        <f t="shared" si="6"/>
        <v>SELECT 'flat30-100.cnf','Rank','Clause','1Bit','Weighted',1,2779,10,12866 UNION</v>
      </c>
    </row>
    <row r="394" spans="1:10" x14ac:dyDescent="0.55000000000000004">
      <c r="A394" t="s">
        <v>136</v>
      </c>
      <c r="B394" t="s">
        <v>10</v>
      </c>
      <c r="C394" t="s">
        <v>1</v>
      </c>
      <c r="D394" t="s">
        <v>131</v>
      </c>
      <c r="E394" t="s">
        <v>5</v>
      </c>
      <c r="F394" t="b">
        <v>1</v>
      </c>
      <c r="G394">
        <v>1079</v>
      </c>
      <c r="H394">
        <v>5</v>
      </c>
      <c r="I394">
        <v>5198</v>
      </c>
      <c r="J394" t="str">
        <f t="shared" si="6"/>
        <v>SELECT 'flat30-100.cnf','Rank','Clause','1Bit','Amplified',1,1079,5,5198 UNION</v>
      </c>
    </row>
    <row r="395" spans="1:10" x14ac:dyDescent="0.55000000000000004">
      <c r="A395" t="s">
        <v>136</v>
      </c>
      <c r="B395" t="s">
        <v>10</v>
      </c>
      <c r="C395" t="s">
        <v>1</v>
      </c>
      <c r="D395" t="s">
        <v>132</v>
      </c>
      <c r="E395" t="s">
        <v>3</v>
      </c>
      <c r="F395" t="b">
        <v>0</v>
      </c>
      <c r="G395">
        <v>10000</v>
      </c>
      <c r="H395">
        <v>43</v>
      </c>
      <c r="I395">
        <v>51532</v>
      </c>
      <c r="J395" t="str">
        <f t="shared" si="6"/>
        <v>SELECT 'flat30-100.cnf','Rank','Clause','2Bit','MaxSat',0,10000,43,51532 UNION</v>
      </c>
    </row>
    <row r="396" spans="1:10" x14ac:dyDescent="0.55000000000000004">
      <c r="A396" t="s">
        <v>136</v>
      </c>
      <c r="B396" t="s">
        <v>10</v>
      </c>
      <c r="C396" t="s">
        <v>1</v>
      </c>
      <c r="D396" t="s">
        <v>132</v>
      </c>
      <c r="E396" t="s">
        <v>4</v>
      </c>
      <c r="F396" t="b">
        <v>0</v>
      </c>
      <c r="G396">
        <v>10000</v>
      </c>
      <c r="H396">
        <v>32</v>
      </c>
      <c r="I396">
        <v>52089</v>
      </c>
      <c r="J396" t="str">
        <f t="shared" si="6"/>
        <v>SELECT 'flat30-100.cnf','Rank','Clause','2Bit','Weighted',0,10000,32,52089 UNION</v>
      </c>
    </row>
    <row r="397" spans="1:10" x14ac:dyDescent="0.55000000000000004">
      <c r="A397" t="s">
        <v>136</v>
      </c>
      <c r="B397" t="s">
        <v>10</v>
      </c>
      <c r="C397" t="s">
        <v>1</v>
      </c>
      <c r="D397" t="s">
        <v>132</v>
      </c>
      <c r="E397" t="s">
        <v>5</v>
      </c>
      <c r="F397" t="b">
        <v>1</v>
      </c>
      <c r="G397">
        <v>5347</v>
      </c>
      <c r="H397">
        <v>24</v>
      </c>
      <c r="I397">
        <v>25488</v>
      </c>
      <c r="J397" t="str">
        <f t="shared" si="6"/>
        <v>SELECT 'flat30-100.cnf','Rank','Clause','2Bit','Amplified',1,5347,24,25488 UNION</v>
      </c>
    </row>
    <row r="398" spans="1:10" x14ac:dyDescent="0.55000000000000004">
      <c r="A398" t="s">
        <v>136</v>
      </c>
      <c r="B398" t="s">
        <v>10</v>
      </c>
      <c r="C398" t="s">
        <v>8</v>
      </c>
      <c r="D398" t="s">
        <v>2</v>
      </c>
      <c r="E398" t="s">
        <v>3</v>
      </c>
      <c r="F398" t="b">
        <v>1</v>
      </c>
      <c r="G398">
        <v>7488</v>
      </c>
      <c r="H398">
        <v>40</v>
      </c>
      <c r="I398">
        <v>17173</v>
      </c>
      <c r="J398" t="str">
        <f t="shared" si="6"/>
        <v>SELECT 'flat30-100.cnf','Rank','Uniform','BitFlip','MaxSat',1,7488,40,17173 UNION</v>
      </c>
    </row>
    <row r="399" spans="1:10" x14ac:dyDescent="0.55000000000000004">
      <c r="A399" t="s">
        <v>136</v>
      </c>
      <c r="B399" t="s">
        <v>10</v>
      </c>
      <c r="C399" t="s">
        <v>8</v>
      </c>
      <c r="D399" t="s">
        <v>2</v>
      </c>
      <c r="E399" t="s">
        <v>4</v>
      </c>
      <c r="F399" t="b">
        <v>1</v>
      </c>
      <c r="G399">
        <v>753</v>
      </c>
      <c r="H399">
        <v>2</v>
      </c>
      <c r="I399">
        <v>1582</v>
      </c>
      <c r="J399" t="str">
        <f t="shared" si="6"/>
        <v>SELECT 'flat30-100.cnf','Rank','Uniform','BitFlip','Weighted',1,753,2,1582 UNION</v>
      </c>
    </row>
    <row r="400" spans="1:10" x14ac:dyDescent="0.55000000000000004">
      <c r="A400" t="s">
        <v>136</v>
      </c>
      <c r="B400" t="s">
        <v>10</v>
      </c>
      <c r="C400" t="s">
        <v>8</v>
      </c>
      <c r="D400" t="s">
        <v>2</v>
      </c>
      <c r="E400" t="s">
        <v>5</v>
      </c>
      <c r="F400" t="b">
        <v>1</v>
      </c>
      <c r="G400">
        <v>638</v>
      </c>
      <c r="H400">
        <v>3</v>
      </c>
      <c r="I400">
        <v>1436</v>
      </c>
      <c r="J400" t="str">
        <f t="shared" si="6"/>
        <v>SELECT 'flat30-100.cnf','Rank','Uniform','BitFlip','Amplified',1,638,3,1436 UNION</v>
      </c>
    </row>
    <row r="401" spans="1:10" x14ac:dyDescent="0.55000000000000004">
      <c r="A401" t="s">
        <v>136</v>
      </c>
      <c r="B401" t="s">
        <v>10</v>
      </c>
      <c r="C401" t="s">
        <v>8</v>
      </c>
      <c r="D401" t="s">
        <v>6</v>
      </c>
      <c r="E401" t="s">
        <v>3</v>
      </c>
      <c r="F401" t="b">
        <v>1</v>
      </c>
      <c r="G401">
        <v>571</v>
      </c>
      <c r="H401">
        <v>3</v>
      </c>
      <c r="I401">
        <v>2032</v>
      </c>
      <c r="J401" t="str">
        <f t="shared" si="6"/>
        <v>SELECT 'flat30-100.cnf','Rank','Uniform','Guided','MaxSat',1,571,3,2032 UNION</v>
      </c>
    </row>
    <row r="402" spans="1:10" x14ac:dyDescent="0.55000000000000004">
      <c r="A402" t="s">
        <v>136</v>
      </c>
      <c r="B402" t="s">
        <v>10</v>
      </c>
      <c r="C402" t="s">
        <v>8</v>
      </c>
      <c r="D402" t="s">
        <v>6</v>
      </c>
      <c r="E402" t="s">
        <v>4</v>
      </c>
      <c r="F402" t="b">
        <v>1</v>
      </c>
      <c r="G402">
        <v>65</v>
      </c>
      <c r="H402">
        <v>0</v>
      </c>
      <c r="I402">
        <v>216</v>
      </c>
      <c r="J402" t="str">
        <f t="shared" si="6"/>
        <v>SELECT 'flat30-100.cnf','Rank','Uniform','Guided','Weighted',1,65,0,216 UNION</v>
      </c>
    </row>
    <row r="403" spans="1:10" x14ac:dyDescent="0.55000000000000004">
      <c r="A403" t="s">
        <v>136</v>
      </c>
      <c r="B403" t="s">
        <v>10</v>
      </c>
      <c r="C403" t="s">
        <v>8</v>
      </c>
      <c r="D403" t="s">
        <v>6</v>
      </c>
      <c r="E403" t="s">
        <v>5</v>
      </c>
      <c r="F403" t="b">
        <v>1</v>
      </c>
      <c r="G403">
        <v>61</v>
      </c>
      <c r="H403">
        <v>0</v>
      </c>
      <c r="I403">
        <v>218</v>
      </c>
      <c r="J403" t="str">
        <f t="shared" si="6"/>
        <v>SELECT 'flat30-100.cnf','Rank','Uniform','Guided','Amplified',1,61,0,218 UNION</v>
      </c>
    </row>
    <row r="404" spans="1:10" x14ac:dyDescent="0.55000000000000004">
      <c r="A404" t="s">
        <v>136</v>
      </c>
      <c r="B404" t="s">
        <v>10</v>
      </c>
      <c r="C404" t="s">
        <v>8</v>
      </c>
      <c r="D404" t="s">
        <v>131</v>
      </c>
      <c r="E404" t="s">
        <v>3</v>
      </c>
      <c r="F404" t="b">
        <v>0</v>
      </c>
      <c r="G404">
        <v>10000</v>
      </c>
      <c r="H404">
        <v>60</v>
      </c>
      <c r="I404">
        <v>22111</v>
      </c>
      <c r="J404" t="str">
        <f t="shared" si="6"/>
        <v>SELECT 'flat30-100.cnf','Rank','Uniform','1Bit','MaxSat',0,10000,60,22111 UNION</v>
      </c>
    </row>
    <row r="405" spans="1:10" x14ac:dyDescent="0.55000000000000004">
      <c r="A405" t="s">
        <v>136</v>
      </c>
      <c r="B405" t="s">
        <v>10</v>
      </c>
      <c r="C405" t="s">
        <v>8</v>
      </c>
      <c r="D405" t="s">
        <v>131</v>
      </c>
      <c r="E405" t="s">
        <v>4</v>
      </c>
      <c r="F405" t="b">
        <v>1</v>
      </c>
      <c r="G405">
        <v>881</v>
      </c>
      <c r="H405">
        <v>2</v>
      </c>
      <c r="I405">
        <v>1757</v>
      </c>
      <c r="J405" t="str">
        <f t="shared" si="6"/>
        <v>SELECT 'flat30-100.cnf','Rank','Uniform','1Bit','Weighted',1,881,2,1757 UNION</v>
      </c>
    </row>
    <row r="406" spans="1:10" x14ac:dyDescent="0.55000000000000004">
      <c r="A406" t="s">
        <v>136</v>
      </c>
      <c r="B406" t="s">
        <v>10</v>
      </c>
      <c r="C406" t="s">
        <v>8</v>
      </c>
      <c r="D406" t="s">
        <v>131</v>
      </c>
      <c r="E406" t="s">
        <v>5</v>
      </c>
      <c r="F406" t="b">
        <v>0</v>
      </c>
      <c r="G406">
        <v>10000</v>
      </c>
      <c r="H406">
        <v>56</v>
      </c>
      <c r="I406">
        <v>21589</v>
      </c>
      <c r="J406" t="str">
        <f t="shared" si="6"/>
        <v>SELECT 'flat30-100.cnf','Rank','Uniform','1Bit','Amplified',0,10000,56,21589 UNION</v>
      </c>
    </row>
    <row r="407" spans="1:10" x14ac:dyDescent="0.55000000000000004">
      <c r="A407" t="s">
        <v>136</v>
      </c>
      <c r="B407" t="s">
        <v>10</v>
      </c>
      <c r="C407" t="s">
        <v>8</v>
      </c>
      <c r="D407" t="s">
        <v>132</v>
      </c>
      <c r="E407" t="s">
        <v>3</v>
      </c>
      <c r="F407" t="b">
        <v>0</v>
      </c>
      <c r="G407">
        <v>10000</v>
      </c>
      <c r="H407">
        <v>54</v>
      </c>
      <c r="I407">
        <v>21523</v>
      </c>
      <c r="J407" t="str">
        <f t="shared" si="6"/>
        <v>SELECT 'flat30-100.cnf','Rank','Uniform','2Bit','MaxSat',0,10000,54,21523 UNION</v>
      </c>
    </row>
    <row r="408" spans="1:10" x14ac:dyDescent="0.55000000000000004">
      <c r="A408" t="s">
        <v>136</v>
      </c>
      <c r="B408" t="s">
        <v>10</v>
      </c>
      <c r="C408" t="s">
        <v>8</v>
      </c>
      <c r="D408" t="s">
        <v>132</v>
      </c>
      <c r="E408" t="s">
        <v>4</v>
      </c>
      <c r="F408" t="b">
        <v>1</v>
      </c>
      <c r="G408">
        <v>482</v>
      </c>
      <c r="H408">
        <v>2</v>
      </c>
      <c r="I408">
        <v>974</v>
      </c>
      <c r="J408" t="str">
        <f t="shared" si="6"/>
        <v>SELECT 'flat30-100.cnf','Rank','Uniform','2Bit','Weighted',1,482,2,974 UNION</v>
      </c>
    </row>
    <row r="409" spans="1:10" x14ac:dyDescent="0.55000000000000004">
      <c r="A409" t="s">
        <v>136</v>
      </c>
      <c r="B409" t="s">
        <v>10</v>
      </c>
      <c r="C409" t="s">
        <v>8</v>
      </c>
      <c r="D409" t="s">
        <v>132</v>
      </c>
      <c r="E409" t="s">
        <v>5</v>
      </c>
      <c r="F409" t="b">
        <v>1</v>
      </c>
      <c r="G409">
        <v>1342</v>
      </c>
      <c r="H409">
        <v>7</v>
      </c>
      <c r="I409">
        <v>2898</v>
      </c>
      <c r="J409" t="str">
        <f t="shared" si="6"/>
        <v>SELECT 'flat30-100.cnf','Rank','Uniform','2Bit','Amplified',1,1342,7,2898 UNION</v>
      </c>
    </row>
    <row r="410" spans="1:10" x14ac:dyDescent="0.55000000000000004">
      <c r="A410" t="s">
        <v>136</v>
      </c>
      <c r="B410" t="s">
        <v>10</v>
      </c>
      <c r="C410" t="s">
        <v>133</v>
      </c>
      <c r="D410" t="s">
        <v>2</v>
      </c>
      <c r="E410" t="s">
        <v>3</v>
      </c>
      <c r="F410" t="b">
        <v>1</v>
      </c>
      <c r="G410">
        <v>787</v>
      </c>
      <c r="H410">
        <v>4</v>
      </c>
      <c r="I410">
        <v>1680</v>
      </c>
      <c r="J410" t="str">
        <f t="shared" si="6"/>
        <v>SELECT 'flat30-100.cnf','Rank','1Point','BitFlip','MaxSat',1,787,4,1680 UNION</v>
      </c>
    </row>
    <row r="411" spans="1:10" x14ac:dyDescent="0.55000000000000004">
      <c r="A411" t="s">
        <v>136</v>
      </c>
      <c r="B411" t="s">
        <v>10</v>
      </c>
      <c r="C411" t="s">
        <v>133</v>
      </c>
      <c r="D411" t="s">
        <v>2</v>
      </c>
      <c r="E411" t="s">
        <v>4</v>
      </c>
      <c r="F411" t="b">
        <v>0</v>
      </c>
      <c r="G411">
        <v>10000</v>
      </c>
      <c r="H411">
        <v>42</v>
      </c>
      <c r="I411">
        <v>20159</v>
      </c>
      <c r="J411" t="str">
        <f t="shared" si="6"/>
        <v>SELECT 'flat30-100.cnf','Rank','1Point','BitFlip','Weighted',0,10000,42,20159 UNION</v>
      </c>
    </row>
    <row r="412" spans="1:10" x14ac:dyDescent="0.55000000000000004">
      <c r="A412" t="s">
        <v>136</v>
      </c>
      <c r="B412" t="s">
        <v>10</v>
      </c>
      <c r="C412" t="s">
        <v>133</v>
      </c>
      <c r="D412" t="s">
        <v>2</v>
      </c>
      <c r="E412" t="s">
        <v>5</v>
      </c>
      <c r="F412" t="b">
        <v>1</v>
      </c>
      <c r="G412">
        <v>8585</v>
      </c>
      <c r="H412">
        <v>44</v>
      </c>
      <c r="I412">
        <v>18202</v>
      </c>
      <c r="J412" t="str">
        <f t="shared" si="6"/>
        <v>SELECT 'flat30-100.cnf','Rank','1Point','BitFlip','Amplified',1,8585,44,18202 UNION</v>
      </c>
    </row>
    <row r="413" spans="1:10" x14ac:dyDescent="0.55000000000000004">
      <c r="A413" t="s">
        <v>136</v>
      </c>
      <c r="B413" t="s">
        <v>10</v>
      </c>
      <c r="C413" t="s">
        <v>133</v>
      </c>
      <c r="D413" t="s">
        <v>6</v>
      </c>
      <c r="E413" t="s">
        <v>3</v>
      </c>
      <c r="F413" t="b">
        <v>1</v>
      </c>
      <c r="G413">
        <v>464</v>
      </c>
      <c r="H413">
        <v>2</v>
      </c>
      <c r="I413">
        <v>1552</v>
      </c>
      <c r="J413" t="str">
        <f t="shared" si="6"/>
        <v>SELECT 'flat30-100.cnf','Rank','1Point','Guided','MaxSat',1,464,2,1552 UNION</v>
      </c>
    </row>
    <row r="414" spans="1:10" x14ac:dyDescent="0.55000000000000004">
      <c r="A414" t="s">
        <v>136</v>
      </c>
      <c r="B414" t="s">
        <v>10</v>
      </c>
      <c r="C414" t="s">
        <v>133</v>
      </c>
      <c r="D414" t="s">
        <v>6</v>
      </c>
      <c r="E414" t="s">
        <v>4</v>
      </c>
      <c r="F414" t="b">
        <v>1</v>
      </c>
      <c r="G414">
        <v>105</v>
      </c>
      <c r="H414">
        <v>0</v>
      </c>
      <c r="I414">
        <v>332</v>
      </c>
      <c r="J414" t="str">
        <f t="shared" si="6"/>
        <v>SELECT 'flat30-100.cnf','Rank','1Point','Guided','Weighted',1,105,0,332 UNION</v>
      </c>
    </row>
    <row r="415" spans="1:10" x14ac:dyDescent="0.55000000000000004">
      <c r="A415" t="s">
        <v>136</v>
      </c>
      <c r="B415" t="s">
        <v>10</v>
      </c>
      <c r="C415" t="s">
        <v>133</v>
      </c>
      <c r="D415" t="s">
        <v>6</v>
      </c>
      <c r="E415" t="s">
        <v>5</v>
      </c>
      <c r="F415" t="b">
        <v>1</v>
      </c>
      <c r="G415">
        <v>382</v>
      </c>
      <c r="H415">
        <v>2</v>
      </c>
      <c r="I415">
        <v>1278</v>
      </c>
      <c r="J415" t="str">
        <f t="shared" si="6"/>
        <v>SELECT 'flat30-100.cnf','Rank','1Point','Guided','Amplified',1,382,2,1278 UNION</v>
      </c>
    </row>
    <row r="416" spans="1:10" x14ac:dyDescent="0.55000000000000004">
      <c r="A416" t="s">
        <v>136</v>
      </c>
      <c r="B416" t="s">
        <v>10</v>
      </c>
      <c r="C416" t="s">
        <v>133</v>
      </c>
      <c r="D416" t="s">
        <v>131</v>
      </c>
      <c r="E416" t="s">
        <v>3</v>
      </c>
      <c r="F416" t="b">
        <v>0</v>
      </c>
      <c r="G416">
        <v>10000</v>
      </c>
      <c r="H416">
        <v>52</v>
      </c>
      <c r="I416">
        <v>20053</v>
      </c>
      <c r="J416" t="str">
        <f t="shared" si="6"/>
        <v>SELECT 'flat30-100.cnf','Rank','1Point','1Bit','MaxSat',0,10000,52,20053 UNION</v>
      </c>
    </row>
    <row r="417" spans="1:10" x14ac:dyDescent="0.55000000000000004">
      <c r="A417" t="s">
        <v>136</v>
      </c>
      <c r="B417" t="s">
        <v>10</v>
      </c>
      <c r="C417" t="s">
        <v>133</v>
      </c>
      <c r="D417" t="s">
        <v>131</v>
      </c>
      <c r="E417" t="s">
        <v>4</v>
      </c>
      <c r="F417" t="b">
        <v>0</v>
      </c>
      <c r="G417">
        <v>10000</v>
      </c>
      <c r="H417">
        <v>42</v>
      </c>
      <c r="I417">
        <v>19299</v>
      </c>
      <c r="J417" t="str">
        <f t="shared" si="6"/>
        <v>SELECT 'flat30-100.cnf','Rank','1Point','1Bit','Weighted',0,10000,42,19299 UNION</v>
      </c>
    </row>
    <row r="418" spans="1:10" x14ac:dyDescent="0.55000000000000004">
      <c r="A418" t="s">
        <v>136</v>
      </c>
      <c r="B418" t="s">
        <v>10</v>
      </c>
      <c r="C418" t="s">
        <v>133</v>
      </c>
      <c r="D418" t="s">
        <v>131</v>
      </c>
      <c r="E418" t="s">
        <v>5</v>
      </c>
      <c r="F418" t="b">
        <v>1</v>
      </c>
      <c r="G418">
        <v>7803</v>
      </c>
      <c r="H418">
        <v>40</v>
      </c>
      <c r="I418">
        <v>15840</v>
      </c>
      <c r="J418" t="str">
        <f t="shared" si="6"/>
        <v>SELECT 'flat30-100.cnf','Rank','1Point','1Bit','Amplified',1,7803,40,15840 UNION</v>
      </c>
    </row>
    <row r="419" spans="1:10" x14ac:dyDescent="0.55000000000000004">
      <c r="A419" t="s">
        <v>136</v>
      </c>
      <c r="B419" t="s">
        <v>10</v>
      </c>
      <c r="C419" t="s">
        <v>133</v>
      </c>
      <c r="D419" t="s">
        <v>132</v>
      </c>
      <c r="E419" t="s">
        <v>3</v>
      </c>
      <c r="F419" t="b">
        <v>0</v>
      </c>
      <c r="G419">
        <v>10000</v>
      </c>
      <c r="H419">
        <v>52</v>
      </c>
      <c r="I419">
        <v>20176</v>
      </c>
      <c r="J419" t="str">
        <f t="shared" si="6"/>
        <v>SELECT 'flat30-100.cnf','Rank','1Point','2Bit','MaxSat',0,10000,52,20176 UNION</v>
      </c>
    </row>
    <row r="420" spans="1:10" x14ac:dyDescent="0.55000000000000004">
      <c r="A420" t="s">
        <v>136</v>
      </c>
      <c r="B420" t="s">
        <v>10</v>
      </c>
      <c r="C420" t="s">
        <v>133</v>
      </c>
      <c r="D420" t="s">
        <v>132</v>
      </c>
      <c r="E420" t="s">
        <v>4</v>
      </c>
      <c r="F420" t="b">
        <v>1</v>
      </c>
      <c r="G420">
        <v>3082</v>
      </c>
      <c r="H420">
        <v>11</v>
      </c>
      <c r="I420">
        <v>5612</v>
      </c>
      <c r="J420" t="str">
        <f t="shared" si="6"/>
        <v>SELECT 'flat30-100.cnf','Rank','1Point','2Bit','Weighted',1,3082,11,5612 UNION</v>
      </c>
    </row>
    <row r="421" spans="1:10" x14ac:dyDescent="0.55000000000000004">
      <c r="A421" t="s">
        <v>136</v>
      </c>
      <c r="B421" t="s">
        <v>10</v>
      </c>
      <c r="C421" t="s">
        <v>133</v>
      </c>
      <c r="D421" t="s">
        <v>132</v>
      </c>
      <c r="E421" t="s">
        <v>5</v>
      </c>
      <c r="F421" t="b">
        <v>1</v>
      </c>
      <c r="G421">
        <v>1750</v>
      </c>
      <c r="H421">
        <v>8</v>
      </c>
      <c r="I421">
        <v>3560</v>
      </c>
      <c r="J421" t="str">
        <f t="shared" si="6"/>
        <v>SELECT 'flat30-100.cnf','Rank','1Point','2Bit','Amplified',1,1750,8,3560 UNION</v>
      </c>
    </row>
    <row r="422" spans="1:10" x14ac:dyDescent="0.55000000000000004">
      <c r="A422" t="s">
        <v>136</v>
      </c>
      <c r="B422" t="s">
        <v>10</v>
      </c>
      <c r="C422" t="s">
        <v>134</v>
      </c>
      <c r="D422" t="s">
        <v>2</v>
      </c>
      <c r="E422" t="s">
        <v>3</v>
      </c>
      <c r="F422" t="b">
        <v>0</v>
      </c>
      <c r="G422">
        <v>10000</v>
      </c>
      <c r="H422">
        <v>54</v>
      </c>
      <c r="I422">
        <v>22056</v>
      </c>
      <c r="J422" t="str">
        <f t="shared" si="6"/>
        <v>SELECT 'flat30-100.cnf','Rank','2Point','BitFlip','MaxSat',0,10000,54,22056 UNION</v>
      </c>
    </row>
    <row r="423" spans="1:10" x14ac:dyDescent="0.55000000000000004">
      <c r="A423" t="s">
        <v>136</v>
      </c>
      <c r="B423" t="s">
        <v>10</v>
      </c>
      <c r="C423" t="s">
        <v>134</v>
      </c>
      <c r="D423" t="s">
        <v>2</v>
      </c>
      <c r="E423" t="s">
        <v>4</v>
      </c>
      <c r="F423" t="b">
        <v>1</v>
      </c>
      <c r="G423">
        <v>1381</v>
      </c>
      <c r="H423">
        <v>5</v>
      </c>
      <c r="I423">
        <v>2703</v>
      </c>
      <c r="J423" t="str">
        <f t="shared" si="6"/>
        <v>SELECT 'flat30-100.cnf','Rank','2Point','BitFlip','Weighted',1,1381,5,2703 UNION</v>
      </c>
    </row>
    <row r="424" spans="1:10" x14ac:dyDescent="0.55000000000000004">
      <c r="A424" t="s">
        <v>136</v>
      </c>
      <c r="B424" t="s">
        <v>10</v>
      </c>
      <c r="C424" t="s">
        <v>134</v>
      </c>
      <c r="D424" t="s">
        <v>2</v>
      </c>
      <c r="E424" t="s">
        <v>5</v>
      </c>
      <c r="F424" t="b">
        <v>1</v>
      </c>
      <c r="G424">
        <v>1165</v>
      </c>
      <c r="H424">
        <v>5</v>
      </c>
      <c r="I424">
        <v>2454</v>
      </c>
      <c r="J424" t="str">
        <f t="shared" si="6"/>
        <v>SELECT 'flat30-100.cnf','Rank','2Point','BitFlip','Amplified',1,1165,5,2454 UNION</v>
      </c>
    </row>
    <row r="425" spans="1:10" x14ac:dyDescent="0.55000000000000004">
      <c r="A425" t="s">
        <v>136</v>
      </c>
      <c r="B425" t="s">
        <v>10</v>
      </c>
      <c r="C425" t="s">
        <v>134</v>
      </c>
      <c r="D425" t="s">
        <v>6</v>
      </c>
      <c r="E425" t="s">
        <v>3</v>
      </c>
      <c r="F425" t="b">
        <v>1</v>
      </c>
      <c r="G425">
        <v>171</v>
      </c>
      <c r="H425">
        <v>1</v>
      </c>
      <c r="I425">
        <v>579</v>
      </c>
      <c r="J425" t="str">
        <f t="shared" si="6"/>
        <v>SELECT 'flat30-100.cnf','Rank','2Point','Guided','MaxSat',1,171,1,579 UNION</v>
      </c>
    </row>
    <row r="426" spans="1:10" x14ac:dyDescent="0.55000000000000004">
      <c r="A426" t="s">
        <v>136</v>
      </c>
      <c r="B426" t="s">
        <v>10</v>
      </c>
      <c r="C426" t="s">
        <v>134</v>
      </c>
      <c r="D426" t="s">
        <v>6</v>
      </c>
      <c r="E426" t="s">
        <v>4</v>
      </c>
      <c r="F426" t="b">
        <v>1</v>
      </c>
      <c r="G426">
        <v>98</v>
      </c>
      <c r="H426">
        <v>0</v>
      </c>
      <c r="I426">
        <v>303</v>
      </c>
      <c r="J426" t="str">
        <f t="shared" si="6"/>
        <v>SELECT 'flat30-100.cnf','Rank','2Point','Guided','Weighted',1,98,0,303 UNION</v>
      </c>
    </row>
    <row r="427" spans="1:10" x14ac:dyDescent="0.55000000000000004">
      <c r="A427" t="s">
        <v>136</v>
      </c>
      <c r="B427" t="s">
        <v>10</v>
      </c>
      <c r="C427" t="s">
        <v>134</v>
      </c>
      <c r="D427" t="s">
        <v>6</v>
      </c>
      <c r="E427" t="s">
        <v>5</v>
      </c>
      <c r="F427" t="b">
        <v>1</v>
      </c>
      <c r="G427">
        <v>116</v>
      </c>
      <c r="H427">
        <v>0</v>
      </c>
      <c r="I427">
        <v>413</v>
      </c>
      <c r="J427" t="str">
        <f t="shared" si="6"/>
        <v>SELECT 'flat30-100.cnf','Rank','2Point','Guided','Amplified',1,116,0,413 UNION</v>
      </c>
    </row>
    <row r="428" spans="1:10" x14ac:dyDescent="0.55000000000000004">
      <c r="A428" t="s">
        <v>136</v>
      </c>
      <c r="B428" t="s">
        <v>10</v>
      </c>
      <c r="C428" t="s">
        <v>134</v>
      </c>
      <c r="D428" t="s">
        <v>131</v>
      </c>
      <c r="E428" t="s">
        <v>3</v>
      </c>
      <c r="F428" t="b">
        <v>0</v>
      </c>
      <c r="G428">
        <v>10000</v>
      </c>
      <c r="H428">
        <v>53</v>
      </c>
      <c r="I428">
        <v>20089</v>
      </c>
      <c r="J428" t="str">
        <f t="shared" si="6"/>
        <v>SELECT 'flat30-100.cnf','Rank','2Point','1Bit','MaxSat',0,10000,53,20089 UNION</v>
      </c>
    </row>
    <row r="429" spans="1:10" x14ac:dyDescent="0.55000000000000004">
      <c r="A429" t="s">
        <v>136</v>
      </c>
      <c r="B429" t="s">
        <v>10</v>
      </c>
      <c r="C429" t="s">
        <v>134</v>
      </c>
      <c r="D429" t="s">
        <v>131</v>
      </c>
      <c r="E429" t="s">
        <v>4</v>
      </c>
      <c r="F429" t="b">
        <v>1</v>
      </c>
      <c r="G429">
        <v>2165</v>
      </c>
      <c r="H429">
        <v>9</v>
      </c>
      <c r="I429">
        <v>4086</v>
      </c>
      <c r="J429" t="str">
        <f t="shared" si="6"/>
        <v>SELECT 'flat30-100.cnf','Rank','2Point','1Bit','Weighted',1,2165,9,4086 UNION</v>
      </c>
    </row>
    <row r="430" spans="1:10" x14ac:dyDescent="0.55000000000000004">
      <c r="A430" t="s">
        <v>136</v>
      </c>
      <c r="B430" t="s">
        <v>10</v>
      </c>
      <c r="C430" t="s">
        <v>134</v>
      </c>
      <c r="D430" t="s">
        <v>131</v>
      </c>
      <c r="E430" t="s">
        <v>5</v>
      </c>
      <c r="F430" t="b">
        <v>1</v>
      </c>
      <c r="G430">
        <v>2901</v>
      </c>
      <c r="H430">
        <v>14</v>
      </c>
      <c r="I430">
        <v>5870</v>
      </c>
      <c r="J430" t="str">
        <f t="shared" si="6"/>
        <v>SELECT 'flat30-100.cnf','Rank','2Point','1Bit','Amplified',1,2901,14,5870 UNION</v>
      </c>
    </row>
    <row r="431" spans="1:10" x14ac:dyDescent="0.55000000000000004">
      <c r="A431" t="s">
        <v>136</v>
      </c>
      <c r="B431" t="s">
        <v>10</v>
      </c>
      <c r="C431" t="s">
        <v>134</v>
      </c>
      <c r="D431" t="s">
        <v>132</v>
      </c>
      <c r="E431" t="s">
        <v>3</v>
      </c>
      <c r="F431" t="b">
        <v>1</v>
      </c>
      <c r="G431">
        <v>2641</v>
      </c>
      <c r="H431">
        <v>12</v>
      </c>
      <c r="I431">
        <v>5438</v>
      </c>
      <c r="J431" t="str">
        <f t="shared" si="6"/>
        <v>SELECT 'flat30-100.cnf','Rank','2Point','2Bit','MaxSat',1,2641,12,5438 UNION</v>
      </c>
    </row>
    <row r="432" spans="1:10" x14ac:dyDescent="0.55000000000000004">
      <c r="A432" t="s">
        <v>136</v>
      </c>
      <c r="B432" t="s">
        <v>10</v>
      </c>
      <c r="C432" t="s">
        <v>134</v>
      </c>
      <c r="D432" t="s">
        <v>132</v>
      </c>
      <c r="E432" t="s">
        <v>4</v>
      </c>
      <c r="F432" t="b">
        <v>1</v>
      </c>
      <c r="G432">
        <v>8606</v>
      </c>
      <c r="H432">
        <v>37</v>
      </c>
      <c r="I432">
        <v>16607</v>
      </c>
      <c r="J432" t="str">
        <f t="shared" si="6"/>
        <v>SELECT 'flat30-100.cnf','Rank','2Point','2Bit','Weighted',1,8606,37,16607 UNION</v>
      </c>
    </row>
    <row r="433" spans="1:10" x14ac:dyDescent="0.55000000000000004">
      <c r="A433" t="s">
        <v>136</v>
      </c>
      <c r="B433" t="s">
        <v>10</v>
      </c>
      <c r="C433" t="s">
        <v>134</v>
      </c>
      <c r="D433" t="s">
        <v>132</v>
      </c>
      <c r="E433" t="s">
        <v>5</v>
      </c>
      <c r="F433" t="b">
        <v>1</v>
      </c>
      <c r="G433">
        <v>286</v>
      </c>
      <c r="H433">
        <v>1</v>
      </c>
      <c r="I433">
        <v>601</v>
      </c>
      <c r="J433" t="str">
        <f t="shared" si="6"/>
        <v>SELECT 'flat30-100.cnf','Rank','2Point','2Bit','Amplified',1,286,1,601 UNION</v>
      </c>
    </row>
    <row r="434" spans="1:10" x14ac:dyDescent="0.55000000000000004">
      <c r="A434" t="s">
        <v>137</v>
      </c>
      <c r="B434" t="s">
        <v>0</v>
      </c>
      <c r="C434" t="s">
        <v>1</v>
      </c>
      <c r="D434" t="s">
        <v>2</v>
      </c>
      <c r="E434" t="s">
        <v>3</v>
      </c>
      <c r="F434" t="b">
        <v>1</v>
      </c>
      <c r="G434">
        <v>2606</v>
      </c>
      <c r="H434">
        <v>16</v>
      </c>
      <c r="I434">
        <v>12352</v>
      </c>
      <c r="J434" t="str">
        <f t="shared" si="6"/>
        <v>SELECT 'flat30-11.cnf','Tournament','Clause','BitFlip','MaxSat',1,2606,16,12352 UNION</v>
      </c>
    </row>
    <row r="435" spans="1:10" x14ac:dyDescent="0.55000000000000004">
      <c r="A435" t="s">
        <v>137</v>
      </c>
      <c r="B435" t="s">
        <v>0</v>
      </c>
      <c r="C435" t="s">
        <v>1</v>
      </c>
      <c r="D435" t="s">
        <v>2</v>
      </c>
      <c r="E435" t="s">
        <v>4</v>
      </c>
      <c r="F435" t="b">
        <v>1</v>
      </c>
      <c r="G435">
        <v>653</v>
      </c>
      <c r="H435">
        <v>3</v>
      </c>
      <c r="I435">
        <v>2943</v>
      </c>
      <c r="J435" t="str">
        <f t="shared" si="6"/>
        <v>SELECT 'flat30-11.cnf','Tournament','Clause','BitFlip','Weighted',1,653,3,2943 UNION</v>
      </c>
    </row>
    <row r="436" spans="1:10" x14ac:dyDescent="0.55000000000000004">
      <c r="A436" t="s">
        <v>137</v>
      </c>
      <c r="B436" t="s">
        <v>0</v>
      </c>
      <c r="C436" t="s">
        <v>1</v>
      </c>
      <c r="D436" t="s">
        <v>2</v>
      </c>
      <c r="E436" t="s">
        <v>5</v>
      </c>
      <c r="F436" t="b">
        <v>1</v>
      </c>
      <c r="G436">
        <v>2606</v>
      </c>
      <c r="H436">
        <v>16</v>
      </c>
      <c r="I436">
        <v>12087</v>
      </c>
      <c r="J436" t="str">
        <f t="shared" si="6"/>
        <v>SELECT 'flat30-11.cnf','Tournament','Clause','BitFlip','Amplified',1,2606,16,12087 UNION</v>
      </c>
    </row>
    <row r="437" spans="1:10" x14ac:dyDescent="0.55000000000000004">
      <c r="A437" t="s">
        <v>137</v>
      </c>
      <c r="B437" t="s">
        <v>0</v>
      </c>
      <c r="C437" t="s">
        <v>1</v>
      </c>
      <c r="D437" t="s">
        <v>6</v>
      </c>
      <c r="E437" t="s">
        <v>3</v>
      </c>
      <c r="F437" t="b">
        <v>1</v>
      </c>
      <c r="G437">
        <v>31</v>
      </c>
      <c r="H437">
        <v>0</v>
      </c>
      <c r="I437">
        <v>157</v>
      </c>
      <c r="J437" t="str">
        <f t="shared" si="6"/>
        <v>SELECT 'flat30-11.cnf','Tournament','Clause','Guided','MaxSat',1,31,0,157 UNION</v>
      </c>
    </row>
    <row r="438" spans="1:10" x14ac:dyDescent="0.55000000000000004">
      <c r="A438" t="s">
        <v>137</v>
      </c>
      <c r="B438" t="s">
        <v>0</v>
      </c>
      <c r="C438" t="s">
        <v>1</v>
      </c>
      <c r="D438" t="s">
        <v>6</v>
      </c>
      <c r="E438" t="s">
        <v>4</v>
      </c>
      <c r="F438" t="b">
        <v>1</v>
      </c>
      <c r="G438">
        <v>301</v>
      </c>
      <c r="H438">
        <v>1</v>
      </c>
      <c r="I438">
        <v>1529</v>
      </c>
      <c r="J438" t="str">
        <f t="shared" si="6"/>
        <v>SELECT 'flat30-11.cnf','Tournament','Clause','Guided','Weighted',1,301,1,1529 UNION</v>
      </c>
    </row>
    <row r="439" spans="1:10" x14ac:dyDescent="0.55000000000000004">
      <c r="A439" t="s">
        <v>137</v>
      </c>
      <c r="B439" t="s">
        <v>0</v>
      </c>
      <c r="C439" t="s">
        <v>1</v>
      </c>
      <c r="D439" t="s">
        <v>6</v>
      </c>
      <c r="E439" t="s">
        <v>5</v>
      </c>
      <c r="F439" t="b">
        <v>1</v>
      </c>
      <c r="G439">
        <v>31</v>
      </c>
      <c r="H439">
        <v>0</v>
      </c>
      <c r="I439">
        <v>171</v>
      </c>
      <c r="J439" t="str">
        <f t="shared" si="6"/>
        <v>SELECT 'flat30-11.cnf','Tournament','Clause','Guided','Amplified',1,31,0,171 UNION</v>
      </c>
    </row>
    <row r="440" spans="1:10" x14ac:dyDescent="0.55000000000000004">
      <c r="A440" t="s">
        <v>137</v>
      </c>
      <c r="B440" t="s">
        <v>0</v>
      </c>
      <c r="C440" t="s">
        <v>1</v>
      </c>
      <c r="D440" t="s">
        <v>131</v>
      </c>
      <c r="E440" t="s">
        <v>3</v>
      </c>
      <c r="F440" t="b">
        <v>1</v>
      </c>
      <c r="G440">
        <v>6557</v>
      </c>
      <c r="H440">
        <v>39</v>
      </c>
      <c r="I440">
        <v>30037</v>
      </c>
      <c r="J440" t="str">
        <f t="shared" si="6"/>
        <v>SELECT 'flat30-11.cnf','Tournament','Clause','1Bit','MaxSat',1,6557,39,30037 UNION</v>
      </c>
    </row>
    <row r="441" spans="1:10" x14ac:dyDescent="0.55000000000000004">
      <c r="A441" t="s">
        <v>137</v>
      </c>
      <c r="B441" t="s">
        <v>0</v>
      </c>
      <c r="C441" t="s">
        <v>1</v>
      </c>
      <c r="D441" t="s">
        <v>131</v>
      </c>
      <c r="E441" t="s">
        <v>4</v>
      </c>
      <c r="F441" t="b">
        <v>1</v>
      </c>
      <c r="G441">
        <v>1511</v>
      </c>
      <c r="H441">
        <v>7</v>
      </c>
      <c r="I441">
        <v>7447</v>
      </c>
      <c r="J441" t="str">
        <f t="shared" si="6"/>
        <v>SELECT 'flat30-11.cnf','Tournament','Clause','1Bit','Weighted',1,1511,7,7447 UNION</v>
      </c>
    </row>
    <row r="442" spans="1:10" x14ac:dyDescent="0.55000000000000004">
      <c r="A442" t="s">
        <v>137</v>
      </c>
      <c r="B442" t="s">
        <v>0</v>
      </c>
      <c r="C442" t="s">
        <v>1</v>
      </c>
      <c r="D442" t="s">
        <v>131</v>
      </c>
      <c r="E442" t="s">
        <v>5</v>
      </c>
      <c r="F442" t="b">
        <v>1</v>
      </c>
      <c r="G442">
        <v>6557</v>
      </c>
      <c r="H442">
        <v>39</v>
      </c>
      <c r="I442">
        <v>30100</v>
      </c>
      <c r="J442" t="str">
        <f t="shared" si="6"/>
        <v>SELECT 'flat30-11.cnf','Tournament','Clause','1Bit','Amplified',1,6557,39,30100 UNION</v>
      </c>
    </row>
    <row r="443" spans="1:10" x14ac:dyDescent="0.55000000000000004">
      <c r="A443" t="s">
        <v>137</v>
      </c>
      <c r="B443" t="s">
        <v>0</v>
      </c>
      <c r="C443" t="s">
        <v>1</v>
      </c>
      <c r="D443" t="s">
        <v>132</v>
      </c>
      <c r="E443" t="s">
        <v>3</v>
      </c>
      <c r="F443" t="b">
        <v>1</v>
      </c>
      <c r="G443">
        <v>996</v>
      </c>
      <c r="H443">
        <v>5</v>
      </c>
      <c r="I443">
        <v>4606</v>
      </c>
      <c r="J443" t="str">
        <f t="shared" si="6"/>
        <v>SELECT 'flat30-11.cnf','Tournament','Clause','2Bit','MaxSat',1,996,5,4606 UNION</v>
      </c>
    </row>
    <row r="444" spans="1:10" x14ac:dyDescent="0.55000000000000004">
      <c r="A444" t="s">
        <v>137</v>
      </c>
      <c r="B444" t="s">
        <v>0</v>
      </c>
      <c r="C444" t="s">
        <v>1</v>
      </c>
      <c r="D444" t="s">
        <v>132</v>
      </c>
      <c r="E444" t="s">
        <v>4</v>
      </c>
      <c r="F444" t="b">
        <v>1</v>
      </c>
      <c r="G444">
        <v>4457</v>
      </c>
      <c r="H444">
        <v>19</v>
      </c>
      <c r="I444">
        <v>19734</v>
      </c>
      <c r="J444" t="str">
        <f t="shared" si="6"/>
        <v>SELECT 'flat30-11.cnf','Tournament','Clause','2Bit','Weighted',1,4457,19,19734 UNION</v>
      </c>
    </row>
    <row r="445" spans="1:10" x14ac:dyDescent="0.55000000000000004">
      <c r="A445" t="s">
        <v>137</v>
      </c>
      <c r="B445" t="s">
        <v>0</v>
      </c>
      <c r="C445" t="s">
        <v>1</v>
      </c>
      <c r="D445" t="s">
        <v>132</v>
      </c>
      <c r="E445" t="s">
        <v>5</v>
      </c>
      <c r="F445" t="b">
        <v>1</v>
      </c>
      <c r="G445">
        <v>996</v>
      </c>
      <c r="H445">
        <v>5</v>
      </c>
      <c r="I445">
        <v>4601</v>
      </c>
      <c r="J445" t="str">
        <f t="shared" si="6"/>
        <v>SELECT 'flat30-11.cnf','Tournament','Clause','2Bit','Amplified',1,996,5,4601 UNION</v>
      </c>
    </row>
    <row r="446" spans="1:10" x14ac:dyDescent="0.55000000000000004">
      <c r="A446" t="s">
        <v>137</v>
      </c>
      <c r="B446" t="s">
        <v>0</v>
      </c>
      <c r="C446" t="s">
        <v>8</v>
      </c>
      <c r="D446" t="s">
        <v>2</v>
      </c>
      <c r="E446" t="s">
        <v>3</v>
      </c>
      <c r="F446" t="b">
        <v>1</v>
      </c>
      <c r="G446">
        <v>1008</v>
      </c>
      <c r="H446">
        <v>6</v>
      </c>
      <c r="I446">
        <v>2651</v>
      </c>
      <c r="J446" t="str">
        <f t="shared" si="6"/>
        <v>SELECT 'flat30-11.cnf','Tournament','Uniform','BitFlip','MaxSat',1,1008,6,2651 UNION</v>
      </c>
    </row>
    <row r="447" spans="1:10" x14ac:dyDescent="0.55000000000000004">
      <c r="A447" t="s">
        <v>137</v>
      </c>
      <c r="B447" t="s">
        <v>0</v>
      </c>
      <c r="C447" t="s">
        <v>8</v>
      </c>
      <c r="D447" t="s">
        <v>2</v>
      </c>
      <c r="E447" t="s">
        <v>4</v>
      </c>
      <c r="F447" t="b">
        <v>1</v>
      </c>
      <c r="G447">
        <v>2373</v>
      </c>
      <c r="H447">
        <v>9</v>
      </c>
      <c r="I447">
        <v>5160</v>
      </c>
      <c r="J447" t="str">
        <f t="shared" si="6"/>
        <v>SELECT 'flat30-11.cnf','Tournament','Uniform','BitFlip','Weighted',1,2373,9,5160 UNION</v>
      </c>
    </row>
    <row r="448" spans="1:10" x14ac:dyDescent="0.55000000000000004">
      <c r="A448" t="s">
        <v>137</v>
      </c>
      <c r="B448" t="s">
        <v>0</v>
      </c>
      <c r="C448" t="s">
        <v>8</v>
      </c>
      <c r="D448" t="s">
        <v>2</v>
      </c>
      <c r="E448" t="s">
        <v>5</v>
      </c>
      <c r="F448" t="b">
        <v>1</v>
      </c>
      <c r="G448">
        <v>1008</v>
      </c>
      <c r="H448">
        <v>6</v>
      </c>
      <c r="I448">
        <v>2283</v>
      </c>
      <c r="J448" t="str">
        <f t="shared" si="6"/>
        <v>SELECT 'flat30-11.cnf','Tournament','Uniform','BitFlip','Amplified',1,1008,6,2283 UNION</v>
      </c>
    </row>
    <row r="449" spans="1:10" x14ac:dyDescent="0.55000000000000004">
      <c r="A449" t="s">
        <v>137</v>
      </c>
      <c r="B449" t="s">
        <v>0</v>
      </c>
      <c r="C449" t="s">
        <v>8</v>
      </c>
      <c r="D449" t="s">
        <v>6</v>
      </c>
      <c r="E449" t="s">
        <v>3</v>
      </c>
      <c r="F449" t="b">
        <v>1</v>
      </c>
      <c r="G449">
        <v>70</v>
      </c>
      <c r="H449">
        <v>0</v>
      </c>
      <c r="I449">
        <v>301</v>
      </c>
      <c r="J449" t="str">
        <f t="shared" si="6"/>
        <v>SELECT 'flat30-11.cnf','Tournament','Uniform','Guided','MaxSat',1,70,0,301 UNION</v>
      </c>
    </row>
    <row r="450" spans="1:10" x14ac:dyDescent="0.55000000000000004">
      <c r="A450" t="s">
        <v>137</v>
      </c>
      <c r="B450" t="s">
        <v>0</v>
      </c>
      <c r="C450" t="s">
        <v>8</v>
      </c>
      <c r="D450" t="s">
        <v>6</v>
      </c>
      <c r="E450" t="s">
        <v>4</v>
      </c>
      <c r="F450" t="b">
        <v>1</v>
      </c>
      <c r="G450">
        <v>323</v>
      </c>
      <c r="H450">
        <v>2</v>
      </c>
      <c r="I450">
        <v>1060</v>
      </c>
      <c r="J450" t="str">
        <f t="shared" si="6"/>
        <v>SELECT 'flat30-11.cnf','Tournament','Uniform','Guided','Weighted',1,323,2,1060 UNION</v>
      </c>
    </row>
    <row r="451" spans="1:10" x14ac:dyDescent="0.55000000000000004">
      <c r="A451" t="s">
        <v>137</v>
      </c>
      <c r="B451" t="s">
        <v>0</v>
      </c>
      <c r="C451" t="s">
        <v>8</v>
      </c>
      <c r="D451" t="s">
        <v>6</v>
      </c>
      <c r="E451" t="s">
        <v>5</v>
      </c>
      <c r="F451" t="b">
        <v>1</v>
      </c>
      <c r="G451">
        <v>70</v>
      </c>
      <c r="H451">
        <v>0</v>
      </c>
      <c r="I451">
        <v>237</v>
      </c>
      <c r="J451" t="str">
        <f t="shared" ref="J451:J514" si="7">CONCATENATE("SELECT '",A451,"','",B451,"','",C451,"','",D451,"','",E451,"',",IF(F451,1,0),",",G451,",",H451,",",I451," UNION")</f>
        <v>SELECT 'flat30-11.cnf','Tournament','Uniform','Guided','Amplified',1,70,0,237 UNION</v>
      </c>
    </row>
    <row r="452" spans="1:10" x14ac:dyDescent="0.55000000000000004">
      <c r="A452" t="s">
        <v>137</v>
      </c>
      <c r="B452" t="s">
        <v>0</v>
      </c>
      <c r="C452" t="s">
        <v>8</v>
      </c>
      <c r="D452" t="s">
        <v>131</v>
      </c>
      <c r="E452" t="s">
        <v>3</v>
      </c>
      <c r="F452" t="b">
        <v>0</v>
      </c>
      <c r="G452">
        <v>10000</v>
      </c>
      <c r="H452">
        <v>61</v>
      </c>
      <c r="I452">
        <v>21459</v>
      </c>
      <c r="J452" t="str">
        <f t="shared" si="7"/>
        <v>SELECT 'flat30-11.cnf','Tournament','Uniform','1Bit','MaxSat',0,10000,61,21459 UNION</v>
      </c>
    </row>
    <row r="453" spans="1:10" x14ac:dyDescent="0.55000000000000004">
      <c r="A453" t="s">
        <v>137</v>
      </c>
      <c r="B453" t="s">
        <v>0</v>
      </c>
      <c r="C453" t="s">
        <v>8</v>
      </c>
      <c r="D453" t="s">
        <v>131</v>
      </c>
      <c r="E453" t="s">
        <v>4</v>
      </c>
      <c r="F453" t="b">
        <v>1</v>
      </c>
      <c r="G453">
        <v>5064</v>
      </c>
      <c r="H453">
        <v>26</v>
      </c>
      <c r="I453">
        <v>10108</v>
      </c>
      <c r="J453" t="str">
        <f t="shared" si="7"/>
        <v>SELECT 'flat30-11.cnf','Tournament','Uniform','1Bit','Weighted',1,5064,26,10108 UNION</v>
      </c>
    </row>
    <row r="454" spans="1:10" x14ac:dyDescent="0.55000000000000004">
      <c r="A454" t="s">
        <v>137</v>
      </c>
      <c r="B454" t="s">
        <v>0</v>
      </c>
      <c r="C454" t="s">
        <v>8</v>
      </c>
      <c r="D454" t="s">
        <v>131</v>
      </c>
      <c r="E454" t="s">
        <v>5</v>
      </c>
      <c r="F454" t="b">
        <v>0</v>
      </c>
      <c r="G454">
        <v>10000</v>
      </c>
      <c r="H454">
        <v>61</v>
      </c>
      <c r="I454">
        <v>21516</v>
      </c>
      <c r="J454" t="str">
        <f t="shared" si="7"/>
        <v>SELECT 'flat30-11.cnf','Tournament','Uniform','1Bit','Amplified',0,10000,61,21516 UNION</v>
      </c>
    </row>
    <row r="455" spans="1:10" x14ac:dyDescent="0.55000000000000004">
      <c r="A455" t="s">
        <v>137</v>
      </c>
      <c r="B455" t="s">
        <v>0</v>
      </c>
      <c r="C455" t="s">
        <v>8</v>
      </c>
      <c r="D455" t="s">
        <v>132</v>
      </c>
      <c r="E455" t="s">
        <v>3</v>
      </c>
      <c r="F455" t="b">
        <v>1</v>
      </c>
      <c r="G455">
        <v>885</v>
      </c>
      <c r="H455">
        <v>4</v>
      </c>
      <c r="I455">
        <v>2100</v>
      </c>
      <c r="J455" t="str">
        <f t="shared" si="7"/>
        <v>SELECT 'flat30-11.cnf','Tournament','Uniform','2Bit','MaxSat',1,885,4,2100 UNION</v>
      </c>
    </row>
    <row r="456" spans="1:10" x14ac:dyDescent="0.55000000000000004">
      <c r="A456" t="s">
        <v>137</v>
      </c>
      <c r="B456" t="s">
        <v>0</v>
      </c>
      <c r="C456" t="s">
        <v>8</v>
      </c>
      <c r="D456" t="s">
        <v>132</v>
      </c>
      <c r="E456" t="s">
        <v>4</v>
      </c>
      <c r="F456" t="b">
        <v>1</v>
      </c>
      <c r="G456">
        <v>3022</v>
      </c>
      <c r="H456">
        <v>11</v>
      </c>
      <c r="I456">
        <v>6420</v>
      </c>
      <c r="J456" t="str">
        <f t="shared" si="7"/>
        <v>SELECT 'flat30-11.cnf','Tournament','Uniform','2Bit','Weighted',1,3022,11,6420 UNION</v>
      </c>
    </row>
    <row r="457" spans="1:10" x14ac:dyDescent="0.55000000000000004">
      <c r="A457" t="s">
        <v>137</v>
      </c>
      <c r="B457" t="s">
        <v>0</v>
      </c>
      <c r="C457" t="s">
        <v>8</v>
      </c>
      <c r="D457" t="s">
        <v>132</v>
      </c>
      <c r="E457" t="s">
        <v>5</v>
      </c>
      <c r="F457" t="b">
        <v>1</v>
      </c>
      <c r="G457">
        <v>885</v>
      </c>
      <c r="H457">
        <v>4</v>
      </c>
      <c r="I457">
        <v>1863</v>
      </c>
      <c r="J457" t="str">
        <f t="shared" si="7"/>
        <v>SELECT 'flat30-11.cnf','Tournament','Uniform','2Bit','Amplified',1,885,4,1863 UNION</v>
      </c>
    </row>
    <row r="458" spans="1:10" x14ac:dyDescent="0.55000000000000004">
      <c r="A458" t="s">
        <v>137</v>
      </c>
      <c r="B458" t="s">
        <v>0</v>
      </c>
      <c r="C458" t="s">
        <v>133</v>
      </c>
      <c r="D458" t="s">
        <v>2</v>
      </c>
      <c r="E458" t="s">
        <v>3</v>
      </c>
      <c r="F458" t="b">
        <v>1</v>
      </c>
      <c r="G458">
        <v>625</v>
      </c>
      <c r="H458">
        <v>2</v>
      </c>
      <c r="I458">
        <v>1329</v>
      </c>
      <c r="J458" t="str">
        <f t="shared" si="7"/>
        <v>SELECT 'flat30-11.cnf','Tournament','1Point','BitFlip','MaxSat',1,625,2,1329 UNION</v>
      </c>
    </row>
    <row r="459" spans="1:10" x14ac:dyDescent="0.55000000000000004">
      <c r="A459" t="s">
        <v>137</v>
      </c>
      <c r="B459" t="s">
        <v>0</v>
      </c>
      <c r="C459" t="s">
        <v>133</v>
      </c>
      <c r="D459" t="s">
        <v>2</v>
      </c>
      <c r="E459" t="s">
        <v>4</v>
      </c>
      <c r="F459" t="b">
        <v>1</v>
      </c>
      <c r="G459">
        <v>340</v>
      </c>
      <c r="H459">
        <v>1</v>
      </c>
      <c r="I459">
        <v>637</v>
      </c>
      <c r="J459" t="str">
        <f t="shared" si="7"/>
        <v>SELECT 'flat30-11.cnf','Tournament','1Point','BitFlip','Weighted',1,340,1,637 UNION</v>
      </c>
    </row>
    <row r="460" spans="1:10" x14ac:dyDescent="0.55000000000000004">
      <c r="A460" t="s">
        <v>137</v>
      </c>
      <c r="B460" t="s">
        <v>0</v>
      </c>
      <c r="C460" t="s">
        <v>133</v>
      </c>
      <c r="D460" t="s">
        <v>2</v>
      </c>
      <c r="E460" t="s">
        <v>5</v>
      </c>
      <c r="F460" t="b">
        <v>1</v>
      </c>
      <c r="G460">
        <v>625</v>
      </c>
      <c r="H460">
        <v>2</v>
      </c>
      <c r="I460">
        <v>1386</v>
      </c>
      <c r="J460" t="str">
        <f t="shared" si="7"/>
        <v>SELECT 'flat30-11.cnf','Tournament','1Point','BitFlip','Amplified',1,625,2,1386 UNION</v>
      </c>
    </row>
    <row r="461" spans="1:10" x14ac:dyDescent="0.55000000000000004">
      <c r="A461" t="s">
        <v>137</v>
      </c>
      <c r="B461" t="s">
        <v>0</v>
      </c>
      <c r="C461" t="s">
        <v>133</v>
      </c>
      <c r="D461" t="s">
        <v>6</v>
      </c>
      <c r="E461" t="s">
        <v>3</v>
      </c>
      <c r="F461" t="b">
        <v>1</v>
      </c>
      <c r="G461">
        <v>35</v>
      </c>
      <c r="H461">
        <v>0</v>
      </c>
      <c r="I461">
        <v>118</v>
      </c>
      <c r="J461" t="str">
        <f t="shared" si="7"/>
        <v>SELECT 'flat30-11.cnf','Tournament','1Point','Guided','MaxSat',1,35,0,118 UNION</v>
      </c>
    </row>
    <row r="462" spans="1:10" x14ac:dyDescent="0.55000000000000004">
      <c r="A462" t="s">
        <v>137</v>
      </c>
      <c r="B462" t="s">
        <v>0</v>
      </c>
      <c r="C462" t="s">
        <v>133</v>
      </c>
      <c r="D462" t="s">
        <v>6</v>
      </c>
      <c r="E462" t="s">
        <v>4</v>
      </c>
      <c r="F462" t="b">
        <v>1</v>
      </c>
      <c r="G462">
        <v>426</v>
      </c>
      <c r="H462">
        <v>2</v>
      </c>
      <c r="I462">
        <v>1355</v>
      </c>
      <c r="J462" t="str">
        <f t="shared" si="7"/>
        <v>SELECT 'flat30-11.cnf','Tournament','1Point','Guided','Weighted',1,426,2,1355 UNION</v>
      </c>
    </row>
    <row r="463" spans="1:10" x14ac:dyDescent="0.55000000000000004">
      <c r="A463" t="s">
        <v>137</v>
      </c>
      <c r="B463" t="s">
        <v>0</v>
      </c>
      <c r="C463" t="s">
        <v>133</v>
      </c>
      <c r="D463" t="s">
        <v>6</v>
      </c>
      <c r="E463" t="s">
        <v>5</v>
      </c>
      <c r="F463" t="b">
        <v>1</v>
      </c>
      <c r="G463">
        <v>35</v>
      </c>
      <c r="H463">
        <v>0</v>
      </c>
      <c r="I463">
        <v>127</v>
      </c>
      <c r="J463" t="str">
        <f t="shared" si="7"/>
        <v>SELECT 'flat30-11.cnf','Tournament','1Point','Guided','Amplified',1,35,0,127 UNION</v>
      </c>
    </row>
    <row r="464" spans="1:10" x14ac:dyDescent="0.55000000000000004">
      <c r="A464" t="s">
        <v>137</v>
      </c>
      <c r="B464" t="s">
        <v>0</v>
      </c>
      <c r="C464" t="s">
        <v>133</v>
      </c>
      <c r="D464" t="s">
        <v>131</v>
      </c>
      <c r="E464" t="s">
        <v>3</v>
      </c>
      <c r="F464" t="b">
        <v>1</v>
      </c>
      <c r="G464">
        <v>4646</v>
      </c>
      <c r="H464">
        <v>23</v>
      </c>
      <c r="I464">
        <v>9243</v>
      </c>
      <c r="J464" t="str">
        <f t="shared" si="7"/>
        <v>SELECT 'flat30-11.cnf','Tournament','1Point','1Bit','MaxSat',1,4646,23,9243 UNION</v>
      </c>
    </row>
    <row r="465" spans="1:10" x14ac:dyDescent="0.55000000000000004">
      <c r="A465" t="s">
        <v>137</v>
      </c>
      <c r="B465" t="s">
        <v>0</v>
      </c>
      <c r="C465" t="s">
        <v>133</v>
      </c>
      <c r="D465" t="s">
        <v>131</v>
      </c>
      <c r="E465" t="s">
        <v>4</v>
      </c>
      <c r="F465" t="b">
        <v>0</v>
      </c>
      <c r="G465">
        <v>10000</v>
      </c>
      <c r="H465">
        <v>45</v>
      </c>
      <c r="I465">
        <v>18481</v>
      </c>
      <c r="J465" t="str">
        <f t="shared" si="7"/>
        <v>SELECT 'flat30-11.cnf','Tournament','1Point','1Bit','Weighted',0,10000,45,18481 UNION</v>
      </c>
    </row>
    <row r="466" spans="1:10" x14ac:dyDescent="0.55000000000000004">
      <c r="A466" t="s">
        <v>137</v>
      </c>
      <c r="B466" t="s">
        <v>0</v>
      </c>
      <c r="C466" t="s">
        <v>133</v>
      </c>
      <c r="D466" t="s">
        <v>131</v>
      </c>
      <c r="E466" t="s">
        <v>5</v>
      </c>
      <c r="F466" t="b">
        <v>1</v>
      </c>
      <c r="G466">
        <v>4646</v>
      </c>
      <c r="H466">
        <v>23</v>
      </c>
      <c r="I466">
        <v>9598</v>
      </c>
      <c r="J466" t="str">
        <f t="shared" si="7"/>
        <v>SELECT 'flat30-11.cnf','Tournament','1Point','1Bit','Amplified',1,4646,23,9598 UNION</v>
      </c>
    </row>
    <row r="467" spans="1:10" x14ac:dyDescent="0.55000000000000004">
      <c r="A467" t="s">
        <v>137</v>
      </c>
      <c r="B467" t="s">
        <v>0</v>
      </c>
      <c r="C467" t="s">
        <v>133</v>
      </c>
      <c r="D467" t="s">
        <v>132</v>
      </c>
      <c r="E467" t="s">
        <v>3</v>
      </c>
      <c r="F467" t="b">
        <v>1</v>
      </c>
      <c r="G467">
        <v>1645</v>
      </c>
      <c r="H467">
        <v>8</v>
      </c>
      <c r="I467">
        <v>3267</v>
      </c>
      <c r="J467" t="str">
        <f t="shared" si="7"/>
        <v>SELECT 'flat30-11.cnf','Tournament','1Point','2Bit','MaxSat',1,1645,8,3267 UNION</v>
      </c>
    </row>
    <row r="468" spans="1:10" x14ac:dyDescent="0.55000000000000004">
      <c r="A468" t="s">
        <v>137</v>
      </c>
      <c r="B468" t="s">
        <v>0</v>
      </c>
      <c r="C468" t="s">
        <v>133</v>
      </c>
      <c r="D468" t="s">
        <v>132</v>
      </c>
      <c r="E468" t="s">
        <v>4</v>
      </c>
      <c r="F468" t="b">
        <v>1</v>
      </c>
      <c r="G468">
        <v>807</v>
      </c>
      <c r="H468">
        <v>4</v>
      </c>
      <c r="I468">
        <v>1476</v>
      </c>
      <c r="J468" t="str">
        <f t="shared" si="7"/>
        <v>SELECT 'flat30-11.cnf','Tournament','1Point','2Bit','Weighted',1,807,4,1476 UNION</v>
      </c>
    </row>
    <row r="469" spans="1:10" x14ac:dyDescent="0.55000000000000004">
      <c r="A469" t="s">
        <v>137</v>
      </c>
      <c r="B469" t="s">
        <v>0</v>
      </c>
      <c r="C469" t="s">
        <v>133</v>
      </c>
      <c r="D469" t="s">
        <v>132</v>
      </c>
      <c r="E469" t="s">
        <v>5</v>
      </c>
      <c r="F469" t="b">
        <v>1</v>
      </c>
      <c r="G469">
        <v>1645</v>
      </c>
      <c r="H469">
        <v>8</v>
      </c>
      <c r="I469">
        <v>3370</v>
      </c>
      <c r="J469" t="str">
        <f t="shared" si="7"/>
        <v>SELECT 'flat30-11.cnf','Tournament','1Point','2Bit','Amplified',1,1645,8,3370 UNION</v>
      </c>
    </row>
    <row r="470" spans="1:10" x14ac:dyDescent="0.55000000000000004">
      <c r="A470" t="s">
        <v>137</v>
      </c>
      <c r="B470" t="s">
        <v>0</v>
      </c>
      <c r="C470" t="s">
        <v>134</v>
      </c>
      <c r="D470" t="s">
        <v>2</v>
      </c>
      <c r="E470" t="s">
        <v>3</v>
      </c>
      <c r="F470" t="b">
        <v>1</v>
      </c>
      <c r="G470">
        <v>1031</v>
      </c>
      <c r="H470">
        <v>5</v>
      </c>
      <c r="I470">
        <v>2146</v>
      </c>
      <c r="J470" t="str">
        <f t="shared" si="7"/>
        <v>SELECT 'flat30-11.cnf','Tournament','2Point','BitFlip','MaxSat',1,1031,5,2146 UNION</v>
      </c>
    </row>
    <row r="471" spans="1:10" x14ac:dyDescent="0.55000000000000004">
      <c r="A471" t="s">
        <v>137</v>
      </c>
      <c r="B471" t="s">
        <v>0</v>
      </c>
      <c r="C471" t="s">
        <v>134</v>
      </c>
      <c r="D471" t="s">
        <v>2</v>
      </c>
      <c r="E471" t="s">
        <v>4</v>
      </c>
      <c r="F471" t="b">
        <v>1</v>
      </c>
      <c r="G471">
        <v>1087</v>
      </c>
      <c r="H471">
        <v>4</v>
      </c>
      <c r="I471">
        <v>2093</v>
      </c>
      <c r="J471" t="str">
        <f t="shared" si="7"/>
        <v>SELECT 'flat30-11.cnf','Tournament','2Point','BitFlip','Weighted',1,1087,4,2093 UNION</v>
      </c>
    </row>
    <row r="472" spans="1:10" x14ac:dyDescent="0.55000000000000004">
      <c r="A472" t="s">
        <v>137</v>
      </c>
      <c r="B472" t="s">
        <v>0</v>
      </c>
      <c r="C472" t="s">
        <v>134</v>
      </c>
      <c r="D472" t="s">
        <v>2</v>
      </c>
      <c r="E472" t="s">
        <v>5</v>
      </c>
      <c r="F472" t="b">
        <v>1</v>
      </c>
      <c r="G472">
        <v>1031</v>
      </c>
      <c r="H472">
        <v>5</v>
      </c>
      <c r="I472">
        <v>2377</v>
      </c>
      <c r="J472" t="str">
        <f t="shared" si="7"/>
        <v>SELECT 'flat30-11.cnf','Tournament','2Point','BitFlip','Amplified',1,1031,5,2377 UNION</v>
      </c>
    </row>
    <row r="473" spans="1:10" x14ac:dyDescent="0.55000000000000004">
      <c r="A473" t="s">
        <v>137</v>
      </c>
      <c r="B473" t="s">
        <v>0</v>
      </c>
      <c r="C473" t="s">
        <v>134</v>
      </c>
      <c r="D473" t="s">
        <v>6</v>
      </c>
      <c r="E473" t="s">
        <v>3</v>
      </c>
      <c r="F473" t="b">
        <v>1</v>
      </c>
      <c r="G473">
        <v>33</v>
      </c>
      <c r="H473">
        <v>0</v>
      </c>
      <c r="I473">
        <v>129</v>
      </c>
      <c r="J473" t="str">
        <f t="shared" si="7"/>
        <v>SELECT 'flat30-11.cnf','Tournament','2Point','Guided','MaxSat',1,33,0,129 UNION</v>
      </c>
    </row>
    <row r="474" spans="1:10" x14ac:dyDescent="0.55000000000000004">
      <c r="A474" t="s">
        <v>137</v>
      </c>
      <c r="B474" t="s">
        <v>0</v>
      </c>
      <c r="C474" t="s">
        <v>134</v>
      </c>
      <c r="D474" t="s">
        <v>6</v>
      </c>
      <c r="E474" t="s">
        <v>4</v>
      </c>
      <c r="F474" t="b">
        <v>1</v>
      </c>
      <c r="G474">
        <v>619</v>
      </c>
      <c r="H474">
        <v>4</v>
      </c>
      <c r="I474">
        <v>2219</v>
      </c>
      <c r="J474" t="str">
        <f t="shared" si="7"/>
        <v>SELECT 'flat30-11.cnf','Tournament','2Point','Guided','Weighted',1,619,4,2219 UNION</v>
      </c>
    </row>
    <row r="475" spans="1:10" x14ac:dyDescent="0.55000000000000004">
      <c r="A475" t="s">
        <v>137</v>
      </c>
      <c r="B475" t="s">
        <v>0</v>
      </c>
      <c r="C475" t="s">
        <v>134</v>
      </c>
      <c r="D475" t="s">
        <v>6</v>
      </c>
      <c r="E475" t="s">
        <v>5</v>
      </c>
      <c r="F475" t="b">
        <v>1</v>
      </c>
      <c r="G475">
        <v>33</v>
      </c>
      <c r="H475">
        <v>0</v>
      </c>
      <c r="I475">
        <v>119</v>
      </c>
      <c r="J475" t="str">
        <f t="shared" si="7"/>
        <v>SELECT 'flat30-11.cnf','Tournament','2Point','Guided','Amplified',1,33,0,119 UNION</v>
      </c>
    </row>
    <row r="476" spans="1:10" x14ac:dyDescent="0.55000000000000004">
      <c r="A476" t="s">
        <v>137</v>
      </c>
      <c r="B476" t="s">
        <v>0</v>
      </c>
      <c r="C476" t="s">
        <v>134</v>
      </c>
      <c r="D476" t="s">
        <v>131</v>
      </c>
      <c r="E476" t="s">
        <v>3</v>
      </c>
      <c r="F476" t="b">
        <v>1</v>
      </c>
      <c r="G476">
        <v>4855</v>
      </c>
      <c r="H476">
        <v>27</v>
      </c>
      <c r="I476">
        <v>9848</v>
      </c>
      <c r="J476" t="str">
        <f t="shared" si="7"/>
        <v>SELECT 'flat30-11.cnf','Tournament','2Point','1Bit','MaxSat',1,4855,27,9848 UNION</v>
      </c>
    </row>
    <row r="477" spans="1:10" x14ac:dyDescent="0.55000000000000004">
      <c r="A477" t="s">
        <v>137</v>
      </c>
      <c r="B477" t="s">
        <v>0</v>
      </c>
      <c r="C477" t="s">
        <v>134</v>
      </c>
      <c r="D477" t="s">
        <v>131</v>
      </c>
      <c r="E477" t="s">
        <v>4</v>
      </c>
      <c r="F477" t="b">
        <v>0</v>
      </c>
      <c r="G477">
        <v>10000</v>
      </c>
      <c r="H477">
        <v>40</v>
      </c>
      <c r="I477">
        <v>18487</v>
      </c>
      <c r="J477" t="str">
        <f t="shared" si="7"/>
        <v>SELECT 'flat30-11.cnf','Tournament','2Point','1Bit','Weighted',0,10000,40,18487 UNION</v>
      </c>
    </row>
    <row r="478" spans="1:10" x14ac:dyDescent="0.55000000000000004">
      <c r="A478" t="s">
        <v>137</v>
      </c>
      <c r="B478" t="s">
        <v>0</v>
      </c>
      <c r="C478" t="s">
        <v>134</v>
      </c>
      <c r="D478" t="s">
        <v>131</v>
      </c>
      <c r="E478" t="s">
        <v>5</v>
      </c>
      <c r="F478" t="b">
        <v>1</v>
      </c>
      <c r="G478">
        <v>4855</v>
      </c>
      <c r="H478">
        <v>27</v>
      </c>
      <c r="I478">
        <v>9839</v>
      </c>
      <c r="J478" t="str">
        <f t="shared" si="7"/>
        <v>SELECT 'flat30-11.cnf','Tournament','2Point','1Bit','Amplified',1,4855,27,9839 UNION</v>
      </c>
    </row>
    <row r="479" spans="1:10" x14ac:dyDescent="0.55000000000000004">
      <c r="A479" t="s">
        <v>137</v>
      </c>
      <c r="B479" t="s">
        <v>0</v>
      </c>
      <c r="C479" t="s">
        <v>134</v>
      </c>
      <c r="D479" t="s">
        <v>132</v>
      </c>
      <c r="E479" t="s">
        <v>3</v>
      </c>
      <c r="F479" t="b">
        <v>1</v>
      </c>
      <c r="G479">
        <v>681</v>
      </c>
      <c r="H479">
        <v>4</v>
      </c>
      <c r="I479">
        <v>1396</v>
      </c>
      <c r="J479" t="str">
        <f t="shared" si="7"/>
        <v>SELECT 'flat30-11.cnf','Tournament','2Point','2Bit','MaxSat',1,681,4,1396 UNION</v>
      </c>
    </row>
    <row r="480" spans="1:10" x14ac:dyDescent="0.55000000000000004">
      <c r="A480" t="s">
        <v>137</v>
      </c>
      <c r="B480" t="s">
        <v>0</v>
      </c>
      <c r="C480" t="s">
        <v>134</v>
      </c>
      <c r="D480" t="s">
        <v>132</v>
      </c>
      <c r="E480" t="s">
        <v>4</v>
      </c>
      <c r="F480" t="b">
        <v>1</v>
      </c>
      <c r="G480">
        <v>3686</v>
      </c>
      <c r="H480">
        <v>18</v>
      </c>
      <c r="I480">
        <v>7422</v>
      </c>
      <c r="J480" t="str">
        <f t="shared" si="7"/>
        <v>SELECT 'flat30-11.cnf','Tournament','2Point','2Bit','Weighted',1,3686,18,7422 UNION</v>
      </c>
    </row>
    <row r="481" spans="1:10" x14ac:dyDescent="0.55000000000000004">
      <c r="A481" t="s">
        <v>137</v>
      </c>
      <c r="B481" t="s">
        <v>0</v>
      </c>
      <c r="C481" t="s">
        <v>134</v>
      </c>
      <c r="D481" t="s">
        <v>132</v>
      </c>
      <c r="E481" t="s">
        <v>5</v>
      </c>
      <c r="F481" t="b">
        <v>1</v>
      </c>
      <c r="G481">
        <v>681</v>
      </c>
      <c r="H481">
        <v>4</v>
      </c>
      <c r="I481">
        <v>1366</v>
      </c>
      <c r="J481" t="str">
        <f t="shared" si="7"/>
        <v>SELECT 'flat30-11.cnf','Tournament','2Point','2Bit','Amplified',1,681,4,1366 UNION</v>
      </c>
    </row>
    <row r="482" spans="1:10" x14ac:dyDescent="0.55000000000000004">
      <c r="A482" t="s">
        <v>137</v>
      </c>
      <c r="B482" t="s">
        <v>9</v>
      </c>
      <c r="C482" t="s">
        <v>1</v>
      </c>
      <c r="D482" t="s">
        <v>2</v>
      </c>
      <c r="E482" t="s">
        <v>3</v>
      </c>
      <c r="F482" t="b">
        <v>0</v>
      </c>
      <c r="G482">
        <v>10000</v>
      </c>
      <c r="H482">
        <v>32</v>
      </c>
      <c r="I482">
        <v>51835</v>
      </c>
      <c r="J482" t="str">
        <f t="shared" si="7"/>
        <v>SELECT 'flat30-11.cnf','Roulette','Clause','BitFlip','MaxSat',0,10000,32,51835 UNION</v>
      </c>
    </row>
    <row r="483" spans="1:10" x14ac:dyDescent="0.55000000000000004">
      <c r="A483" t="s">
        <v>137</v>
      </c>
      <c r="B483" t="s">
        <v>9</v>
      </c>
      <c r="C483" t="s">
        <v>1</v>
      </c>
      <c r="D483" t="s">
        <v>2</v>
      </c>
      <c r="E483" t="s">
        <v>4</v>
      </c>
      <c r="F483" t="b">
        <v>0</v>
      </c>
      <c r="G483">
        <v>10000</v>
      </c>
      <c r="H483">
        <v>24</v>
      </c>
      <c r="I483">
        <v>50671</v>
      </c>
      <c r="J483" t="str">
        <f t="shared" si="7"/>
        <v>SELECT 'flat30-11.cnf','Roulette','Clause','BitFlip','Weighted',0,10000,24,50671 UNION</v>
      </c>
    </row>
    <row r="484" spans="1:10" x14ac:dyDescent="0.55000000000000004">
      <c r="A484" t="s">
        <v>137</v>
      </c>
      <c r="B484" t="s">
        <v>9</v>
      </c>
      <c r="C484" t="s">
        <v>1</v>
      </c>
      <c r="D484" t="s">
        <v>2</v>
      </c>
      <c r="E484" t="s">
        <v>5</v>
      </c>
      <c r="F484" t="b">
        <v>0</v>
      </c>
      <c r="G484">
        <v>10000</v>
      </c>
      <c r="H484">
        <v>30</v>
      </c>
      <c r="I484">
        <v>51260</v>
      </c>
      <c r="J484" t="str">
        <f t="shared" si="7"/>
        <v>SELECT 'flat30-11.cnf','Roulette','Clause','BitFlip','Amplified',0,10000,30,51260 UNION</v>
      </c>
    </row>
    <row r="485" spans="1:10" x14ac:dyDescent="0.55000000000000004">
      <c r="A485" t="s">
        <v>137</v>
      </c>
      <c r="B485" t="s">
        <v>9</v>
      </c>
      <c r="C485" t="s">
        <v>1</v>
      </c>
      <c r="D485" t="s">
        <v>6</v>
      </c>
      <c r="E485" t="s">
        <v>3</v>
      </c>
      <c r="F485" t="b">
        <v>1</v>
      </c>
      <c r="G485">
        <v>4718</v>
      </c>
      <c r="H485">
        <v>18</v>
      </c>
      <c r="I485">
        <v>27036</v>
      </c>
      <c r="J485" t="str">
        <f t="shared" si="7"/>
        <v>SELECT 'flat30-11.cnf','Roulette','Clause','Guided','MaxSat',1,4718,18,27036 UNION</v>
      </c>
    </row>
    <row r="486" spans="1:10" x14ac:dyDescent="0.55000000000000004">
      <c r="A486" t="s">
        <v>137</v>
      </c>
      <c r="B486" t="s">
        <v>9</v>
      </c>
      <c r="C486" t="s">
        <v>1</v>
      </c>
      <c r="D486" t="s">
        <v>6</v>
      </c>
      <c r="E486" t="s">
        <v>4</v>
      </c>
      <c r="F486" t="b">
        <v>1</v>
      </c>
      <c r="G486">
        <v>634</v>
      </c>
      <c r="H486">
        <v>1</v>
      </c>
      <c r="I486">
        <v>3604</v>
      </c>
      <c r="J486" t="str">
        <f t="shared" si="7"/>
        <v>SELECT 'flat30-11.cnf','Roulette','Clause','Guided','Weighted',1,634,1,3604 UNION</v>
      </c>
    </row>
    <row r="487" spans="1:10" x14ac:dyDescent="0.55000000000000004">
      <c r="A487" t="s">
        <v>137</v>
      </c>
      <c r="B487" t="s">
        <v>9</v>
      </c>
      <c r="C487" t="s">
        <v>1</v>
      </c>
      <c r="D487" t="s">
        <v>6</v>
      </c>
      <c r="E487" t="s">
        <v>5</v>
      </c>
      <c r="F487" t="b">
        <v>1</v>
      </c>
      <c r="G487">
        <v>410</v>
      </c>
      <c r="H487">
        <v>1</v>
      </c>
      <c r="I487">
        <v>2322</v>
      </c>
      <c r="J487" t="str">
        <f t="shared" si="7"/>
        <v>SELECT 'flat30-11.cnf','Roulette','Clause','Guided','Amplified',1,410,1,2322 UNION</v>
      </c>
    </row>
    <row r="488" spans="1:10" x14ac:dyDescent="0.55000000000000004">
      <c r="A488" t="s">
        <v>137</v>
      </c>
      <c r="B488" t="s">
        <v>9</v>
      </c>
      <c r="C488" t="s">
        <v>1</v>
      </c>
      <c r="D488" t="s">
        <v>131</v>
      </c>
      <c r="E488" t="s">
        <v>3</v>
      </c>
      <c r="F488" t="b">
        <v>0</v>
      </c>
      <c r="G488">
        <v>10000</v>
      </c>
      <c r="H488">
        <v>33</v>
      </c>
      <c r="I488">
        <v>51623</v>
      </c>
      <c r="J488" t="str">
        <f t="shared" si="7"/>
        <v>SELECT 'flat30-11.cnf','Roulette','Clause','1Bit','MaxSat',0,10000,33,51623 UNION</v>
      </c>
    </row>
    <row r="489" spans="1:10" x14ac:dyDescent="0.55000000000000004">
      <c r="A489" t="s">
        <v>137</v>
      </c>
      <c r="B489" t="s">
        <v>9</v>
      </c>
      <c r="C489" t="s">
        <v>1</v>
      </c>
      <c r="D489" t="s">
        <v>131</v>
      </c>
      <c r="E489" t="s">
        <v>4</v>
      </c>
      <c r="F489" t="b">
        <v>0</v>
      </c>
      <c r="G489">
        <v>10000</v>
      </c>
      <c r="H489">
        <v>26</v>
      </c>
      <c r="I489">
        <v>50728</v>
      </c>
      <c r="J489" t="str">
        <f t="shared" si="7"/>
        <v>SELECT 'flat30-11.cnf','Roulette','Clause','1Bit','Weighted',0,10000,26,50728 UNION</v>
      </c>
    </row>
    <row r="490" spans="1:10" x14ac:dyDescent="0.55000000000000004">
      <c r="A490" t="s">
        <v>137</v>
      </c>
      <c r="B490" t="s">
        <v>9</v>
      </c>
      <c r="C490" t="s">
        <v>1</v>
      </c>
      <c r="D490" t="s">
        <v>131</v>
      </c>
      <c r="E490" t="s">
        <v>5</v>
      </c>
      <c r="F490" t="b">
        <v>0</v>
      </c>
      <c r="G490">
        <v>10000</v>
      </c>
      <c r="H490">
        <v>31</v>
      </c>
      <c r="I490">
        <v>52749</v>
      </c>
      <c r="J490" t="str">
        <f t="shared" si="7"/>
        <v>SELECT 'flat30-11.cnf','Roulette','Clause','1Bit','Amplified',0,10000,31,52749 UNION</v>
      </c>
    </row>
    <row r="491" spans="1:10" x14ac:dyDescent="0.55000000000000004">
      <c r="A491" t="s">
        <v>137</v>
      </c>
      <c r="B491" t="s">
        <v>9</v>
      </c>
      <c r="C491" t="s">
        <v>1</v>
      </c>
      <c r="D491" t="s">
        <v>132</v>
      </c>
      <c r="E491" t="s">
        <v>3</v>
      </c>
      <c r="F491" t="b">
        <v>0</v>
      </c>
      <c r="G491">
        <v>10000</v>
      </c>
      <c r="H491">
        <v>30</v>
      </c>
      <c r="I491">
        <v>55117</v>
      </c>
      <c r="J491" t="str">
        <f t="shared" si="7"/>
        <v>SELECT 'flat30-11.cnf','Roulette','Clause','2Bit','MaxSat',0,10000,30,55117 UNION</v>
      </c>
    </row>
    <row r="492" spans="1:10" x14ac:dyDescent="0.55000000000000004">
      <c r="A492" t="s">
        <v>137</v>
      </c>
      <c r="B492" t="s">
        <v>9</v>
      </c>
      <c r="C492" t="s">
        <v>1</v>
      </c>
      <c r="D492" t="s">
        <v>132</v>
      </c>
      <c r="E492" t="s">
        <v>4</v>
      </c>
      <c r="F492" t="b">
        <v>0</v>
      </c>
      <c r="G492">
        <v>10000</v>
      </c>
      <c r="H492">
        <v>24</v>
      </c>
      <c r="I492">
        <v>52571</v>
      </c>
      <c r="J492" t="str">
        <f t="shared" si="7"/>
        <v>SELECT 'flat30-11.cnf','Roulette','Clause','2Bit','Weighted',0,10000,24,52571 UNION</v>
      </c>
    </row>
    <row r="493" spans="1:10" x14ac:dyDescent="0.55000000000000004">
      <c r="A493" t="s">
        <v>137</v>
      </c>
      <c r="B493" t="s">
        <v>9</v>
      </c>
      <c r="C493" t="s">
        <v>1</v>
      </c>
      <c r="D493" t="s">
        <v>132</v>
      </c>
      <c r="E493" t="s">
        <v>5</v>
      </c>
      <c r="F493" t="b">
        <v>0</v>
      </c>
      <c r="G493">
        <v>10000</v>
      </c>
      <c r="H493">
        <v>34</v>
      </c>
      <c r="I493">
        <v>53469</v>
      </c>
      <c r="J493" t="str">
        <f t="shared" si="7"/>
        <v>SELECT 'flat30-11.cnf','Roulette','Clause','2Bit','Amplified',0,10000,34,53469 UNION</v>
      </c>
    </row>
    <row r="494" spans="1:10" x14ac:dyDescent="0.55000000000000004">
      <c r="A494" t="s">
        <v>137</v>
      </c>
      <c r="B494" t="s">
        <v>9</v>
      </c>
      <c r="C494" t="s">
        <v>8</v>
      </c>
      <c r="D494" t="s">
        <v>2</v>
      </c>
      <c r="E494" t="s">
        <v>3</v>
      </c>
      <c r="F494" t="b">
        <v>0</v>
      </c>
      <c r="G494">
        <v>10000</v>
      </c>
      <c r="H494">
        <v>32</v>
      </c>
      <c r="I494">
        <v>23820</v>
      </c>
      <c r="J494" t="str">
        <f t="shared" si="7"/>
        <v>SELECT 'flat30-11.cnf','Roulette','Uniform','BitFlip','MaxSat',0,10000,32,23820 UNION</v>
      </c>
    </row>
    <row r="495" spans="1:10" x14ac:dyDescent="0.55000000000000004">
      <c r="A495" t="s">
        <v>137</v>
      </c>
      <c r="B495" t="s">
        <v>9</v>
      </c>
      <c r="C495" t="s">
        <v>8</v>
      </c>
      <c r="D495" t="s">
        <v>2</v>
      </c>
      <c r="E495" t="s">
        <v>4</v>
      </c>
      <c r="F495" t="b">
        <v>0</v>
      </c>
      <c r="G495">
        <v>10000</v>
      </c>
      <c r="H495">
        <v>27</v>
      </c>
      <c r="I495">
        <v>23339</v>
      </c>
      <c r="J495" t="str">
        <f t="shared" si="7"/>
        <v>SELECT 'flat30-11.cnf','Roulette','Uniform','BitFlip','Weighted',0,10000,27,23339 UNION</v>
      </c>
    </row>
    <row r="496" spans="1:10" x14ac:dyDescent="0.55000000000000004">
      <c r="A496" t="s">
        <v>137</v>
      </c>
      <c r="B496" t="s">
        <v>9</v>
      </c>
      <c r="C496" t="s">
        <v>8</v>
      </c>
      <c r="D496" t="s">
        <v>2</v>
      </c>
      <c r="E496" t="s">
        <v>5</v>
      </c>
      <c r="F496" t="b">
        <v>0</v>
      </c>
      <c r="G496">
        <v>10000</v>
      </c>
      <c r="H496">
        <v>37</v>
      </c>
      <c r="I496">
        <v>24266</v>
      </c>
      <c r="J496" t="str">
        <f t="shared" si="7"/>
        <v>SELECT 'flat30-11.cnf','Roulette','Uniform','BitFlip','Amplified',0,10000,37,24266 UNION</v>
      </c>
    </row>
    <row r="497" spans="1:10" x14ac:dyDescent="0.55000000000000004">
      <c r="A497" t="s">
        <v>137</v>
      </c>
      <c r="B497" t="s">
        <v>9</v>
      </c>
      <c r="C497" t="s">
        <v>8</v>
      </c>
      <c r="D497" t="s">
        <v>6</v>
      </c>
      <c r="E497" t="s">
        <v>3</v>
      </c>
      <c r="F497" t="b">
        <v>1</v>
      </c>
      <c r="G497">
        <v>1940</v>
      </c>
      <c r="H497">
        <v>8</v>
      </c>
      <c r="I497">
        <v>7773</v>
      </c>
      <c r="J497" t="str">
        <f t="shared" si="7"/>
        <v>SELECT 'flat30-11.cnf','Roulette','Uniform','Guided','MaxSat',1,1940,8,7773 UNION</v>
      </c>
    </row>
    <row r="498" spans="1:10" x14ac:dyDescent="0.55000000000000004">
      <c r="A498" t="s">
        <v>137</v>
      </c>
      <c r="B498" t="s">
        <v>9</v>
      </c>
      <c r="C498" t="s">
        <v>8</v>
      </c>
      <c r="D498" t="s">
        <v>6</v>
      </c>
      <c r="E498" t="s">
        <v>4</v>
      </c>
      <c r="F498" t="b">
        <v>1</v>
      </c>
      <c r="G498">
        <v>1531</v>
      </c>
      <c r="H498">
        <v>6</v>
      </c>
      <c r="I498">
        <v>5438</v>
      </c>
      <c r="J498" t="str">
        <f t="shared" si="7"/>
        <v>SELECT 'flat30-11.cnf','Roulette','Uniform','Guided','Weighted',1,1531,6,5438 UNION</v>
      </c>
    </row>
    <row r="499" spans="1:10" x14ac:dyDescent="0.55000000000000004">
      <c r="A499" t="s">
        <v>137</v>
      </c>
      <c r="B499" t="s">
        <v>9</v>
      </c>
      <c r="C499" t="s">
        <v>8</v>
      </c>
      <c r="D499" t="s">
        <v>6</v>
      </c>
      <c r="E499" t="s">
        <v>5</v>
      </c>
      <c r="F499" t="b">
        <v>1</v>
      </c>
      <c r="G499">
        <v>486</v>
      </c>
      <c r="H499">
        <v>2</v>
      </c>
      <c r="I499">
        <v>1760</v>
      </c>
      <c r="J499" t="str">
        <f t="shared" si="7"/>
        <v>SELECT 'flat30-11.cnf','Roulette','Uniform','Guided','Amplified',1,486,2,1760 UNION</v>
      </c>
    </row>
    <row r="500" spans="1:10" x14ac:dyDescent="0.55000000000000004">
      <c r="A500" t="s">
        <v>137</v>
      </c>
      <c r="B500" t="s">
        <v>9</v>
      </c>
      <c r="C500" t="s">
        <v>8</v>
      </c>
      <c r="D500" t="s">
        <v>131</v>
      </c>
      <c r="E500" t="s">
        <v>3</v>
      </c>
      <c r="F500" t="b">
        <v>1</v>
      </c>
      <c r="G500">
        <v>7573</v>
      </c>
      <c r="H500">
        <v>28</v>
      </c>
      <c r="I500">
        <v>17705</v>
      </c>
      <c r="J500" t="str">
        <f t="shared" si="7"/>
        <v>SELECT 'flat30-11.cnf','Roulette','Uniform','1Bit','MaxSat',1,7573,28,17705 UNION</v>
      </c>
    </row>
    <row r="501" spans="1:10" x14ac:dyDescent="0.55000000000000004">
      <c r="A501" t="s">
        <v>137</v>
      </c>
      <c r="B501" t="s">
        <v>9</v>
      </c>
      <c r="C501" t="s">
        <v>8</v>
      </c>
      <c r="D501" t="s">
        <v>131</v>
      </c>
      <c r="E501" t="s">
        <v>4</v>
      </c>
      <c r="F501" t="b">
        <v>1</v>
      </c>
      <c r="G501">
        <v>8150</v>
      </c>
      <c r="H501">
        <v>23</v>
      </c>
      <c r="I501">
        <v>18030</v>
      </c>
      <c r="J501" t="str">
        <f t="shared" si="7"/>
        <v>SELECT 'flat30-11.cnf','Roulette','Uniform','1Bit','Weighted',1,8150,23,18030 UNION</v>
      </c>
    </row>
    <row r="502" spans="1:10" x14ac:dyDescent="0.55000000000000004">
      <c r="A502" t="s">
        <v>137</v>
      </c>
      <c r="B502" t="s">
        <v>9</v>
      </c>
      <c r="C502" t="s">
        <v>8</v>
      </c>
      <c r="D502" t="s">
        <v>131</v>
      </c>
      <c r="E502" t="s">
        <v>5</v>
      </c>
      <c r="F502" t="b">
        <v>1</v>
      </c>
      <c r="G502">
        <v>2283</v>
      </c>
      <c r="H502">
        <v>8</v>
      </c>
      <c r="I502">
        <v>5194</v>
      </c>
      <c r="J502" t="str">
        <f t="shared" si="7"/>
        <v>SELECT 'flat30-11.cnf','Roulette','Uniform','1Bit','Amplified',1,2283,8,5194 UNION</v>
      </c>
    </row>
    <row r="503" spans="1:10" x14ac:dyDescent="0.55000000000000004">
      <c r="A503" t="s">
        <v>137</v>
      </c>
      <c r="B503" t="s">
        <v>9</v>
      </c>
      <c r="C503" t="s">
        <v>8</v>
      </c>
      <c r="D503" t="s">
        <v>132</v>
      </c>
      <c r="E503" t="s">
        <v>3</v>
      </c>
      <c r="F503" t="b">
        <v>0</v>
      </c>
      <c r="G503">
        <v>10000</v>
      </c>
      <c r="H503">
        <v>30</v>
      </c>
      <c r="I503">
        <v>23821</v>
      </c>
      <c r="J503" t="str">
        <f t="shared" si="7"/>
        <v>SELECT 'flat30-11.cnf','Roulette','Uniform','2Bit','MaxSat',0,10000,30,23821 UNION</v>
      </c>
    </row>
    <row r="504" spans="1:10" x14ac:dyDescent="0.55000000000000004">
      <c r="A504" t="s">
        <v>137</v>
      </c>
      <c r="B504" t="s">
        <v>9</v>
      </c>
      <c r="C504" t="s">
        <v>8</v>
      </c>
      <c r="D504" t="s">
        <v>132</v>
      </c>
      <c r="E504" t="s">
        <v>4</v>
      </c>
      <c r="F504" t="b">
        <v>0</v>
      </c>
      <c r="G504">
        <v>10000</v>
      </c>
      <c r="H504">
        <v>25</v>
      </c>
      <c r="I504">
        <v>24675</v>
      </c>
      <c r="J504" t="str">
        <f t="shared" si="7"/>
        <v>SELECT 'flat30-11.cnf','Roulette','Uniform','2Bit','Weighted',0,10000,25,24675 UNION</v>
      </c>
    </row>
    <row r="505" spans="1:10" x14ac:dyDescent="0.55000000000000004">
      <c r="A505" t="s">
        <v>137</v>
      </c>
      <c r="B505" t="s">
        <v>9</v>
      </c>
      <c r="C505" t="s">
        <v>8</v>
      </c>
      <c r="D505" t="s">
        <v>132</v>
      </c>
      <c r="E505" t="s">
        <v>5</v>
      </c>
      <c r="F505" t="b">
        <v>0</v>
      </c>
      <c r="G505">
        <v>10000</v>
      </c>
      <c r="H505">
        <v>33</v>
      </c>
      <c r="I505">
        <v>24897</v>
      </c>
      <c r="J505" t="str">
        <f t="shared" si="7"/>
        <v>SELECT 'flat30-11.cnf','Roulette','Uniform','2Bit','Amplified',0,10000,33,24897 UNION</v>
      </c>
    </row>
    <row r="506" spans="1:10" x14ac:dyDescent="0.55000000000000004">
      <c r="A506" t="s">
        <v>137</v>
      </c>
      <c r="B506" t="s">
        <v>9</v>
      </c>
      <c r="C506" t="s">
        <v>133</v>
      </c>
      <c r="D506" t="s">
        <v>2</v>
      </c>
      <c r="E506" t="s">
        <v>3</v>
      </c>
      <c r="F506" t="b">
        <v>0</v>
      </c>
      <c r="G506">
        <v>10000</v>
      </c>
      <c r="H506">
        <v>37</v>
      </c>
      <c r="I506">
        <v>23898</v>
      </c>
      <c r="J506" t="str">
        <f t="shared" si="7"/>
        <v>SELECT 'flat30-11.cnf','Roulette','1Point','BitFlip','MaxSat',0,10000,37,23898 UNION</v>
      </c>
    </row>
    <row r="507" spans="1:10" x14ac:dyDescent="0.55000000000000004">
      <c r="A507" t="s">
        <v>137</v>
      </c>
      <c r="B507" t="s">
        <v>9</v>
      </c>
      <c r="C507" t="s">
        <v>133</v>
      </c>
      <c r="D507" t="s">
        <v>2</v>
      </c>
      <c r="E507" t="s">
        <v>4</v>
      </c>
      <c r="F507" t="b">
        <v>0</v>
      </c>
      <c r="G507">
        <v>10000</v>
      </c>
      <c r="H507">
        <v>28</v>
      </c>
      <c r="I507">
        <v>23186</v>
      </c>
      <c r="J507" t="str">
        <f t="shared" si="7"/>
        <v>SELECT 'flat30-11.cnf','Roulette','1Point','BitFlip','Weighted',0,10000,28,23186 UNION</v>
      </c>
    </row>
    <row r="508" spans="1:10" x14ac:dyDescent="0.55000000000000004">
      <c r="A508" t="s">
        <v>137</v>
      </c>
      <c r="B508" t="s">
        <v>9</v>
      </c>
      <c r="C508" t="s">
        <v>133</v>
      </c>
      <c r="D508" t="s">
        <v>2</v>
      </c>
      <c r="E508" t="s">
        <v>5</v>
      </c>
      <c r="F508" t="b">
        <v>1</v>
      </c>
      <c r="G508">
        <v>5707</v>
      </c>
      <c r="H508">
        <v>22</v>
      </c>
      <c r="I508">
        <v>12970</v>
      </c>
      <c r="J508" t="str">
        <f t="shared" si="7"/>
        <v>SELECT 'flat30-11.cnf','Roulette','1Point','BitFlip','Amplified',1,5707,22,12970 UNION</v>
      </c>
    </row>
    <row r="509" spans="1:10" x14ac:dyDescent="0.55000000000000004">
      <c r="A509" t="s">
        <v>137</v>
      </c>
      <c r="B509" t="s">
        <v>9</v>
      </c>
      <c r="C509" t="s">
        <v>133</v>
      </c>
      <c r="D509" t="s">
        <v>6</v>
      </c>
      <c r="E509" t="s">
        <v>3</v>
      </c>
      <c r="F509" t="b">
        <v>1</v>
      </c>
      <c r="G509">
        <v>1505</v>
      </c>
      <c r="H509">
        <v>8</v>
      </c>
      <c r="I509">
        <v>5462</v>
      </c>
      <c r="J509" t="str">
        <f t="shared" si="7"/>
        <v>SELECT 'flat30-11.cnf','Roulette','1Point','Guided','MaxSat',1,1505,8,5462 UNION</v>
      </c>
    </row>
    <row r="510" spans="1:10" x14ac:dyDescent="0.55000000000000004">
      <c r="A510" t="s">
        <v>137</v>
      </c>
      <c r="B510" t="s">
        <v>9</v>
      </c>
      <c r="C510" t="s">
        <v>133</v>
      </c>
      <c r="D510" t="s">
        <v>6</v>
      </c>
      <c r="E510" t="s">
        <v>4</v>
      </c>
      <c r="F510" t="b">
        <v>1</v>
      </c>
      <c r="G510">
        <v>807</v>
      </c>
      <c r="H510">
        <v>3</v>
      </c>
      <c r="I510">
        <v>2738</v>
      </c>
      <c r="J510" t="str">
        <f t="shared" si="7"/>
        <v>SELECT 'flat30-11.cnf','Roulette','1Point','Guided','Weighted',1,807,3,2738 UNION</v>
      </c>
    </row>
    <row r="511" spans="1:10" x14ac:dyDescent="0.55000000000000004">
      <c r="A511" t="s">
        <v>137</v>
      </c>
      <c r="B511" t="s">
        <v>9</v>
      </c>
      <c r="C511" t="s">
        <v>133</v>
      </c>
      <c r="D511" t="s">
        <v>6</v>
      </c>
      <c r="E511" t="s">
        <v>5</v>
      </c>
      <c r="F511" t="b">
        <v>1</v>
      </c>
      <c r="G511">
        <v>1004</v>
      </c>
      <c r="H511">
        <v>4</v>
      </c>
      <c r="I511">
        <v>3567</v>
      </c>
      <c r="J511" t="str">
        <f t="shared" si="7"/>
        <v>SELECT 'flat30-11.cnf','Roulette','1Point','Guided','Amplified',1,1004,4,3567 UNION</v>
      </c>
    </row>
    <row r="512" spans="1:10" x14ac:dyDescent="0.55000000000000004">
      <c r="A512" t="s">
        <v>137</v>
      </c>
      <c r="B512" t="s">
        <v>9</v>
      </c>
      <c r="C512" t="s">
        <v>133</v>
      </c>
      <c r="D512" t="s">
        <v>131</v>
      </c>
      <c r="E512" t="s">
        <v>3</v>
      </c>
      <c r="F512" t="b">
        <v>0</v>
      </c>
      <c r="G512">
        <v>10000</v>
      </c>
      <c r="H512">
        <v>38</v>
      </c>
      <c r="I512">
        <v>21618</v>
      </c>
      <c r="J512" t="str">
        <f t="shared" si="7"/>
        <v>SELECT 'flat30-11.cnf','Roulette','1Point','1Bit','MaxSat',0,10000,38,21618 UNION</v>
      </c>
    </row>
    <row r="513" spans="1:10" x14ac:dyDescent="0.55000000000000004">
      <c r="A513" t="s">
        <v>137</v>
      </c>
      <c r="B513" t="s">
        <v>9</v>
      </c>
      <c r="C513" t="s">
        <v>133</v>
      </c>
      <c r="D513" t="s">
        <v>131</v>
      </c>
      <c r="E513" t="s">
        <v>4</v>
      </c>
      <c r="F513" t="b">
        <v>0</v>
      </c>
      <c r="G513">
        <v>10000</v>
      </c>
      <c r="H513">
        <v>33</v>
      </c>
      <c r="I513">
        <v>20429</v>
      </c>
      <c r="J513" t="str">
        <f t="shared" si="7"/>
        <v>SELECT 'flat30-11.cnf','Roulette','1Point','1Bit','Weighted',0,10000,33,20429 UNION</v>
      </c>
    </row>
    <row r="514" spans="1:10" x14ac:dyDescent="0.55000000000000004">
      <c r="A514" t="s">
        <v>137</v>
      </c>
      <c r="B514" t="s">
        <v>9</v>
      </c>
      <c r="C514" t="s">
        <v>133</v>
      </c>
      <c r="D514" t="s">
        <v>131</v>
      </c>
      <c r="E514" t="s">
        <v>5</v>
      </c>
      <c r="F514" t="b">
        <v>0</v>
      </c>
      <c r="G514">
        <v>10000</v>
      </c>
      <c r="H514">
        <v>39</v>
      </c>
      <c r="I514">
        <v>22004</v>
      </c>
      <c r="J514" t="str">
        <f t="shared" si="7"/>
        <v>SELECT 'flat30-11.cnf','Roulette','1Point','1Bit','Amplified',0,10000,39,22004 UNION</v>
      </c>
    </row>
    <row r="515" spans="1:10" x14ac:dyDescent="0.55000000000000004">
      <c r="A515" t="s">
        <v>137</v>
      </c>
      <c r="B515" t="s">
        <v>9</v>
      </c>
      <c r="C515" t="s">
        <v>133</v>
      </c>
      <c r="D515" t="s">
        <v>132</v>
      </c>
      <c r="E515" t="s">
        <v>3</v>
      </c>
      <c r="F515" t="b">
        <v>0</v>
      </c>
      <c r="G515">
        <v>10000</v>
      </c>
      <c r="H515">
        <v>35</v>
      </c>
      <c r="I515">
        <v>21716</v>
      </c>
      <c r="J515" t="str">
        <f t="shared" ref="J515:J578" si="8">CONCATENATE("SELECT '",A515,"','",B515,"','",C515,"','",D515,"','",E515,"',",IF(F515,1,0),",",G515,",",H515,",",I515," UNION")</f>
        <v>SELECT 'flat30-11.cnf','Roulette','1Point','2Bit','MaxSat',0,10000,35,21716 UNION</v>
      </c>
    </row>
    <row r="516" spans="1:10" x14ac:dyDescent="0.55000000000000004">
      <c r="A516" t="s">
        <v>137</v>
      </c>
      <c r="B516" t="s">
        <v>9</v>
      </c>
      <c r="C516" t="s">
        <v>133</v>
      </c>
      <c r="D516" t="s">
        <v>132</v>
      </c>
      <c r="E516" t="s">
        <v>4</v>
      </c>
      <c r="F516" t="b">
        <v>1</v>
      </c>
      <c r="G516">
        <v>1699</v>
      </c>
      <c r="H516">
        <v>4</v>
      </c>
      <c r="I516">
        <v>3351</v>
      </c>
      <c r="J516" t="str">
        <f t="shared" si="8"/>
        <v>SELECT 'flat30-11.cnf','Roulette','1Point','2Bit','Weighted',1,1699,4,3351 UNION</v>
      </c>
    </row>
    <row r="517" spans="1:10" x14ac:dyDescent="0.55000000000000004">
      <c r="A517" t="s">
        <v>137</v>
      </c>
      <c r="B517" t="s">
        <v>9</v>
      </c>
      <c r="C517" t="s">
        <v>133</v>
      </c>
      <c r="D517" t="s">
        <v>132</v>
      </c>
      <c r="E517" t="s">
        <v>5</v>
      </c>
      <c r="F517" t="b">
        <v>1</v>
      </c>
      <c r="G517">
        <v>6161</v>
      </c>
      <c r="H517">
        <v>22</v>
      </c>
      <c r="I517">
        <v>13924</v>
      </c>
      <c r="J517" t="str">
        <f t="shared" si="8"/>
        <v>SELECT 'flat30-11.cnf','Roulette','1Point','2Bit','Amplified',1,6161,22,13924 UNION</v>
      </c>
    </row>
    <row r="518" spans="1:10" x14ac:dyDescent="0.55000000000000004">
      <c r="A518" t="s">
        <v>137</v>
      </c>
      <c r="B518" t="s">
        <v>9</v>
      </c>
      <c r="C518" t="s">
        <v>134</v>
      </c>
      <c r="D518" t="s">
        <v>2</v>
      </c>
      <c r="E518" t="s">
        <v>3</v>
      </c>
      <c r="F518" t="b">
        <v>0</v>
      </c>
      <c r="G518">
        <v>10000</v>
      </c>
      <c r="H518">
        <v>35</v>
      </c>
      <c r="I518">
        <v>22681</v>
      </c>
      <c r="J518" t="str">
        <f t="shared" si="8"/>
        <v>SELECT 'flat30-11.cnf','Roulette','2Point','BitFlip','MaxSat',0,10000,35,22681 UNION</v>
      </c>
    </row>
    <row r="519" spans="1:10" x14ac:dyDescent="0.55000000000000004">
      <c r="A519" t="s">
        <v>137</v>
      </c>
      <c r="B519" t="s">
        <v>9</v>
      </c>
      <c r="C519" t="s">
        <v>134</v>
      </c>
      <c r="D519" t="s">
        <v>2</v>
      </c>
      <c r="E519" t="s">
        <v>4</v>
      </c>
      <c r="F519" t="b">
        <v>0</v>
      </c>
      <c r="G519">
        <v>10000</v>
      </c>
      <c r="H519">
        <v>29</v>
      </c>
      <c r="I519">
        <v>21209</v>
      </c>
      <c r="J519" t="str">
        <f t="shared" si="8"/>
        <v>SELECT 'flat30-11.cnf','Roulette','2Point','BitFlip','Weighted',0,10000,29,21209 UNION</v>
      </c>
    </row>
    <row r="520" spans="1:10" x14ac:dyDescent="0.55000000000000004">
      <c r="A520" t="s">
        <v>137</v>
      </c>
      <c r="B520" t="s">
        <v>9</v>
      </c>
      <c r="C520" t="s">
        <v>134</v>
      </c>
      <c r="D520" t="s">
        <v>2</v>
      </c>
      <c r="E520" t="s">
        <v>5</v>
      </c>
      <c r="F520" t="b">
        <v>0</v>
      </c>
      <c r="G520">
        <v>10000</v>
      </c>
      <c r="H520">
        <v>38</v>
      </c>
      <c r="I520">
        <v>23210</v>
      </c>
      <c r="J520" t="str">
        <f t="shared" si="8"/>
        <v>SELECT 'flat30-11.cnf','Roulette','2Point','BitFlip','Amplified',0,10000,38,23210 UNION</v>
      </c>
    </row>
    <row r="521" spans="1:10" x14ac:dyDescent="0.55000000000000004">
      <c r="A521" t="s">
        <v>137</v>
      </c>
      <c r="B521" t="s">
        <v>9</v>
      </c>
      <c r="C521" t="s">
        <v>134</v>
      </c>
      <c r="D521" t="s">
        <v>6</v>
      </c>
      <c r="E521" t="s">
        <v>3</v>
      </c>
      <c r="F521" t="b">
        <v>1</v>
      </c>
      <c r="G521">
        <v>83</v>
      </c>
      <c r="H521">
        <v>0</v>
      </c>
      <c r="I521">
        <v>291</v>
      </c>
      <c r="J521" t="str">
        <f t="shared" si="8"/>
        <v>SELECT 'flat30-11.cnf','Roulette','2Point','Guided','MaxSat',1,83,0,291 UNION</v>
      </c>
    </row>
    <row r="522" spans="1:10" x14ac:dyDescent="0.55000000000000004">
      <c r="A522" t="s">
        <v>137</v>
      </c>
      <c r="B522" t="s">
        <v>9</v>
      </c>
      <c r="C522" t="s">
        <v>134</v>
      </c>
      <c r="D522" t="s">
        <v>6</v>
      </c>
      <c r="E522" t="s">
        <v>4</v>
      </c>
      <c r="F522" t="b">
        <v>1</v>
      </c>
      <c r="G522">
        <v>1206</v>
      </c>
      <c r="H522">
        <v>5</v>
      </c>
      <c r="I522">
        <v>4087</v>
      </c>
      <c r="J522" t="str">
        <f t="shared" si="8"/>
        <v>SELECT 'flat30-11.cnf','Roulette','2Point','Guided','Weighted',1,1206,5,4087 UNION</v>
      </c>
    </row>
    <row r="523" spans="1:10" x14ac:dyDescent="0.55000000000000004">
      <c r="A523" t="s">
        <v>137</v>
      </c>
      <c r="B523" t="s">
        <v>9</v>
      </c>
      <c r="C523" t="s">
        <v>134</v>
      </c>
      <c r="D523" t="s">
        <v>6</v>
      </c>
      <c r="E523" t="s">
        <v>5</v>
      </c>
      <c r="F523" t="b">
        <v>1</v>
      </c>
      <c r="G523">
        <v>126</v>
      </c>
      <c r="H523">
        <v>0</v>
      </c>
      <c r="I523">
        <v>437</v>
      </c>
      <c r="J523" t="str">
        <f t="shared" si="8"/>
        <v>SELECT 'flat30-11.cnf','Roulette','2Point','Guided','Amplified',1,126,0,437 UNION</v>
      </c>
    </row>
    <row r="524" spans="1:10" x14ac:dyDescent="0.55000000000000004">
      <c r="A524" t="s">
        <v>137</v>
      </c>
      <c r="B524" t="s">
        <v>9</v>
      </c>
      <c r="C524" t="s">
        <v>134</v>
      </c>
      <c r="D524" t="s">
        <v>131</v>
      </c>
      <c r="E524" t="s">
        <v>3</v>
      </c>
      <c r="F524" t="b">
        <v>0</v>
      </c>
      <c r="G524">
        <v>10000</v>
      </c>
      <c r="H524">
        <v>38</v>
      </c>
      <c r="I524">
        <v>21409</v>
      </c>
      <c r="J524" t="str">
        <f t="shared" si="8"/>
        <v>SELECT 'flat30-11.cnf','Roulette','2Point','1Bit','MaxSat',0,10000,38,21409 UNION</v>
      </c>
    </row>
    <row r="525" spans="1:10" x14ac:dyDescent="0.55000000000000004">
      <c r="A525" t="s">
        <v>137</v>
      </c>
      <c r="B525" t="s">
        <v>9</v>
      </c>
      <c r="C525" t="s">
        <v>134</v>
      </c>
      <c r="D525" t="s">
        <v>131</v>
      </c>
      <c r="E525" t="s">
        <v>4</v>
      </c>
      <c r="F525" t="b">
        <v>0</v>
      </c>
      <c r="G525">
        <v>10000</v>
      </c>
      <c r="H525">
        <v>30</v>
      </c>
      <c r="I525">
        <v>20007</v>
      </c>
      <c r="J525" t="str">
        <f t="shared" si="8"/>
        <v>SELECT 'flat30-11.cnf','Roulette','2Point','1Bit','Weighted',0,10000,30,20007 UNION</v>
      </c>
    </row>
    <row r="526" spans="1:10" x14ac:dyDescent="0.55000000000000004">
      <c r="A526" t="s">
        <v>137</v>
      </c>
      <c r="B526" t="s">
        <v>9</v>
      </c>
      <c r="C526" t="s">
        <v>134</v>
      </c>
      <c r="D526" t="s">
        <v>131</v>
      </c>
      <c r="E526" t="s">
        <v>5</v>
      </c>
      <c r="F526" t="b">
        <v>0</v>
      </c>
      <c r="G526">
        <v>10000</v>
      </c>
      <c r="H526">
        <v>41</v>
      </c>
      <c r="I526">
        <v>21868</v>
      </c>
      <c r="J526" t="str">
        <f t="shared" si="8"/>
        <v>SELECT 'flat30-11.cnf','Roulette','2Point','1Bit','Amplified',0,10000,41,21868 UNION</v>
      </c>
    </row>
    <row r="527" spans="1:10" x14ac:dyDescent="0.55000000000000004">
      <c r="A527" t="s">
        <v>137</v>
      </c>
      <c r="B527" t="s">
        <v>9</v>
      </c>
      <c r="C527" t="s">
        <v>134</v>
      </c>
      <c r="D527" t="s">
        <v>132</v>
      </c>
      <c r="E527" t="s">
        <v>3</v>
      </c>
      <c r="F527" t="b">
        <v>0</v>
      </c>
      <c r="G527">
        <v>10000</v>
      </c>
      <c r="H527">
        <v>40</v>
      </c>
      <c r="I527">
        <v>21571</v>
      </c>
      <c r="J527" t="str">
        <f t="shared" si="8"/>
        <v>SELECT 'flat30-11.cnf','Roulette','2Point','2Bit','MaxSat',0,10000,40,21571 UNION</v>
      </c>
    </row>
    <row r="528" spans="1:10" x14ac:dyDescent="0.55000000000000004">
      <c r="A528" t="s">
        <v>137</v>
      </c>
      <c r="B528" t="s">
        <v>9</v>
      </c>
      <c r="C528" t="s">
        <v>134</v>
      </c>
      <c r="D528" t="s">
        <v>132</v>
      </c>
      <c r="E528" t="s">
        <v>4</v>
      </c>
      <c r="F528" t="b">
        <v>1</v>
      </c>
      <c r="G528">
        <v>1137</v>
      </c>
      <c r="H528">
        <v>3</v>
      </c>
      <c r="I528">
        <v>2266</v>
      </c>
      <c r="J528" t="str">
        <f t="shared" si="8"/>
        <v>SELECT 'flat30-11.cnf','Roulette','2Point','2Bit','Weighted',1,1137,3,2266 UNION</v>
      </c>
    </row>
    <row r="529" spans="1:10" x14ac:dyDescent="0.55000000000000004">
      <c r="A529" t="s">
        <v>137</v>
      </c>
      <c r="B529" t="s">
        <v>9</v>
      </c>
      <c r="C529" t="s">
        <v>134</v>
      </c>
      <c r="D529" t="s">
        <v>132</v>
      </c>
      <c r="E529" t="s">
        <v>5</v>
      </c>
      <c r="F529" t="b">
        <v>0</v>
      </c>
      <c r="G529">
        <v>10000</v>
      </c>
      <c r="H529">
        <v>39</v>
      </c>
      <c r="I529">
        <v>21582</v>
      </c>
      <c r="J529" t="str">
        <f t="shared" si="8"/>
        <v>SELECT 'flat30-11.cnf','Roulette','2Point','2Bit','Amplified',0,10000,39,21582 UNION</v>
      </c>
    </row>
    <row r="530" spans="1:10" x14ac:dyDescent="0.55000000000000004">
      <c r="A530" t="s">
        <v>137</v>
      </c>
      <c r="B530" t="s">
        <v>10</v>
      </c>
      <c r="C530" t="s">
        <v>1</v>
      </c>
      <c r="D530" t="s">
        <v>2</v>
      </c>
      <c r="E530" t="s">
        <v>3</v>
      </c>
      <c r="F530" t="b">
        <v>0</v>
      </c>
      <c r="G530">
        <v>10000</v>
      </c>
      <c r="H530">
        <v>48</v>
      </c>
      <c r="I530">
        <v>50636</v>
      </c>
      <c r="J530" t="str">
        <f t="shared" si="8"/>
        <v>SELECT 'flat30-11.cnf','Rank','Clause','BitFlip','MaxSat',0,10000,48,50636 UNION</v>
      </c>
    </row>
    <row r="531" spans="1:10" x14ac:dyDescent="0.55000000000000004">
      <c r="A531" t="s">
        <v>137</v>
      </c>
      <c r="B531" t="s">
        <v>10</v>
      </c>
      <c r="C531" t="s">
        <v>1</v>
      </c>
      <c r="D531" t="s">
        <v>2</v>
      </c>
      <c r="E531" t="s">
        <v>4</v>
      </c>
      <c r="F531" t="b">
        <v>0</v>
      </c>
      <c r="G531">
        <v>10000</v>
      </c>
      <c r="H531">
        <v>39</v>
      </c>
      <c r="I531">
        <v>49315</v>
      </c>
      <c r="J531" t="str">
        <f t="shared" si="8"/>
        <v>SELECT 'flat30-11.cnf','Rank','Clause','BitFlip','Weighted',0,10000,39,49315 UNION</v>
      </c>
    </row>
    <row r="532" spans="1:10" x14ac:dyDescent="0.55000000000000004">
      <c r="A532" t="s">
        <v>137</v>
      </c>
      <c r="B532" t="s">
        <v>10</v>
      </c>
      <c r="C532" t="s">
        <v>1</v>
      </c>
      <c r="D532" t="s">
        <v>2</v>
      </c>
      <c r="E532" t="s">
        <v>5</v>
      </c>
      <c r="F532" t="b">
        <v>0</v>
      </c>
      <c r="G532">
        <v>10000</v>
      </c>
      <c r="H532">
        <v>48</v>
      </c>
      <c r="I532">
        <v>51171</v>
      </c>
      <c r="J532" t="str">
        <f t="shared" si="8"/>
        <v>SELECT 'flat30-11.cnf','Rank','Clause','BitFlip','Amplified',0,10000,48,51171 UNION</v>
      </c>
    </row>
    <row r="533" spans="1:10" x14ac:dyDescent="0.55000000000000004">
      <c r="A533" t="s">
        <v>137</v>
      </c>
      <c r="B533" t="s">
        <v>10</v>
      </c>
      <c r="C533" t="s">
        <v>1</v>
      </c>
      <c r="D533" t="s">
        <v>6</v>
      </c>
      <c r="E533" t="s">
        <v>3</v>
      </c>
      <c r="F533" t="b">
        <v>1</v>
      </c>
      <c r="G533">
        <v>685</v>
      </c>
      <c r="H533">
        <v>4</v>
      </c>
      <c r="I533">
        <v>3895</v>
      </c>
      <c r="J533" t="str">
        <f t="shared" si="8"/>
        <v>SELECT 'flat30-11.cnf','Rank','Clause','Guided','MaxSat',1,685,4,3895 UNION</v>
      </c>
    </row>
    <row r="534" spans="1:10" x14ac:dyDescent="0.55000000000000004">
      <c r="A534" t="s">
        <v>137</v>
      </c>
      <c r="B534" t="s">
        <v>10</v>
      </c>
      <c r="C534" t="s">
        <v>1</v>
      </c>
      <c r="D534" t="s">
        <v>6</v>
      </c>
      <c r="E534" t="s">
        <v>4</v>
      </c>
      <c r="F534" t="b">
        <v>1</v>
      </c>
      <c r="G534">
        <v>484</v>
      </c>
      <c r="H534">
        <v>2</v>
      </c>
      <c r="I534">
        <v>2715</v>
      </c>
      <c r="J534" t="str">
        <f t="shared" si="8"/>
        <v>SELECT 'flat30-11.cnf','Rank','Clause','Guided','Weighted',1,484,2,2715 UNION</v>
      </c>
    </row>
    <row r="535" spans="1:10" x14ac:dyDescent="0.55000000000000004">
      <c r="A535" t="s">
        <v>137</v>
      </c>
      <c r="B535" t="s">
        <v>10</v>
      </c>
      <c r="C535" t="s">
        <v>1</v>
      </c>
      <c r="D535" t="s">
        <v>6</v>
      </c>
      <c r="E535" t="s">
        <v>5</v>
      </c>
      <c r="F535" t="b">
        <v>1</v>
      </c>
      <c r="G535">
        <v>2388</v>
      </c>
      <c r="H535">
        <v>14</v>
      </c>
      <c r="I535">
        <v>13583</v>
      </c>
      <c r="J535" t="str">
        <f t="shared" si="8"/>
        <v>SELECT 'flat30-11.cnf','Rank','Clause','Guided','Amplified',1,2388,14,13583 UNION</v>
      </c>
    </row>
    <row r="536" spans="1:10" x14ac:dyDescent="0.55000000000000004">
      <c r="A536" t="s">
        <v>137</v>
      </c>
      <c r="B536" t="s">
        <v>10</v>
      </c>
      <c r="C536" t="s">
        <v>1</v>
      </c>
      <c r="D536" t="s">
        <v>131</v>
      </c>
      <c r="E536" t="s">
        <v>3</v>
      </c>
      <c r="F536" t="b">
        <v>1</v>
      </c>
      <c r="G536">
        <v>958</v>
      </c>
      <c r="H536">
        <v>4</v>
      </c>
      <c r="I536">
        <v>4768</v>
      </c>
      <c r="J536" t="str">
        <f t="shared" si="8"/>
        <v>SELECT 'flat30-11.cnf','Rank','Clause','1Bit','MaxSat',1,958,4,4768 UNION</v>
      </c>
    </row>
    <row r="537" spans="1:10" x14ac:dyDescent="0.55000000000000004">
      <c r="A537" t="s">
        <v>137</v>
      </c>
      <c r="B537" t="s">
        <v>10</v>
      </c>
      <c r="C537" t="s">
        <v>1</v>
      </c>
      <c r="D537" t="s">
        <v>131</v>
      </c>
      <c r="E537" t="s">
        <v>4</v>
      </c>
      <c r="F537" t="b">
        <v>1</v>
      </c>
      <c r="G537">
        <v>1862</v>
      </c>
      <c r="H537">
        <v>5</v>
      </c>
      <c r="I537">
        <v>9017</v>
      </c>
      <c r="J537" t="str">
        <f t="shared" si="8"/>
        <v>SELECT 'flat30-11.cnf','Rank','Clause','1Bit','Weighted',1,1862,5,9017 UNION</v>
      </c>
    </row>
    <row r="538" spans="1:10" x14ac:dyDescent="0.55000000000000004">
      <c r="A538" t="s">
        <v>137</v>
      </c>
      <c r="B538" t="s">
        <v>10</v>
      </c>
      <c r="C538" t="s">
        <v>1</v>
      </c>
      <c r="D538" t="s">
        <v>131</v>
      </c>
      <c r="E538" t="s">
        <v>5</v>
      </c>
      <c r="F538" t="b">
        <v>1</v>
      </c>
      <c r="G538">
        <v>3411</v>
      </c>
      <c r="H538">
        <v>14</v>
      </c>
      <c r="I538">
        <v>16968</v>
      </c>
      <c r="J538" t="str">
        <f t="shared" si="8"/>
        <v>SELECT 'flat30-11.cnf','Rank','Clause','1Bit','Amplified',1,3411,14,16968 UNION</v>
      </c>
    </row>
    <row r="539" spans="1:10" x14ac:dyDescent="0.55000000000000004">
      <c r="A539" t="s">
        <v>137</v>
      </c>
      <c r="B539" t="s">
        <v>10</v>
      </c>
      <c r="C539" t="s">
        <v>1</v>
      </c>
      <c r="D539" t="s">
        <v>132</v>
      </c>
      <c r="E539" t="s">
        <v>3</v>
      </c>
      <c r="F539" t="b">
        <v>0</v>
      </c>
      <c r="G539">
        <v>10000</v>
      </c>
      <c r="H539">
        <v>45</v>
      </c>
      <c r="I539">
        <v>50803</v>
      </c>
      <c r="J539" t="str">
        <f t="shared" si="8"/>
        <v>SELECT 'flat30-11.cnf','Rank','Clause','2Bit','MaxSat',0,10000,45,50803 UNION</v>
      </c>
    </row>
    <row r="540" spans="1:10" x14ac:dyDescent="0.55000000000000004">
      <c r="A540" t="s">
        <v>137</v>
      </c>
      <c r="B540" t="s">
        <v>10</v>
      </c>
      <c r="C540" t="s">
        <v>1</v>
      </c>
      <c r="D540" t="s">
        <v>132</v>
      </c>
      <c r="E540" t="s">
        <v>4</v>
      </c>
      <c r="F540" t="b">
        <v>0</v>
      </c>
      <c r="G540">
        <v>10000</v>
      </c>
      <c r="H540">
        <v>36</v>
      </c>
      <c r="I540">
        <v>49077</v>
      </c>
      <c r="J540" t="str">
        <f t="shared" si="8"/>
        <v>SELECT 'flat30-11.cnf','Rank','Clause','2Bit','Weighted',0,10000,36,49077 UNION</v>
      </c>
    </row>
    <row r="541" spans="1:10" x14ac:dyDescent="0.55000000000000004">
      <c r="A541" t="s">
        <v>137</v>
      </c>
      <c r="B541" t="s">
        <v>10</v>
      </c>
      <c r="C541" t="s">
        <v>1</v>
      </c>
      <c r="D541" t="s">
        <v>132</v>
      </c>
      <c r="E541" t="s">
        <v>5</v>
      </c>
      <c r="F541" t="b">
        <v>1</v>
      </c>
      <c r="G541">
        <v>897</v>
      </c>
      <c r="H541">
        <v>4</v>
      </c>
      <c r="I541">
        <v>4447</v>
      </c>
      <c r="J541" t="str">
        <f t="shared" si="8"/>
        <v>SELECT 'flat30-11.cnf','Rank','Clause','2Bit','Amplified',1,897,4,4447 UNION</v>
      </c>
    </row>
    <row r="542" spans="1:10" x14ac:dyDescent="0.55000000000000004">
      <c r="A542" t="s">
        <v>137</v>
      </c>
      <c r="B542" t="s">
        <v>10</v>
      </c>
      <c r="C542" t="s">
        <v>8</v>
      </c>
      <c r="D542" t="s">
        <v>2</v>
      </c>
      <c r="E542" t="s">
        <v>3</v>
      </c>
      <c r="F542" t="b">
        <v>1</v>
      </c>
      <c r="G542">
        <v>94</v>
      </c>
      <c r="H542">
        <v>0</v>
      </c>
      <c r="I542">
        <v>221</v>
      </c>
      <c r="J542" t="str">
        <f t="shared" si="8"/>
        <v>SELECT 'flat30-11.cnf','Rank','Uniform','BitFlip','MaxSat',1,94,0,221 UNION</v>
      </c>
    </row>
    <row r="543" spans="1:10" x14ac:dyDescent="0.55000000000000004">
      <c r="A543" t="s">
        <v>137</v>
      </c>
      <c r="B543" t="s">
        <v>10</v>
      </c>
      <c r="C543" t="s">
        <v>8</v>
      </c>
      <c r="D543" t="s">
        <v>2</v>
      </c>
      <c r="E543" t="s">
        <v>4</v>
      </c>
      <c r="F543" t="b">
        <v>1</v>
      </c>
      <c r="G543">
        <v>1285</v>
      </c>
      <c r="H543">
        <v>5</v>
      </c>
      <c r="I543">
        <v>2894</v>
      </c>
      <c r="J543" t="str">
        <f t="shared" si="8"/>
        <v>SELECT 'flat30-11.cnf','Rank','Uniform','BitFlip','Weighted',1,1285,5,2894 UNION</v>
      </c>
    </row>
    <row r="544" spans="1:10" x14ac:dyDescent="0.55000000000000004">
      <c r="A544" t="s">
        <v>137</v>
      </c>
      <c r="B544" t="s">
        <v>10</v>
      </c>
      <c r="C544" t="s">
        <v>8</v>
      </c>
      <c r="D544" t="s">
        <v>2</v>
      </c>
      <c r="E544" t="s">
        <v>5</v>
      </c>
      <c r="F544" t="b">
        <v>1</v>
      </c>
      <c r="G544">
        <v>9230</v>
      </c>
      <c r="H544">
        <v>51</v>
      </c>
      <c r="I544">
        <v>21595</v>
      </c>
      <c r="J544" t="str">
        <f t="shared" si="8"/>
        <v>SELECT 'flat30-11.cnf','Rank','Uniform','BitFlip','Amplified',1,9230,51,21595 UNION</v>
      </c>
    </row>
    <row r="545" spans="1:10" x14ac:dyDescent="0.55000000000000004">
      <c r="A545" t="s">
        <v>137</v>
      </c>
      <c r="B545" t="s">
        <v>10</v>
      </c>
      <c r="C545" t="s">
        <v>8</v>
      </c>
      <c r="D545" t="s">
        <v>6</v>
      </c>
      <c r="E545" t="s">
        <v>3</v>
      </c>
      <c r="F545" t="b">
        <v>1</v>
      </c>
      <c r="G545">
        <v>73</v>
      </c>
      <c r="H545">
        <v>0</v>
      </c>
      <c r="I545">
        <v>268</v>
      </c>
      <c r="J545" t="str">
        <f t="shared" si="8"/>
        <v>SELECT 'flat30-11.cnf','Rank','Uniform','Guided','MaxSat',1,73,0,268 UNION</v>
      </c>
    </row>
    <row r="546" spans="1:10" x14ac:dyDescent="0.55000000000000004">
      <c r="A546" t="s">
        <v>137</v>
      </c>
      <c r="B546" t="s">
        <v>10</v>
      </c>
      <c r="C546" t="s">
        <v>8</v>
      </c>
      <c r="D546" t="s">
        <v>6</v>
      </c>
      <c r="E546" t="s">
        <v>4</v>
      </c>
      <c r="F546" t="b">
        <v>1</v>
      </c>
      <c r="G546">
        <v>47</v>
      </c>
      <c r="H546">
        <v>0</v>
      </c>
      <c r="I546">
        <v>159</v>
      </c>
      <c r="J546" t="str">
        <f t="shared" si="8"/>
        <v>SELECT 'flat30-11.cnf','Rank','Uniform','Guided','Weighted',1,47,0,159 UNION</v>
      </c>
    </row>
    <row r="547" spans="1:10" x14ac:dyDescent="0.55000000000000004">
      <c r="A547" t="s">
        <v>137</v>
      </c>
      <c r="B547" t="s">
        <v>10</v>
      </c>
      <c r="C547" t="s">
        <v>8</v>
      </c>
      <c r="D547" t="s">
        <v>6</v>
      </c>
      <c r="E547" t="s">
        <v>5</v>
      </c>
      <c r="F547" t="b">
        <v>1</v>
      </c>
      <c r="G547">
        <v>231</v>
      </c>
      <c r="H547">
        <v>1</v>
      </c>
      <c r="I547">
        <v>844</v>
      </c>
      <c r="J547" t="str">
        <f t="shared" si="8"/>
        <v>SELECT 'flat30-11.cnf','Rank','Uniform','Guided','Amplified',1,231,1,844 UNION</v>
      </c>
    </row>
    <row r="548" spans="1:10" x14ac:dyDescent="0.55000000000000004">
      <c r="A548" t="s">
        <v>137</v>
      </c>
      <c r="B548" t="s">
        <v>10</v>
      </c>
      <c r="C548" t="s">
        <v>8</v>
      </c>
      <c r="D548" t="s">
        <v>131</v>
      </c>
      <c r="E548" t="s">
        <v>3</v>
      </c>
      <c r="F548" t="b">
        <v>0</v>
      </c>
      <c r="G548">
        <v>10000</v>
      </c>
      <c r="H548">
        <v>53</v>
      </c>
      <c r="I548">
        <v>22543</v>
      </c>
      <c r="J548" t="str">
        <f t="shared" si="8"/>
        <v>SELECT 'flat30-11.cnf','Rank','Uniform','1Bit','MaxSat',0,10000,53,22543 UNION</v>
      </c>
    </row>
    <row r="549" spans="1:10" x14ac:dyDescent="0.55000000000000004">
      <c r="A549" t="s">
        <v>137</v>
      </c>
      <c r="B549" t="s">
        <v>10</v>
      </c>
      <c r="C549" t="s">
        <v>8</v>
      </c>
      <c r="D549" t="s">
        <v>131</v>
      </c>
      <c r="E549" t="s">
        <v>4</v>
      </c>
      <c r="F549" t="b">
        <v>0</v>
      </c>
      <c r="G549">
        <v>10000</v>
      </c>
      <c r="H549">
        <v>44</v>
      </c>
      <c r="I549">
        <v>20644</v>
      </c>
      <c r="J549" t="str">
        <f t="shared" si="8"/>
        <v>SELECT 'flat30-11.cnf','Rank','Uniform','1Bit','Weighted',0,10000,44,20644 UNION</v>
      </c>
    </row>
    <row r="550" spans="1:10" x14ac:dyDescent="0.55000000000000004">
      <c r="A550" t="s">
        <v>137</v>
      </c>
      <c r="B550" t="s">
        <v>10</v>
      </c>
      <c r="C550" t="s">
        <v>8</v>
      </c>
      <c r="D550" t="s">
        <v>131</v>
      </c>
      <c r="E550" t="s">
        <v>5</v>
      </c>
      <c r="F550" t="b">
        <v>1</v>
      </c>
      <c r="G550">
        <v>1482</v>
      </c>
      <c r="H550">
        <v>8</v>
      </c>
      <c r="I550">
        <v>3279</v>
      </c>
      <c r="J550" t="str">
        <f t="shared" si="8"/>
        <v>SELECT 'flat30-11.cnf','Rank','Uniform','1Bit','Amplified',1,1482,8,3279 UNION</v>
      </c>
    </row>
    <row r="551" spans="1:10" x14ac:dyDescent="0.55000000000000004">
      <c r="A551" t="s">
        <v>137</v>
      </c>
      <c r="B551" t="s">
        <v>10</v>
      </c>
      <c r="C551" t="s">
        <v>8</v>
      </c>
      <c r="D551" t="s">
        <v>132</v>
      </c>
      <c r="E551" t="s">
        <v>3</v>
      </c>
      <c r="F551" t="b">
        <v>1</v>
      </c>
      <c r="G551">
        <v>973</v>
      </c>
      <c r="H551">
        <v>5</v>
      </c>
      <c r="I551">
        <v>2203</v>
      </c>
      <c r="J551" t="str">
        <f t="shared" si="8"/>
        <v>SELECT 'flat30-11.cnf','Rank','Uniform','2Bit','MaxSat',1,973,5,2203 UNION</v>
      </c>
    </row>
    <row r="552" spans="1:10" x14ac:dyDescent="0.55000000000000004">
      <c r="A552" t="s">
        <v>137</v>
      </c>
      <c r="B552" t="s">
        <v>10</v>
      </c>
      <c r="C552" t="s">
        <v>8</v>
      </c>
      <c r="D552" t="s">
        <v>132</v>
      </c>
      <c r="E552" t="s">
        <v>4</v>
      </c>
      <c r="F552" t="b">
        <v>0</v>
      </c>
      <c r="G552">
        <v>10000</v>
      </c>
      <c r="H552">
        <v>42</v>
      </c>
      <c r="I552">
        <v>20542</v>
      </c>
      <c r="J552" t="str">
        <f t="shared" si="8"/>
        <v>SELECT 'flat30-11.cnf','Rank','Uniform','2Bit','Weighted',0,10000,42,20542 UNION</v>
      </c>
    </row>
    <row r="553" spans="1:10" x14ac:dyDescent="0.55000000000000004">
      <c r="A553" t="s">
        <v>137</v>
      </c>
      <c r="B553" t="s">
        <v>10</v>
      </c>
      <c r="C553" t="s">
        <v>8</v>
      </c>
      <c r="D553" t="s">
        <v>132</v>
      </c>
      <c r="E553" t="s">
        <v>5</v>
      </c>
      <c r="F553" t="b">
        <v>1</v>
      </c>
      <c r="G553">
        <v>76</v>
      </c>
      <c r="H553">
        <v>0</v>
      </c>
      <c r="I553">
        <v>169</v>
      </c>
      <c r="J553" t="str">
        <f t="shared" si="8"/>
        <v>SELECT 'flat30-11.cnf','Rank','Uniform','2Bit','Amplified',1,76,0,169 UNION</v>
      </c>
    </row>
    <row r="554" spans="1:10" x14ac:dyDescent="0.55000000000000004">
      <c r="A554" t="s">
        <v>137</v>
      </c>
      <c r="B554" t="s">
        <v>10</v>
      </c>
      <c r="C554" t="s">
        <v>133</v>
      </c>
      <c r="D554" t="s">
        <v>2</v>
      </c>
      <c r="E554" t="s">
        <v>3</v>
      </c>
      <c r="F554" t="b">
        <v>1</v>
      </c>
      <c r="G554">
        <v>1798</v>
      </c>
      <c r="H554">
        <v>8</v>
      </c>
      <c r="I554">
        <v>4255</v>
      </c>
      <c r="J554" t="str">
        <f t="shared" si="8"/>
        <v>SELECT 'flat30-11.cnf','Rank','1Point','BitFlip','MaxSat',1,1798,8,4255 UNION</v>
      </c>
    </row>
    <row r="555" spans="1:10" x14ac:dyDescent="0.55000000000000004">
      <c r="A555" t="s">
        <v>137</v>
      </c>
      <c r="B555" t="s">
        <v>10</v>
      </c>
      <c r="C555" t="s">
        <v>133</v>
      </c>
      <c r="D555" t="s">
        <v>2</v>
      </c>
      <c r="E555" t="s">
        <v>4</v>
      </c>
      <c r="F555" t="b">
        <v>1</v>
      </c>
      <c r="G555">
        <v>457</v>
      </c>
      <c r="H555">
        <v>1</v>
      </c>
      <c r="I555">
        <v>956</v>
      </c>
      <c r="J555" t="str">
        <f t="shared" si="8"/>
        <v>SELECT 'flat30-11.cnf','Rank','1Point','BitFlip','Weighted',1,457,1,956 UNION</v>
      </c>
    </row>
    <row r="556" spans="1:10" x14ac:dyDescent="0.55000000000000004">
      <c r="A556" t="s">
        <v>137</v>
      </c>
      <c r="B556" t="s">
        <v>10</v>
      </c>
      <c r="C556" t="s">
        <v>133</v>
      </c>
      <c r="D556" t="s">
        <v>2</v>
      </c>
      <c r="E556" t="s">
        <v>5</v>
      </c>
      <c r="F556" t="b">
        <v>1</v>
      </c>
      <c r="G556">
        <v>1955</v>
      </c>
      <c r="H556">
        <v>10</v>
      </c>
      <c r="I556">
        <v>4278</v>
      </c>
      <c r="J556" t="str">
        <f t="shared" si="8"/>
        <v>SELECT 'flat30-11.cnf','Rank','1Point','BitFlip','Amplified',1,1955,10,4278 UNION</v>
      </c>
    </row>
    <row r="557" spans="1:10" x14ac:dyDescent="0.55000000000000004">
      <c r="A557" t="s">
        <v>137</v>
      </c>
      <c r="B557" t="s">
        <v>10</v>
      </c>
      <c r="C557" t="s">
        <v>133</v>
      </c>
      <c r="D557" t="s">
        <v>6</v>
      </c>
      <c r="E557" t="s">
        <v>3</v>
      </c>
      <c r="F557" t="b">
        <v>1</v>
      </c>
      <c r="G557">
        <v>97</v>
      </c>
      <c r="H557">
        <v>0</v>
      </c>
      <c r="I557">
        <v>344</v>
      </c>
      <c r="J557" t="str">
        <f t="shared" si="8"/>
        <v>SELECT 'flat30-11.cnf','Rank','1Point','Guided','MaxSat',1,97,0,344 UNION</v>
      </c>
    </row>
    <row r="558" spans="1:10" x14ac:dyDescent="0.55000000000000004">
      <c r="A558" t="s">
        <v>137</v>
      </c>
      <c r="B558" t="s">
        <v>10</v>
      </c>
      <c r="C558" t="s">
        <v>133</v>
      </c>
      <c r="D558" t="s">
        <v>6</v>
      </c>
      <c r="E558" t="s">
        <v>4</v>
      </c>
      <c r="F558" t="b">
        <v>1</v>
      </c>
      <c r="G558">
        <v>45</v>
      </c>
      <c r="H558">
        <v>0</v>
      </c>
      <c r="I558">
        <v>181</v>
      </c>
      <c r="J558" t="str">
        <f t="shared" si="8"/>
        <v>SELECT 'flat30-11.cnf','Rank','1Point','Guided','Weighted',1,45,0,181 UNION</v>
      </c>
    </row>
    <row r="559" spans="1:10" x14ac:dyDescent="0.55000000000000004">
      <c r="A559" t="s">
        <v>137</v>
      </c>
      <c r="B559" t="s">
        <v>10</v>
      </c>
      <c r="C559" t="s">
        <v>133</v>
      </c>
      <c r="D559" t="s">
        <v>6</v>
      </c>
      <c r="E559" t="s">
        <v>5</v>
      </c>
      <c r="F559" t="b">
        <v>1</v>
      </c>
      <c r="G559">
        <v>900</v>
      </c>
      <c r="H559">
        <v>6</v>
      </c>
      <c r="I559">
        <v>3157</v>
      </c>
      <c r="J559" t="str">
        <f t="shared" si="8"/>
        <v>SELECT 'flat30-11.cnf','Rank','1Point','Guided','Amplified',1,900,6,3157 UNION</v>
      </c>
    </row>
    <row r="560" spans="1:10" x14ac:dyDescent="0.55000000000000004">
      <c r="A560" t="s">
        <v>137</v>
      </c>
      <c r="B560" t="s">
        <v>10</v>
      </c>
      <c r="C560" t="s">
        <v>133</v>
      </c>
      <c r="D560" t="s">
        <v>131</v>
      </c>
      <c r="E560" t="s">
        <v>3</v>
      </c>
      <c r="F560" t="b">
        <v>0</v>
      </c>
      <c r="G560">
        <v>10000</v>
      </c>
      <c r="H560">
        <v>49</v>
      </c>
      <c r="I560">
        <v>20449</v>
      </c>
      <c r="J560" t="str">
        <f t="shared" si="8"/>
        <v>SELECT 'flat30-11.cnf','Rank','1Point','1Bit','MaxSat',0,10000,49,20449 UNION</v>
      </c>
    </row>
    <row r="561" spans="1:10" x14ac:dyDescent="0.55000000000000004">
      <c r="A561" t="s">
        <v>137</v>
      </c>
      <c r="B561" t="s">
        <v>10</v>
      </c>
      <c r="C561" t="s">
        <v>133</v>
      </c>
      <c r="D561" t="s">
        <v>131</v>
      </c>
      <c r="E561" t="s">
        <v>4</v>
      </c>
      <c r="F561" t="b">
        <v>0</v>
      </c>
      <c r="G561">
        <v>10000</v>
      </c>
      <c r="H561">
        <v>41</v>
      </c>
      <c r="I561">
        <v>18796</v>
      </c>
      <c r="J561" t="str">
        <f t="shared" si="8"/>
        <v>SELECT 'flat30-11.cnf','Rank','1Point','1Bit','Weighted',0,10000,41,18796 UNION</v>
      </c>
    </row>
    <row r="562" spans="1:10" x14ac:dyDescent="0.55000000000000004">
      <c r="A562" t="s">
        <v>137</v>
      </c>
      <c r="B562" t="s">
        <v>10</v>
      </c>
      <c r="C562" t="s">
        <v>133</v>
      </c>
      <c r="D562" t="s">
        <v>131</v>
      </c>
      <c r="E562" t="s">
        <v>5</v>
      </c>
      <c r="F562" t="b">
        <v>0</v>
      </c>
      <c r="G562">
        <v>10000</v>
      </c>
      <c r="H562">
        <v>50</v>
      </c>
      <c r="I562">
        <v>21032</v>
      </c>
      <c r="J562" t="str">
        <f t="shared" si="8"/>
        <v>SELECT 'flat30-11.cnf','Rank','1Point','1Bit','Amplified',0,10000,50,21032 UNION</v>
      </c>
    </row>
    <row r="563" spans="1:10" x14ac:dyDescent="0.55000000000000004">
      <c r="A563" t="s">
        <v>137</v>
      </c>
      <c r="B563" t="s">
        <v>10</v>
      </c>
      <c r="C563" t="s">
        <v>133</v>
      </c>
      <c r="D563" t="s">
        <v>132</v>
      </c>
      <c r="E563" t="s">
        <v>3</v>
      </c>
      <c r="F563" t="b">
        <v>1</v>
      </c>
      <c r="G563">
        <v>4324</v>
      </c>
      <c r="H563">
        <v>21</v>
      </c>
      <c r="I563">
        <v>8849</v>
      </c>
      <c r="J563" t="str">
        <f t="shared" si="8"/>
        <v>SELECT 'flat30-11.cnf','Rank','1Point','2Bit','MaxSat',1,4324,21,8849 UNION</v>
      </c>
    </row>
    <row r="564" spans="1:10" x14ac:dyDescent="0.55000000000000004">
      <c r="A564" t="s">
        <v>137</v>
      </c>
      <c r="B564" t="s">
        <v>10</v>
      </c>
      <c r="C564" t="s">
        <v>133</v>
      </c>
      <c r="D564" t="s">
        <v>132</v>
      </c>
      <c r="E564" t="s">
        <v>4</v>
      </c>
      <c r="F564" t="b">
        <v>1</v>
      </c>
      <c r="G564">
        <v>173</v>
      </c>
      <c r="H564">
        <v>0</v>
      </c>
      <c r="I564">
        <v>331</v>
      </c>
      <c r="J564" t="str">
        <f t="shared" si="8"/>
        <v>SELECT 'flat30-11.cnf','Rank','1Point','2Bit','Weighted',1,173,0,331 UNION</v>
      </c>
    </row>
    <row r="565" spans="1:10" x14ac:dyDescent="0.55000000000000004">
      <c r="A565" t="s">
        <v>137</v>
      </c>
      <c r="B565" t="s">
        <v>10</v>
      </c>
      <c r="C565" t="s">
        <v>133</v>
      </c>
      <c r="D565" t="s">
        <v>132</v>
      </c>
      <c r="E565" t="s">
        <v>5</v>
      </c>
      <c r="F565" t="b">
        <v>1</v>
      </c>
      <c r="G565">
        <v>2938</v>
      </c>
      <c r="H565">
        <v>14</v>
      </c>
      <c r="I565">
        <v>6027</v>
      </c>
      <c r="J565" t="str">
        <f t="shared" si="8"/>
        <v>SELECT 'flat30-11.cnf','Rank','1Point','2Bit','Amplified',1,2938,14,6027 UNION</v>
      </c>
    </row>
    <row r="566" spans="1:10" x14ac:dyDescent="0.55000000000000004">
      <c r="A566" t="s">
        <v>137</v>
      </c>
      <c r="B566" t="s">
        <v>10</v>
      </c>
      <c r="C566" t="s">
        <v>134</v>
      </c>
      <c r="D566" t="s">
        <v>2</v>
      </c>
      <c r="E566" t="s">
        <v>3</v>
      </c>
      <c r="F566" t="b">
        <v>1</v>
      </c>
      <c r="G566">
        <v>3666</v>
      </c>
      <c r="H566">
        <v>19</v>
      </c>
      <c r="I566">
        <v>7954</v>
      </c>
      <c r="J566" t="str">
        <f t="shared" si="8"/>
        <v>SELECT 'flat30-11.cnf','Rank','2Point','BitFlip','MaxSat',1,3666,19,7954 UNION</v>
      </c>
    </row>
    <row r="567" spans="1:10" x14ac:dyDescent="0.55000000000000004">
      <c r="A567" t="s">
        <v>137</v>
      </c>
      <c r="B567" t="s">
        <v>10</v>
      </c>
      <c r="C567" t="s">
        <v>134</v>
      </c>
      <c r="D567" t="s">
        <v>2</v>
      </c>
      <c r="E567" t="s">
        <v>4</v>
      </c>
      <c r="F567" t="b">
        <v>1</v>
      </c>
      <c r="G567">
        <v>2639</v>
      </c>
      <c r="H567">
        <v>11</v>
      </c>
      <c r="I567">
        <v>5304</v>
      </c>
      <c r="J567" t="str">
        <f t="shared" si="8"/>
        <v>SELECT 'flat30-11.cnf','Rank','2Point','BitFlip','Weighted',1,2639,11,5304 UNION</v>
      </c>
    </row>
    <row r="568" spans="1:10" x14ac:dyDescent="0.55000000000000004">
      <c r="A568" t="s">
        <v>137</v>
      </c>
      <c r="B568" t="s">
        <v>10</v>
      </c>
      <c r="C568" t="s">
        <v>134</v>
      </c>
      <c r="D568" t="s">
        <v>2</v>
      </c>
      <c r="E568" t="s">
        <v>5</v>
      </c>
      <c r="F568" t="b">
        <v>1</v>
      </c>
      <c r="G568">
        <v>1801</v>
      </c>
      <c r="H568">
        <v>9</v>
      </c>
      <c r="I568">
        <v>3922</v>
      </c>
      <c r="J568" t="str">
        <f t="shared" si="8"/>
        <v>SELECT 'flat30-11.cnf','Rank','2Point','BitFlip','Amplified',1,1801,9,3922 UNION</v>
      </c>
    </row>
    <row r="569" spans="1:10" x14ac:dyDescent="0.55000000000000004">
      <c r="A569" t="s">
        <v>137</v>
      </c>
      <c r="B569" t="s">
        <v>10</v>
      </c>
      <c r="C569" t="s">
        <v>134</v>
      </c>
      <c r="D569" t="s">
        <v>6</v>
      </c>
      <c r="E569" t="s">
        <v>3</v>
      </c>
      <c r="F569" t="b">
        <v>1</v>
      </c>
      <c r="G569">
        <v>33</v>
      </c>
      <c r="H569">
        <v>0</v>
      </c>
      <c r="I569">
        <v>112</v>
      </c>
      <c r="J569" t="str">
        <f t="shared" si="8"/>
        <v>SELECT 'flat30-11.cnf','Rank','2Point','Guided','MaxSat',1,33,0,112 UNION</v>
      </c>
    </row>
    <row r="570" spans="1:10" x14ac:dyDescent="0.55000000000000004">
      <c r="A570" t="s">
        <v>137</v>
      </c>
      <c r="B570" t="s">
        <v>10</v>
      </c>
      <c r="C570" t="s">
        <v>134</v>
      </c>
      <c r="D570" t="s">
        <v>6</v>
      </c>
      <c r="E570" t="s">
        <v>4</v>
      </c>
      <c r="F570" t="b">
        <v>1</v>
      </c>
      <c r="G570">
        <v>677</v>
      </c>
      <c r="H570">
        <v>4</v>
      </c>
      <c r="I570">
        <v>2174</v>
      </c>
      <c r="J570" t="str">
        <f t="shared" si="8"/>
        <v>SELECT 'flat30-11.cnf','Rank','2Point','Guided','Weighted',1,677,4,2174 UNION</v>
      </c>
    </row>
    <row r="571" spans="1:10" x14ac:dyDescent="0.55000000000000004">
      <c r="A571" t="s">
        <v>137</v>
      </c>
      <c r="B571" t="s">
        <v>10</v>
      </c>
      <c r="C571" t="s">
        <v>134</v>
      </c>
      <c r="D571" t="s">
        <v>6</v>
      </c>
      <c r="E571" t="s">
        <v>5</v>
      </c>
      <c r="F571" t="b">
        <v>1</v>
      </c>
      <c r="G571">
        <v>61</v>
      </c>
      <c r="H571">
        <v>0</v>
      </c>
      <c r="I571">
        <v>205</v>
      </c>
      <c r="J571" t="str">
        <f t="shared" si="8"/>
        <v>SELECT 'flat30-11.cnf','Rank','2Point','Guided','Amplified',1,61,0,205 UNION</v>
      </c>
    </row>
    <row r="572" spans="1:10" x14ac:dyDescent="0.55000000000000004">
      <c r="A572" t="s">
        <v>137</v>
      </c>
      <c r="B572" t="s">
        <v>10</v>
      </c>
      <c r="C572" t="s">
        <v>134</v>
      </c>
      <c r="D572" t="s">
        <v>131</v>
      </c>
      <c r="E572" t="s">
        <v>3</v>
      </c>
      <c r="F572" t="b">
        <v>0</v>
      </c>
      <c r="G572">
        <v>10000</v>
      </c>
      <c r="H572">
        <v>52</v>
      </c>
      <c r="I572">
        <v>20375</v>
      </c>
      <c r="J572" t="str">
        <f t="shared" si="8"/>
        <v>SELECT 'flat30-11.cnf','Rank','2Point','1Bit','MaxSat',0,10000,52,20375 UNION</v>
      </c>
    </row>
    <row r="573" spans="1:10" x14ac:dyDescent="0.55000000000000004">
      <c r="A573" t="s">
        <v>137</v>
      </c>
      <c r="B573" t="s">
        <v>10</v>
      </c>
      <c r="C573" t="s">
        <v>134</v>
      </c>
      <c r="D573" t="s">
        <v>131</v>
      </c>
      <c r="E573" t="s">
        <v>4</v>
      </c>
      <c r="F573" t="b">
        <v>0</v>
      </c>
      <c r="G573">
        <v>10000</v>
      </c>
      <c r="H573">
        <v>39</v>
      </c>
      <c r="I573">
        <v>19475</v>
      </c>
      <c r="J573" t="str">
        <f t="shared" si="8"/>
        <v>SELECT 'flat30-11.cnf','Rank','2Point','1Bit','Weighted',0,10000,39,19475 UNION</v>
      </c>
    </row>
    <row r="574" spans="1:10" x14ac:dyDescent="0.55000000000000004">
      <c r="A574" t="s">
        <v>137</v>
      </c>
      <c r="B574" t="s">
        <v>10</v>
      </c>
      <c r="C574" t="s">
        <v>134</v>
      </c>
      <c r="D574" t="s">
        <v>131</v>
      </c>
      <c r="E574" t="s">
        <v>5</v>
      </c>
      <c r="F574" t="b">
        <v>0</v>
      </c>
      <c r="G574">
        <v>10000</v>
      </c>
      <c r="H574">
        <v>45</v>
      </c>
      <c r="I574">
        <v>20428</v>
      </c>
      <c r="J574" t="str">
        <f t="shared" si="8"/>
        <v>SELECT 'flat30-11.cnf','Rank','2Point','1Bit','Amplified',0,10000,45,20428 UNION</v>
      </c>
    </row>
    <row r="575" spans="1:10" x14ac:dyDescent="0.55000000000000004">
      <c r="A575" t="s">
        <v>137</v>
      </c>
      <c r="B575" t="s">
        <v>10</v>
      </c>
      <c r="C575" t="s">
        <v>134</v>
      </c>
      <c r="D575" t="s">
        <v>132</v>
      </c>
      <c r="E575" t="s">
        <v>3</v>
      </c>
      <c r="F575" t="b">
        <v>1</v>
      </c>
      <c r="G575">
        <v>2116</v>
      </c>
      <c r="H575">
        <v>10</v>
      </c>
      <c r="I575">
        <v>4282</v>
      </c>
      <c r="J575" t="str">
        <f t="shared" si="8"/>
        <v>SELECT 'flat30-11.cnf','Rank','2Point','2Bit','MaxSat',1,2116,10,4282 UNION</v>
      </c>
    </row>
    <row r="576" spans="1:10" x14ac:dyDescent="0.55000000000000004">
      <c r="A576" t="s">
        <v>137</v>
      </c>
      <c r="B576" t="s">
        <v>10</v>
      </c>
      <c r="C576" t="s">
        <v>134</v>
      </c>
      <c r="D576" t="s">
        <v>132</v>
      </c>
      <c r="E576" t="s">
        <v>4</v>
      </c>
      <c r="F576" t="b">
        <v>1</v>
      </c>
      <c r="G576">
        <v>2320</v>
      </c>
      <c r="H576">
        <v>9</v>
      </c>
      <c r="I576">
        <v>4412</v>
      </c>
      <c r="J576" t="str">
        <f t="shared" si="8"/>
        <v>SELECT 'flat30-11.cnf','Rank','2Point','2Bit','Weighted',1,2320,9,4412 UNION</v>
      </c>
    </row>
    <row r="577" spans="1:10" x14ac:dyDescent="0.55000000000000004">
      <c r="A577" t="s">
        <v>137</v>
      </c>
      <c r="B577" t="s">
        <v>10</v>
      </c>
      <c r="C577" t="s">
        <v>134</v>
      </c>
      <c r="D577" t="s">
        <v>132</v>
      </c>
      <c r="E577" t="s">
        <v>5</v>
      </c>
      <c r="F577" t="b">
        <v>1</v>
      </c>
      <c r="G577">
        <v>1382</v>
      </c>
      <c r="H577">
        <v>7</v>
      </c>
      <c r="I577">
        <v>2831</v>
      </c>
      <c r="J577" t="str">
        <f t="shared" si="8"/>
        <v>SELECT 'flat30-11.cnf','Rank','2Point','2Bit','Amplified',1,1382,7,2831 UNION</v>
      </c>
    </row>
    <row r="578" spans="1:10" x14ac:dyDescent="0.55000000000000004">
      <c r="A578" t="s">
        <v>138</v>
      </c>
      <c r="B578" t="s">
        <v>0</v>
      </c>
      <c r="C578" t="s">
        <v>1</v>
      </c>
      <c r="D578" t="s">
        <v>2</v>
      </c>
      <c r="E578" t="s">
        <v>3</v>
      </c>
      <c r="F578" t="b">
        <v>1</v>
      </c>
      <c r="G578">
        <v>110</v>
      </c>
      <c r="H578">
        <v>0</v>
      </c>
      <c r="I578">
        <v>519</v>
      </c>
      <c r="J578" t="str">
        <f t="shared" si="8"/>
        <v>SELECT 'flat30-12.cnf','Tournament','Clause','BitFlip','MaxSat',1,110,0,519 UNION</v>
      </c>
    </row>
    <row r="579" spans="1:10" x14ac:dyDescent="0.55000000000000004">
      <c r="A579" t="s">
        <v>138</v>
      </c>
      <c r="B579" t="s">
        <v>0</v>
      </c>
      <c r="C579" t="s">
        <v>1</v>
      </c>
      <c r="D579" t="s">
        <v>2</v>
      </c>
      <c r="E579" t="s">
        <v>4</v>
      </c>
      <c r="F579" t="b">
        <v>1</v>
      </c>
      <c r="G579">
        <v>187</v>
      </c>
      <c r="H579">
        <v>0</v>
      </c>
      <c r="I579">
        <v>840</v>
      </c>
      <c r="J579" t="str">
        <f t="shared" ref="J579:J642" si="9">CONCATENATE("SELECT '",A579,"','",B579,"','",C579,"','",D579,"','",E579,"',",IF(F579,1,0),",",G579,",",H579,",",I579," UNION")</f>
        <v>SELECT 'flat30-12.cnf','Tournament','Clause','BitFlip','Weighted',1,187,0,840 UNION</v>
      </c>
    </row>
    <row r="580" spans="1:10" x14ac:dyDescent="0.55000000000000004">
      <c r="A580" t="s">
        <v>138</v>
      </c>
      <c r="B580" t="s">
        <v>0</v>
      </c>
      <c r="C580" t="s">
        <v>1</v>
      </c>
      <c r="D580" t="s">
        <v>2</v>
      </c>
      <c r="E580" t="s">
        <v>5</v>
      </c>
      <c r="F580" t="b">
        <v>1</v>
      </c>
      <c r="G580">
        <v>110</v>
      </c>
      <c r="H580">
        <v>0</v>
      </c>
      <c r="I580">
        <v>527</v>
      </c>
      <c r="J580" t="str">
        <f t="shared" si="9"/>
        <v>SELECT 'flat30-12.cnf','Tournament','Clause','BitFlip','Amplified',1,110,0,527 UNION</v>
      </c>
    </row>
    <row r="581" spans="1:10" x14ac:dyDescent="0.55000000000000004">
      <c r="A581" t="s">
        <v>138</v>
      </c>
      <c r="B581" t="s">
        <v>0</v>
      </c>
      <c r="C581" t="s">
        <v>1</v>
      </c>
      <c r="D581" t="s">
        <v>6</v>
      </c>
      <c r="E581" t="s">
        <v>3</v>
      </c>
      <c r="F581" t="b">
        <v>1</v>
      </c>
      <c r="G581">
        <v>482</v>
      </c>
      <c r="H581">
        <v>3</v>
      </c>
      <c r="I581">
        <v>2622</v>
      </c>
      <c r="J581" t="str">
        <f t="shared" si="9"/>
        <v>SELECT 'flat30-12.cnf','Tournament','Clause','Guided','MaxSat',1,482,3,2622 UNION</v>
      </c>
    </row>
    <row r="582" spans="1:10" x14ac:dyDescent="0.55000000000000004">
      <c r="A582" t="s">
        <v>138</v>
      </c>
      <c r="B582" t="s">
        <v>0</v>
      </c>
      <c r="C582" t="s">
        <v>1</v>
      </c>
      <c r="D582" t="s">
        <v>6</v>
      </c>
      <c r="E582" t="s">
        <v>4</v>
      </c>
      <c r="F582" t="b">
        <v>1</v>
      </c>
      <c r="G582">
        <v>576</v>
      </c>
      <c r="H582">
        <v>2</v>
      </c>
      <c r="I582">
        <v>3102</v>
      </c>
      <c r="J582" t="str">
        <f t="shared" si="9"/>
        <v>SELECT 'flat30-12.cnf','Tournament','Clause','Guided','Weighted',1,576,2,3102 UNION</v>
      </c>
    </row>
    <row r="583" spans="1:10" x14ac:dyDescent="0.55000000000000004">
      <c r="A583" t="s">
        <v>138</v>
      </c>
      <c r="B583" t="s">
        <v>0</v>
      </c>
      <c r="C583" t="s">
        <v>1</v>
      </c>
      <c r="D583" t="s">
        <v>6</v>
      </c>
      <c r="E583" t="s">
        <v>5</v>
      </c>
      <c r="F583" t="b">
        <v>1</v>
      </c>
      <c r="G583">
        <v>482</v>
      </c>
      <c r="H583">
        <v>3</v>
      </c>
      <c r="I583">
        <v>2602</v>
      </c>
      <c r="J583" t="str">
        <f t="shared" si="9"/>
        <v>SELECT 'flat30-12.cnf','Tournament','Clause','Guided','Amplified',1,482,3,2602 UNION</v>
      </c>
    </row>
    <row r="584" spans="1:10" x14ac:dyDescent="0.55000000000000004">
      <c r="A584" t="s">
        <v>138</v>
      </c>
      <c r="B584" t="s">
        <v>0</v>
      </c>
      <c r="C584" t="s">
        <v>1</v>
      </c>
      <c r="D584" t="s">
        <v>131</v>
      </c>
      <c r="E584" t="s">
        <v>3</v>
      </c>
      <c r="F584" t="b">
        <v>1</v>
      </c>
      <c r="G584">
        <v>1017</v>
      </c>
      <c r="H584">
        <v>6</v>
      </c>
      <c r="I584">
        <v>4636</v>
      </c>
      <c r="J584" t="str">
        <f t="shared" si="9"/>
        <v>SELECT 'flat30-12.cnf','Tournament','Clause','1Bit','MaxSat',1,1017,6,4636 UNION</v>
      </c>
    </row>
    <row r="585" spans="1:10" x14ac:dyDescent="0.55000000000000004">
      <c r="A585" t="s">
        <v>138</v>
      </c>
      <c r="B585" t="s">
        <v>0</v>
      </c>
      <c r="C585" t="s">
        <v>1</v>
      </c>
      <c r="D585" t="s">
        <v>131</v>
      </c>
      <c r="E585" t="s">
        <v>4</v>
      </c>
      <c r="F585" t="b">
        <v>1</v>
      </c>
      <c r="G585">
        <v>8402</v>
      </c>
      <c r="H585">
        <v>42</v>
      </c>
      <c r="I585">
        <v>37651</v>
      </c>
      <c r="J585" t="str">
        <f t="shared" si="9"/>
        <v>SELECT 'flat30-12.cnf','Tournament','Clause','1Bit','Weighted',1,8402,42,37651 UNION</v>
      </c>
    </row>
    <row r="586" spans="1:10" x14ac:dyDescent="0.55000000000000004">
      <c r="A586" t="s">
        <v>138</v>
      </c>
      <c r="B586" t="s">
        <v>0</v>
      </c>
      <c r="C586" t="s">
        <v>1</v>
      </c>
      <c r="D586" t="s">
        <v>131</v>
      </c>
      <c r="E586" t="s">
        <v>5</v>
      </c>
      <c r="F586" t="b">
        <v>1</v>
      </c>
      <c r="G586">
        <v>1017</v>
      </c>
      <c r="H586">
        <v>6</v>
      </c>
      <c r="I586">
        <v>4628</v>
      </c>
      <c r="J586" t="str">
        <f t="shared" si="9"/>
        <v>SELECT 'flat30-12.cnf','Tournament','Clause','1Bit','Amplified',1,1017,6,4628 UNION</v>
      </c>
    </row>
    <row r="587" spans="1:10" x14ac:dyDescent="0.55000000000000004">
      <c r="A587" t="s">
        <v>138</v>
      </c>
      <c r="B587" t="s">
        <v>0</v>
      </c>
      <c r="C587" t="s">
        <v>1</v>
      </c>
      <c r="D587" t="s">
        <v>132</v>
      </c>
      <c r="E587" t="s">
        <v>3</v>
      </c>
      <c r="F587" t="b">
        <v>1</v>
      </c>
      <c r="G587">
        <v>6751</v>
      </c>
      <c r="H587">
        <v>37</v>
      </c>
      <c r="I587">
        <v>31705</v>
      </c>
      <c r="J587" t="str">
        <f t="shared" si="9"/>
        <v>SELECT 'flat30-12.cnf','Tournament','Clause','2Bit','MaxSat',1,6751,37,31705 UNION</v>
      </c>
    </row>
    <row r="588" spans="1:10" x14ac:dyDescent="0.55000000000000004">
      <c r="A588" t="s">
        <v>138</v>
      </c>
      <c r="B588" t="s">
        <v>0</v>
      </c>
      <c r="C588" t="s">
        <v>1</v>
      </c>
      <c r="D588" t="s">
        <v>132</v>
      </c>
      <c r="E588" t="s">
        <v>4</v>
      </c>
      <c r="F588" t="b">
        <v>1</v>
      </c>
      <c r="G588">
        <v>3481</v>
      </c>
      <c r="H588">
        <v>14</v>
      </c>
      <c r="I588">
        <v>15401</v>
      </c>
      <c r="J588" t="str">
        <f t="shared" si="9"/>
        <v>SELECT 'flat30-12.cnf','Tournament','Clause','2Bit','Weighted',1,3481,14,15401 UNION</v>
      </c>
    </row>
    <row r="589" spans="1:10" x14ac:dyDescent="0.55000000000000004">
      <c r="A589" t="s">
        <v>138</v>
      </c>
      <c r="B589" t="s">
        <v>0</v>
      </c>
      <c r="C589" t="s">
        <v>1</v>
      </c>
      <c r="D589" t="s">
        <v>132</v>
      </c>
      <c r="E589" t="s">
        <v>5</v>
      </c>
      <c r="F589" t="b">
        <v>1</v>
      </c>
      <c r="G589">
        <v>6751</v>
      </c>
      <c r="H589">
        <v>37</v>
      </c>
      <c r="I589">
        <v>30793</v>
      </c>
      <c r="J589" t="str">
        <f t="shared" si="9"/>
        <v>SELECT 'flat30-12.cnf','Tournament','Clause','2Bit','Amplified',1,6751,37,30793 UNION</v>
      </c>
    </row>
    <row r="590" spans="1:10" x14ac:dyDescent="0.55000000000000004">
      <c r="A590" t="s">
        <v>138</v>
      </c>
      <c r="B590" t="s">
        <v>0</v>
      </c>
      <c r="C590" t="s">
        <v>8</v>
      </c>
      <c r="D590" t="s">
        <v>2</v>
      </c>
      <c r="E590" t="s">
        <v>3</v>
      </c>
      <c r="F590" t="b">
        <v>1</v>
      </c>
      <c r="G590">
        <v>4582</v>
      </c>
      <c r="H590">
        <v>27</v>
      </c>
      <c r="I590">
        <v>10361</v>
      </c>
      <c r="J590" t="str">
        <f t="shared" si="9"/>
        <v>SELECT 'flat30-12.cnf','Tournament','Uniform','BitFlip','MaxSat',1,4582,27,10361 UNION</v>
      </c>
    </row>
    <row r="591" spans="1:10" x14ac:dyDescent="0.55000000000000004">
      <c r="A591" t="s">
        <v>138</v>
      </c>
      <c r="B591" t="s">
        <v>0</v>
      </c>
      <c r="C591" t="s">
        <v>8</v>
      </c>
      <c r="D591" t="s">
        <v>2</v>
      </c>
      <c r="E591" t="s">
        <v>4</v>
      </c>
      <c r="F591" t="b">
        <v>1</v>
      </c>
      <c r="G591">
        <v>471</v>
      </c>
      <c r="H591">
        <v>1</v>
      </c>
      <c r="I591">
        <v>960</v>
      </c>
      <c r="J591" t="str">
        <f t="shared" si="9"/>
        <v>SELECT 'flat30-12.cnf','Tournament','Uniform','BitFlip','Weighted',1,471,1,960 UNION</v>
      </c>
    </row>
    <row r="592" spans="1:10" x14ac:dyDescent="0.55000000000000004">
      <c r="A592" t="s">
        <v>138</v>
      </c>
      <c r="B592" t="s">
        <v>0</v>
      </c>
      <c r="C592" t="s">
        <v>8</v>
      </c>
      <c r="D592" t="s">
        <v>2</v>
      </c>
      <c r="E592" t="s">
        <v>5</v>
      </c>
      <c r="F592" t="b">
        <v>1</v>
      </c>
      <c r="G592">
        <v>4582</v>
      </c>
      <c r="H592">
        <v>27</v>
      </c>
      <c r="I592">
        <v>10969</v>
      </c>
      <c r="J592" t="str">
        <f t="shared" si="9"/>
        <v>SELECT 'flat30-12.cnf','Tournament','Uniform','BitFlip','Amplified',1,4582,27,10969 UNION</v>
      </c>
    </row>
    <row r="593" spans="1:10" x14ac:dyDescent="0.55000000000000004">
      <c r="A593" t="s">
        <v>138</v>
      </c>
      <c r="B593" t="s">
        <v>0</v>
      </c>
      <c r="C593" t="s">
        <v>8</v>
      </c>
      <c r="D593" t="s">
        <v>6</v>
      </c>
      <c r="E593" t="s">
        <v>3</v>
      </c>
      <c r="F593" t="b">
        <v>1</v>
      </c>
      <c r="G593">
        <v>65</v>
      </c>
      <c r="H593">
        <v>0</v>
      </c>
      <c r="I593">
        <v>239</v>
      </c>
      <c r="J593" t="str">
        <f t="shared" si="9"/>
        <v>SELECT 'flat30-12.cnf','Tournament','Uniform','Guided','MaxSat',1,65,0,239 UNION</v>
      </c>
    </row>
    <row r="594" spans="1:10" x14ac:dyDescent="0.55000000000000004">
      <c r="A594" t="s">
        <v>138</v>
      </c>
      <c r="B594" t="s">
        <v>0</v>
      </c>
      <c r="C594" t="s">
        <v>8</v>
      </c>
      <c r="D594" t="s">
        <v>6</v>
      </c>
      <c r="E594" t="s">
        <v>4</v>
      </c>
      <c r="F594" t="b">
        <v>1</v>
      </c>
      <c r="G594">
        <v>70</v>
      </c>
      <c r="H594">
        <v>0</v>
      </c>
      <c r="I594">
        <v>239</v>
      </c>
      <c r="J594" t="str">
        <f t="shared" si="9"/>
        <v>SELECT 'flat30-12.cnf','Tournament','Uniform','Guided','Weighted',1,70,0,239 UNION</v>
      </c>
    </row>
    <row r="595" spans="1:10" x14ac:dyDescent="0.55000000000000004">
      <c r="A595" t="s">
        <v>138</v>
      </c>
      <c r="B595" t="s">
        <v>0</v>
      </c>
      <c r="C595" t="s">
        <v>8</v>
      </c>
      <c r="D595" t="s">
        <v>6</v>
      </c>
      <c r="E595" t="s">
        <v>5</v>
      </c>
      <c r="F595" t="b">
        <v>1</v>
      </c>
      <c r="G595">
        <v>65</v>
      </c>
      <c r="H595">
        <v>0</v>
      </c>
      <c r="I595">
        <v>224</v>
      </c>
      <c r="J595" t="str">
        <f t="shared" si="9"/>
        <v>SELECT 'flat30-12.cnf','Tournament','Uniform','Guided','Amplified',1,65,0,224 UNION</v>
      </c>
    </row>
    <row r="596" spans="1:10" x14ac:dyDescent="0.55000000000000004">
      <c r="A596" t="s">
        <v>138</v>
      </c>
      <c r="B596" t="s">
        <v>0</v>
      </c>
      <c r="C596" t="s">
        <v>8</v>
      </c>
      <c r="D596" t="s">
        <v>131</v>
      </c>
      <c r="E596" t="s">
        <v>3</v>
      </c>
      <c r="F596" t="b">
        <v>1</v>
      </c>
      <c r="G596">
        <v>3538</v>
      </c>
      <c r="H596">
        <v>22</v>
      </c>
      <c r="I596">
        <v>7661</v>
      </c>
      <c r="J596" t="str">
        <f t="shared" si="9"/>
        <v>SELECT 'flat30-12.cnf','Tournament','Uniform','1Bit','MaxSat',1,3538,22,7661 UNION</v>
      </c>
    </row>
    <row r="597" spans="1:10" x14ac:dyDescent="0.55000000000000004">
      <c r="A597" t="s">
        <v>138</v>
      </c>
      <c r="B597" t="s">
        <v>0</v>
      </c>
      <c r="C597" t="s">
        <v>8</v>
      </c>
      <c r="D597" t="s">
        <v>131</v>
      </c>
      <c r="E597" t="s">
        <v>4</v>
      </c>
      <c r="F597" t="b">
        <v>0</v>
      </c>
      <c r="G597">
        <v>10000</v>
      </c>
      <c r="H597">
        <v>53</v>
      </c>
      <c r="I597">
        <v>19894</v>
      </c>
      <c r="J597" t="str">
        <f t="shared" si="9"/>
        <v>SELECT 'flat30-12.cnf','Tournament','Uniform','1Bit','Weighted',0,10000,53,19894 UNION</v>
      </c>
    </row>
    <row r="598" spans="1:10" x14ac:dyDescent="0.55000000000000004">
      <c r="A598" t="s">
        <v>138</v>
      </c>
      <c r="B598" t="s">
        <v>0</v>
      </c>
      <c r="C598" t="s">
        <v>8</v>
      </c>
      <c r="D598" t="s">
        <v>131</v>
      </c>
      <c r="E598" t="s">
        <v>5</v>
      </c>
      <c r="F598" t="b">
        <v>1</v>
      </c>
      <c r="G598">
        <v>3538</v>
      </c>
      <c r="H598">
        <v>22</v>
      </c>
      <c r="I598">
        <v>7537</v>
      </c>
      <c r="J598" t="str">
        <f t="shared" si="9"/>
        <v>SELECT 'flat30-12.cnf','Tournament','Uniform','1Bit','Amplified',1,3538,22,7537 UNION</v>
      </c>
    </row>
    <row r="599" spans="1:10" x14ac:dyDescent="0.55000000000000004">
      <c r="A599" t="s">
        <v>138</v>
      </c>
      <c r="B599" t="s">
        <v>0</v>
      </c>
      <c r="C599" t="s">
        <v>8</v>
      </c>
      <c r="D599" t="s">
        <v>132</v>
      </c>
      <c r="E599" t="s">
        <v>3</v>
      </c>
      <c r="F599" t="b">
        <v>1</v>
      </c>
      <c r="G599">
        <v>993</v>
      </c>
      <c r="H599">
        <v>6</v>
      </c>
      <c r="I599">
        <v>2135</v>
      </c>
      <c r="J599" t="str">
        <f t="shared" si="9"/>
        <v>SELECT 'flat30-12.cnf','Tournament','Uniform','2Bit','MaxSat',1,993,6,2135 UNION</v>
      </c>
    </row>
    <row r="600" spans="1:10" x14ac:dyDescent="0.55000000000000004">
      <c r="A600" t="s">
        <v>138</v>
      </c>
      <c r="B600" t="s">
        <v>0</v>
      </c>
      <c r="C600" t="s">
        <v>8</v>
      </c>
      <c r="D600" t="s">
        <v>132</v>
      </c>
      <c r="E600" t="s">
        <v>4</v>
      </c>
      <c r="F600" t="b">
        <v>1</v>
      </c>
      <c r="G600">
        <v>1758</v>
      </c>
      <c r="H600">
        <v>9</v>
      </c>
      <c r="I600">
        <v>3418</v>
      </c>
      <c r="J600" t="str">
        <f t="shared" si="9"/>
        <v>SELECT 'flat30-12.cnf','Tournament','Uniform','2Bit','Weighted',1,1758,9,3418 UNION</v>
      </c>
    </row>
    <row r="601" spans="1:10" x14ac:dyDescent="0.55000000000000004">
      <c r="A601" t="s">
        <v>138</v>
      </c>
      <c r="B601" t="s">
        <v>0</v>
      </c>
      <c r="C601" t="s">
        <v>8</v>
      </c>
      <c r="D601" t="s">
        <v>132</v>
      </c>
      <c r="E601" t="s">
        <v>5</v>
      </c>
      <c r="F601" t="b">
        <v>1</v>
      </c>
      <c r="G601">
        <v>993</v>
      </c>
      <c r="H601">
        <v>6</v>
      </c>
      <c r="I601">
        <v>2133</v>
      </c>
      <c r="J601" t="str">
        <f t="shared" si="9"/>
        <v>SELECT 'flat30-12.cnf','Tournament','Uniform','2Bit','Amplified',1,993,6,2133 UNION</v>
      </c>
    </row>
    <row r="602" spans="1:10" x14ac:dyDescent="0.55000000000000004">
      <c r="A602" t="s">
        <v>138</v>
      </c>
      <c r="B602" t="s">
        <v>0</v>
      </c>
      <c r="C602" t="s">
        <v>133</v>
      </c>
      <c r="D602" t="s">
        <v>2</v>
      </c>
      <c r="E602" t="s">
        <v>3</v>
      </c>
      <c r="F602" t="b">
        <v>1</v>
      </c>
      <c r="G602">
        <v>265</v>
      </c>
      <c r="H602">
        <v>1</v>
      </c>
      <c r="I602">
        <v>554</v>
      </c>
      <c r="J602" t="str">
        <f t="shared" si="9"/>
        <v>SELECT 'flat30-12.cnf','Tournament','1Point','BitFlip','MaxSat',1,265,1,554 UNION</v>
      </c>
    </row>
    <row r="603" spans="1:10" x14ac:dyDescent="0.55000000000000004">
      <c r="A603" t="s">
        <v>138</v>
      </c>
      <c r="B603" t="s">
        <v>0</v>
      </c>
      <c r="C603" t="s">
        <v>133</v>
      </c>
      <c r="D603" t="s">
        <v>2</v>
      </c>
      <c r="E603" t="s">
        <v>4</v>
      </c>
      <c r="F603" t="b">
        <v>1</v>
      </c>
      <c r="G603">
        <v>896</v>
      </c>
      <c r="H603">
        <v>3</v>
      </c>
      <c r="I603">
        <v>1767</v>
      </c>
      <c r="J603" t="str">
        <f t="shared" si="9"/>
        <v>SELECT 'flat30-12.cnf','Tournament','1Point','BitFlip','Weighted',1,896,3,1767 UNION</v>
      </c>
    </row>
    <row r="604" spans="1:10" x14ac:dyDescent="0.55000000000000004">
      <c r="A604" t="s">
        <v>138</v>
      </c>
      <c r="B604" t="s">
        <v>0</v>
      </c>
      <c r="C604" t="s">
        <v>133</v>
      </c>
      <c r="D604" t="s">
        <v>2</v>
      </c>
      <c r="E604" t="s">
        <v>5</v>
      </c>
      <c r="F604" t="b">
        <v>1</v>
      </c>
      <c r="G604">
        <v>265</v>
      </c>
      <c r="H604">
        <v>1</v>
      </c>
      <c r="I604">
        <v>601</v>
      </c>
      <c r="J604" t="str">
        <f t="shared" si="9"/>
        <v>SELECT 'flat30-12.cnf','Tournament','1Point','BitFlip','Amplified',1,265,1,601 UNION</v>
      </c>
    </row>
    <row r="605" spans="1:10" x14ac:dyDescent="0.55000000000000004">
      <c r="A605" t="s">
        <v>138</v>
      </c>
      <c r="B605" t="s">
        <v>0</v>
      </c>
      <c r="C605" t="s">
        <v>133</v>
      </c>
      <c r="D605" t="s">
        <v>6</v>
      </c>
      <c r="E605" t="s">
        <v>3</v>
      </c>
      <c r="F605" t="b">
        <v>1</v>
      </c>
      <c r="G605">
        <v>39</v>
      </c>
      <c r="H605">
        <v>0</v>
      </c>
      <c r="I605">
        <v>148</v>
      </c>
      <c r="J605" t="str">
        <f t="shared" si="9"/>
        <v>SELECT 'flat30-12.cnf','Tournament','1Point','Guided','MaxSat',1,39,0,148 UNION</v>
      </c>
    </row>
    <row r="606" spans="1:10" x14ac:dyDescent="0.55000000000000004">
      <c r="A606" t="s">
        <v>138</v>
      </c>
      <c r="B606" t="s">
        <v>0</v>
      </c>
      <c r="C606" t="s">
        <v>133</v>
      </c>
      <c r="D606" t="s">
        <v>6</v>
      </c>
      <c r="E606" t="s">
        <v>4</v>
      </c>
      <c r="F606" t="b">
        <v>1</v>
      </c>
      <c r="G606">
        <v>30</v>
      </c>
      <c r="H606">
        <v>0</v>
      </c>
      <c r="I606">
        <v>100</v>
      </c>
      <c r="J606" t="str">
        <f t="shared" si="9"/>
        <v>SELECT 'flat30-12.cnf','Tournament','1Point','Guided','Weighted',1,30,0,100 UNION</v>
      </c>
    </row>
    <row r="607" spans="1:10" x14ac:dyDescent="0.55000000000000004">
      <c r="A607" t="s">
        <v>138</v>
      </c>
      <c r="B607" t="s">
        <v>0</v>
      </c>
      <c r="C607" t="s">
        <v>133</v>
      </c>
      <c r="D607" t="s">
        <v>6</v>
      </c>
      <c r="E607" t="s">
        <v>5</v>
      </c>
      <c r="F607" t="b">
        <v>1</v>
      </c>
      <c r="G607">
        <v>39</v>
      </c>
      <c r="H607">
        <v>0</v>
      </c>
      <c r="I607">
        <v>131</v>
      </c>
      <c r="J607" t="str">
        <f t="shared" si="9"/>
        <v>SELECT 'flat30-12.cnf','Tournament','1Point','Guided','Amplified',1,39,0,131 UNION</v>
      </c>
    </row>
    <row r="608" spans="1:10" x14ac:dyDescent="0.55000000000000004">
      <c r="A608" t="s">
        <v>138</v>
      </c>
      <c r="B608" t="s">
        <v>0</v>
      </c>
      <c r="C608" t="s">
        <v>133</v>
      </c>
      <c r="D608" t="s">
        <v>131</v>
      </c>
      <c r="E608" t="s">
        <v>3</v>
      </c>
      <c r="F608" t="b">
        <v>1</v>
      </c>
      <c r="G608">
        <v>905</v>
      </c>
      <c r="H608">
        <v>4</v>
      </c>
      <c r="I608">
        <v>1798</v>
      </c>
      <c r="J608" t="str">
        <f t="shared" si="9"/>
        <v>SELECT 'flat30-12.cnf','Tournament','1Point','1Bit','MaxSat',1,905,4,1798 UNION</v>
      </c>
    </row>
    <row r="609" spans="1:10" x14ac:dyDescent="0.55000000000000004">
      <c r="A609" t="s">
        <v>138</v>
      </c>
      <c r="B609" t="s">
        <v>0</v>
      </c>
      <c r="C609" t="s">
        <v>133</v>
      </c>
      <c r="D609" t="s">
        <v>131</v>
      </c>
      <c r="E609" t="s">
        <v>4</v>
      </c>
      <c r="F609" t="b">
        <v>1</v>
      </c>
      <c r="G609">
        <v>3518</v>
      </c>
      <c r="H609">
        <v>12</v>
      </c>
      <c r="I609">
        <v>6425</v>
      </c>
      <c r="J609" t="str">
        <f t="shared" si="9"/>
        <v>SELECT 'flat30-12.cnf','Tournament','1Point','1Bit','Weighted',1,3518,12,6425 UNION</v>
      </c>
    </row>
    <row r="610" spans="1:10" x14ac:dyDescent="0.55000000000000004">
      <c r="A610" t="s">
        <v>138</v>
      </c>
      <c r="B610" t="s">
        <v>0</v>
      </c>
      <c r="C610" t="s">
        <v>133</v>
      </c>
      <c r="D610" t="s">
        <v>131</v>
      </c>
      <c r="E610" t="s">
        <v>5</v>
      </c>
      <c r="F610" t="b">
        <v>1</v>
      </c>
      <c r="G610">
        <v>905</v>
      </c>
      <c r="H610">
        <v>4</v>
      </c>
      <c r="I610">
        <v>1824</v>
      </c>
      <c r="J610" t="str">
        <f t="shared" si="9"/>
        <v>SELECT 'flat30-12.cnf','Tournament','1Point','1Bit','Amplified',1,905,4,1824 UNION</v>
      </c>
    </row>
    <row r="611" spans="1:10" x14ac:dyDescent="0.55000000000000004">
      <c r="A611" t="s">
        <v>138</v>
      </c>
      <c r="B611" t="s">
        <v>0</v>
      </c>
      <c r="C611" t="s">
        <v>133</v>
      </c>
      <c r="D611" t="s">
        <v>132</v>
      </c>
      <c r="E611" t="s">
        <v>3</v>
      </c>
      <c r="F611" t="b">
        <v>1</v>
      </c>
      <c r="G611">
        <v>61</v>
      </c>
      <c r="H611">
        <v>0</v>
      </c>
      <c r="I611">
        <v>134</v>
      </c>
      <c r="J611" t="str">
        <f t="shared" si="9"/>
        <v>SELECT 'flat30-12.cnf','Tournament','1Point','2Bit','MaxSat',1,61,0,134 UNION</v>
      </c>
    </row>
    <row r="612" spans="1:10" x14ac:dyDescent="0.55000000000000004">
      <c r="A612" t="s">
        <v>138</v>
      </c>
      <c r="B612" t="s">
        <v>0</v>
      </c>
      <c r="C612" t="s">
        <v>133</v>
      </c>
      <c r="D612" t="s">
        <v>132</v>
      </c>
      <c r="E612" t="s">
        <v>4</v>
      </c>
      <c r="F612" t="b">
        <v>1</v>
      </c>
      <c r="G612">
        <v>4672</v>
      </c>
      <c r="H612">
        <v>22</v>
      </c>
      <c r="I612">
        <v>9079</v>
      </c>
      <c r="J612" t="str">
        <f t="shared" si="9"/>
        <v>SELECT 'flat30-12.cnf','Tournament','1Point','2Bit','Weighted',1,4672,22,9079 UNION</v>
      </c>
    </row>
    <row r="613" spans="1:10" x14ac:dyDescent="0.55000000000000004">
      <c r="A613" t="s">
        <v>138</v>
      </c>
      <c r="B613" t="s">
        <v>0</v>
      </c>
      <c r="C613" t="s">
        <v>133</v>
      </c>
      <c r="D613" t="s">
        <v>132</v>
      </c>
      <c r="E613" t="s">
        <v>5</v>
      </c>
      <c r="F613" t="b">
        <v>1</v>
      </c>
      <c r="G613">
        <v>61</v>
      </c>
      <c r="H613">
        <v>0</v>
      </c>
      <c r="I613">
        <v>118</v>
      </c>
      <c r="J613" t="str">
        <f t="shared" si="9"/>
        <v>SELECT 'flat30-12.cnf','Tournament','1Point','2Bit','Amplified',1,61,0,118 UNION</v>
      </c>
    </row>
    <row r="614" spans="1:10" x14ac:dyDescent="0.55000000000000004">
      <c r="A614" t="s">
        <v>138</v>
      </c>
      <c r="B614" t="s">
        <v>0</v>
      </c>
      <c r="C614" t="s">
        <v>134</v>
      </c>
      <c r="D614" t="s">
        <v>2</v>
      </c>
      <c r="E614" t="s">
        <v>3</v>
      </c>
      <c r="F614" t="b">
        <v>1</v>
      </c>
      <c r="G614">
        <v>786</v>
      </c>
      <c r="H614">
        <v>4</v>
      </c>
      <c r="I614">
        <v>1679</v>
      </c>
      <c r="J614" t="str">
        <f t="shared" si="9"/>
        <v>SELECT 'flat30-12.cnf','Tournament','2Point','BitFlip','MaxSat',1,786,4,1679 UNION</v>
      </c>
    </row>
    <row r="615" spans="1:10" x14ac:dyDescent="0.55000000000000004">
      <c r="A615" t="s">
        <v>138</v>
      </c>
      <c r="B615" t="s">
        <v>0</v>
      </c>
      <c r="C615" t="s">
        <v>134</v>
      </c>
      <c r="D615" t="s">
        <v>2</v>
      </c>
      <c r="E615" t="s">
        <v>4</v>
      </c>
      <c r="F615" t="b">
        <v>1</v>
      </c>
      <c r="G615">
        <v>139</v>
      </c>
      <c r="H615">
        <v>0</v>
      </c>
      <c r="I615">
        <v>271</v>
      </c>
      <c r="J615" t="str">
        <f t="shared" si="9"/>
        <v>SELECT 'flat30-12.cnf','Tournament','2Point','BitFlip','Weighted',1,139,0,271 UNION</v>
      </c>
    </row>
    <row r="616" spans="1:10" x14ac:dyDescent="0.55000000000000004">
      <c r="A616" t="s">
        <v>138</v>
      </c>
      <c r="B616" t="s">
        <v>0</v>
      </c>
      <c r="C616" t="s">
        <v>134</v>
      </c>
      <c r="D616" t="s">
        <v>2</v>
      </c>
      <c r="E616" t="s">
        <v>5</v>
      </c>
      <c r="F616" t="b">
        <v>1</v>
      </c>
      <c r="G616">
        <v>786</v>
      </c>
      <c r="H616">
        <v>4</v>
      </c>
      <c r="I616">
        <v>1658</v>
      </c>
      <c r="J616" t="str">
        <f t="shared" si="9"/>
        <v>SELECT 'flat30-12.cnf','Tournament','2Point','BitFlip','Amplified',1,786,4,1658 UNION</v>
      </c>
    </row>
    <row r="617" spans="1:10" x14ac:dyDescent="0.55000000000000004">
      <c r="A617" t="s">
        <v>138</v>
      </c>
      <c r="B617" t="s">
        <v>0</v>
      </c>
      <c r="C617" t="s">
        <v>134</v>
      </c>
      <c r="D617" t="s">
        <v>6</v>
      </c>
      <c r="E617" t="s">
        <v>3</v>
      </c>
      <c r="F617" t="b">
        <v>1</v>
      </c>
      <c r="G617">
        <v>105</v>
      </c>
      <c r="H617">
        <v>0</v>
      </c>
      <c r="I617">
        <v>346</v>
      </c>
      <c r="J617" t="str">
        <f t="shared" si="9"/>
        <v>SELECT 'flat30-12.cnf','Tournament','2Point','Guided','MaxSat',1,105,0,346 UNION</v>
      </c>
    </row>
    <row r="618" spans="1:10" x14ac:dyDescent="0.55000000000000004">
      <c r="A618" t="s">
        <v>138</v>
      </c>
      <c r="B618" t="s">
        <v>0</v>
      </c>
      <c r="C618" t="s">
        <v>134</v>
      </c>
      <c r="D618" t="s">
        <v>6</v>
      </c>
      <c r="E618" t="s">
        <v>4</v>
      </c>
      <c r="F618" t="b">
        <v>1</v>
      </c>
      <c r="G618">
        <v>49</v>
      </c>
      <c r="H618">
        <v>0</v>
      </c>
      <c r="I618">
        <v>151</v>
      </c>
      <c r="J618" t="str">
        <f t="shared" si="9"/>
        <v>SELECT 'flat30-12.cnf','Tournament','2Point','Guided','Weighted',1,49,0,151 UNION</v>
      </c>
    </row>
    <row r="619" spans="1:10" x14ac:dyDescent="0.55000000000000004">
      <c r="A619" t="s">
        <v>138</v>
      </c>
      <c r="B619" t="s">
        <v>0</v>
      </c>
      <c r="C619" t="s">
        <v>134</v>
      </c>
      <c r="D619" t="s">
        <v>6</v>
      </c>
      <c r="E619" t="s">
        <v>5</v>
      </c>
      <c r="F619" t="b">
        <v>1</v>
      </c>
      <c r="G619">
        <v>105</v>
      </c>
      <c r="H619">
        <v>0</v>
      </c>
      <c r="I619">
        <v>348</v>
      </c>
      <c r="J619" t="str">
        <f t="shared" si="9"/>
        <v>SELECT 'flat30-12.cnf','Tournament','2Point','Guided','Amplified',1,105,0,348 UNION</v>
      </c>
    </row>
    <row r="620" spans="1:10" x14ac:dyDescent="0.55000000000000004">
      <c r="A620" t="s">
        <v>138</v>
      </c>
      <c r="B620" t="s">
        <v>0</v>
      </c>
      <c r="C620" t="s">
        <v>134</v>
      </c>
      <c r="D620" t="s">
        <v>131</v>
      </c>
      <c r="E620" t="s">
        <v>3</v>
      </c>
      <c r="F620" t="b">
        <v>1</v>
      </c>
      <c r="G620">
        <v>3546</v>
      </c>
      <c r="H620">
        <v>20</v>
      </c>
      <c r="I620">
        <v>7040</v>
      </c>
      <c r="J620" t="str">
        <f t="shared" si="9"/>
        <v>SELECT 'flat30-12.cnf','Tournament','2Point','1Bit','MaxSat',1,3546,20,7040 UNION</v>
      </c>
    </row>
    <row r="621" spans="1:10" x14ac:dyDescent="0.55000000000000004">
      <c r="A621" t="s">
        <v>138</v>
      </c>
      <c r="B621" t="s">
        <v>0</v>
      </c>
      <c r="C621" t="s">
        <v>134</v>
      </c>
      <c r="D621" t="s">
        <v>131</v>
      </c>
      <c r="E621" t="s">
        <v>4</v>
      </c>
      <c r="F621" t="b">
        <v>0</v>
      </c>
      <c r="G621">
        <v>10000</v>
      </c>
      <c r="H621">
        <v>46</v>
      </c>
      <c r="I621">
        <v>18350</v>
      </c>
      <c r="J621" t="str">
        <f t="shared" si="9"/>
        <v>SELECT 'flat30-12.cnf','Tournament','2Point','1Bit','Weighted',0,10000,46,18350 UNION</v>
      </c>
    </row>
    <row r="622" spans="1:10" x14ac:dyDescent="0.55000000000000004">
      <c r="A622" t="s">
        <v>138</v>
      </c>
      <c r="B622" t="s">
        <v>0</v>
      </c>
      <c r="C622" t="s">
        <v>134</v>
      </c>
      <c r="D622" t="s">
        <v>131</v>
      </c>
      <c r="E622" t="s">
        <v>5</v>
      </c>
      <c r="F622" t="b">
        <v>1</v>
      </c>
      <c r="G622">
        <v>3546</v>
      </c>
      <c r="H622">
        <v>20</v>
      </c>
      <c r="I622">
        <v>7165</v>
      </c>
      <c r="J622" t="str">
        <f t="shared" si="9"/>
        <v>SELECT 'flat30-12.cnf','Tournament','2Point','1Bit','Amplified',1,3546,20,7165 UNION</v>
      </c>
    </row>
    <row r="623" spans="1:10" x14ac:dyDescent="0.55000000000000004">
      <c r="A623" t="s">
        <v>138</v>
      </c>
      <c r="B623" t="s">
        <v>0</v>
      </c>
      <c r="C623" t="s">
        <v>134</v>
      </c>
      <c r="D623" t="s">
        <v>132</v>
      </c>
      <c r="E623" t="s">
        <v>3</v>
      </c>
      <c r="F623" t="b">
        <v>1</v>
      </c>
      <c r="G623">
        <v>2606</v>
      </c>
      <c r="H623">
        <v>13</v>
      </c>
      <c r="I623">
        <v>5208</v>
      </c>
      <c r="J623" t="str">
        <f t="shared" si="9"/>
        <v>SELECT 'flat30-12.cnf','Tournament','2Point','2Bit','MaxSat',1,2606,13,5208 UNION</v>
      </c>
    </row>
    <row r="624" spans="1:10" x14ac:dyDescent="0.55000000000000004">
      <c r="A624" t="s">
        <v>138</v>
      </c>
      <c r="B624" t="s">
        <v>0</v>
      </c>
      <c r="C624" t="s">
        <v>134</v>
      </c>
      <c r="D624" t="s">
        <v>132</v>
      </c>
      <c r="E624" t="s">
        <v>4</v>
      </c>
      <c r="F624" t="b">
        <v>1</v>
      </c>
      <c r="G624">
        <v>777</v>
      </c>
      <c r="H624">
        <v>4</v>
      </c>
      <c r="I624">
        <v>1459</v>
      </c>
      <c r="J624" t="str">
        <f t="shared" si="9"/>
        <v>SELECT 'flat30-12.cnf','Tournament','2Point','2Bit','Weighted',1,777,4,1459 UNION</v>
      </c>
    </row>
    <row r="625" spans="1:10" x14ac:dyDescent="0.55000000000000004">
      <c r="A625" t="s">
        <v>138</v>
      </c>
      <c r="B625" t="s">
        <v>0</v>
      </c>
      <c r="C625" t="s">
        <v>134</v>
      </c>
      <c r="D625" t="s">
        <v>132</v>
      </c>
      <c r="E625" t="s">
        <v>5</v>
      </c>
      <c r="F625" t="b">
        <v>1</v>
      </c>
      <c r="G625">
        <v>2606</v>
      </c>
      <c r="H625">
        <v>13</v>
      </c>
      <c r="I625">
        <v>5211</v>
      </c>
      <c r="J625" t="str">
        <f t="shared" si="9"/>
        <v>SELECT 'flat30-12.cnf','Tournament','2Point','2Bit','Amplified',1,2606,13,5211 UNION</v>
      </c>
    </row>
    <row r="626" spans="1:10" x14ac:dyDescent="0.55000000000000004">
      <c r="A626" t="s">
        <v>138</v>
      </c>
      <c r="B626" t="s">
        <v>9</v>
      </c>
      <c r="C626" t="s">
        <v>1</v>
      </c>
      <c r="D626" t="s">
        <v>2</v>
      </c>
      <c r="E626" t="s">
        <v>3</v>
      </c>
      <c r="F626" t="b">
        <v>0</v>
      </c>
      <c r="G626">
        <v>10000</v>
      </c>
      <c r="H626">
        <v>30</v>
      </c>
      <c r="I626">
        <v>51279</v>
      </c>
      <c r="J626" t="str">
        <f t="shared" si="9"/>
        <v>SELECT 'flat30-12.cnf','Roulette','Clause','BitFlip','MaxSat',0,10000,30,51279 UNION</v>
      </c>
    </row>
    <row r="627" spans="1:10" x14ac:dyDescent="0.55000000000000004">
      <c r="A627" t="s">
        <v>138</v>
      </c>
      <c r="B627" t="s">
        <v>9</v>
      </c>
      <c r="C627" t="s">
        <v>1</v>
      </c>
      <c r="D627" t="s">
        <v>2</v>
      </c>
      <c r="E627" t="s">
        <v>4</v>
      </c>
      <c r="F627" t="b">
        <v>1</v>
      </c>
      <c r="G627">
        <v>8384</v>
      </c>
      <c r="H627">
        <v>18</v>
      </c>
      <c r="I627">
        <v>42034</v>
      </c>
      <c r="J627" t="str">
        <f t="shared" si="9"/>
        <v>SELECT 'flat30-12.cnf','Roulette','Clause','BitFlip','Weighted',1,8384,18,42034 UNION</v>
      </c>
    </row>
    <row r="628" spans="1:10" x14ac:dyDescent="0.55000000000000004">
      <c r="A628" t="s">
        <v>138</v>
      </c>
      <c r="B628" t="s">
        <v>9</v>
      </c>
      <c r="C628" t="s">
        <v>1</v>
      </c>
      <c r="D628" t="s">
        <v>2</v>
      </c>
      <c r="E628" t="s">
        <v>5</v>
      </c>
      <c r="F628" t="b">
        <v>0</v>
      </c>
      <c r="G628">
        <v>10000</v>
      </c>
      <c r="H628">
        <v>31</v>
      </c>
      <c r="I628">
        <v>51489</v>
      </c>
      <c r="J628" t="str">
        <f t="shared" si="9"/>
        <v>SELECT 'flat30-12.cnf','Roulette','Clause','BitFlip','Amplified',0,10000,31,51489 UNION</v>
      </c>
    </row>
    <row r="629" spans="1:10" x14ac:dyDescent="0.55000000000000004">
      <c r="A629" t="s">
        <v>138</v>
      </c>
      <c r="B629" t="s">
        <v>9</v>
      </c>
      <c r="C629" t="s">
        <v>1</v>
      </c>
      <c r="D629" t="s">
        <v>6</v>
      </c>
      <c r="E629" t="s">
        <v>3</v>
      </c>
      <c r="F629" t="b">
        <v>1</v>
      </c>
      <c r="G629">
        <v>1090</v>
      </c>
      <c r="H629">
        <v>4</v>
      </c>
      <c r="I629">
        <v>6284</v>
      </c>
      <c r="J629" t="str">
        <f t="shared" si="9"/>
        <v>SELECT 'flat30-12.cnf','Roulette','Clause','Guided','MaxSat',1,1090,4,6284 UNION</v>
      </c>
    </row>
    <row r="630" spans="1:10" x14ac:dyDescent="0.55000000000000004">
      <c r="A630" t="s">
        <v>138</v>
      </c>
      <c r="B630" t="s">
        <v>9</v>
      </c>
      <c r="C630" t="s">
        <v>1</v>
      </c>
      <c r="D630" t="s">
        <v>6</v>
      </c>
      <c r="E630" t="s">
        <v>4</v>
      </c>
      <c r="F630" t="b">
        <v>1</v>
      </c>
      <c r="G630">
        <v>1280</v>
      </c>
      <c r="H630">
        <v>3</v>
      </c>
      <c r="I630">
        <v>7119</v>
      </c>
      <c r="J630" t="str">
        <f t="shared" si="9"/>
        <v>SELECT 'flat30-12.cnf','Roulette','Clause','Guided','Weighted',1,1280,3,7119 UNION</v>
      </c>
    </row>
    <row r="631" spans="1:10" x14ac:dyDescent="0.55000000000000004">
      <c r="A631" t="s">
        <v>138</v>
      </c>
      <c r="B631" t="s">
        <v>9</v>
      </c>
      <c r="C631" t="s">
        <v>1</v>
      </c>
      <c r="D631" t="s">
        <v>6</v>
      </c>
      <c r="E631" t="s">
        <v>5</v>
      </c>
      <c r="F631" t="b">
        <v>1</v>
      </c>
      <c r="G631">
        <v>832</v>
      </c>
      <c r="H631">
        <v>3</v>
      </c>
      <c r="I631">
        <v>4780</v>
      </c>
      <c r="J631" t="str">
        <f t="shared" si="9"/>
        <v>SELECT 'flat30-12.cnf','Roulette','Clause','Guided','Amplified',1,832,3,4780 UNION</v>
      </c>
    </row>
    <row r="632" spans="1:10" x14ac:dyDescent="0.55000000000000004">
      <c r="A632" t="s">
        <v>138</v>
      </c>
      <c r="B632" t="s">
        <v>9</v>
      </c>
      <c r="C632" t="s">
        <v>1</v>
      </c>
      <c r="D632" t="s">
        <v>131</v>
      </c>
      <c r="E632" t="s">
        <v>3</v>
      </c>
      <c r="F632" t="b">
        <v>0</v>
      </c>
      <c r="G632">
        <v>10000</v>
      </c>
      <c r="H632">
        <v>32</v>
      </c>
      <c r="I632">
        <v>51668</v>
      </c>
      <c r="J632" t="str">
        <f t="shared" si="9"/>
        <v>SELECT 'flat30-12.cnf','Roulette','Clause','1Bit','MaxSat',0,10000,32,51668 UNION</v>
      </c>
    </row>
    <row r="633" spans="1:10" x14ac:dyDescent="0.55000000000000004">
      <c r="A633" t="s">
        <v>138</v>
      </c>
      <c r="B633" t="s">
        <v>9</v>
      </c>
      <c r="C633" t="s">
        <v>1</v>
      </c>
      <c r="D633" t="s">
        <v>131</v>
      </c>
      <c r="E633" t="s">
        <v>4</v>
      </c>
      <c r="F633" t="b">
        <v>0</v>
      </c>
      <c r="G633">
        <v>10000</v>
      </c>
      <c r="H633">
        <v>24</v>
      </c>
      <c r="I633">
        <v>49213</v>
      </c>
      <c r="J633" t="str">
        <f t="shared" si="9"/>
        <v>SELECT 'flat30-12.cnf','Roulette','Clause','1Bit','Weighted',0,10000,24,49213 UNION</v>
      </c>
    </row>
    <row r="634" spans="1:10" x14ac:dyDescent="0.55000000000000004">
      <c r="A634" t="s">
        <v>138</v>
      </c>
      <c r="B634" t="s">
        <v>9</v>
      </c>
      <c r="C634" t="s">
        <v>1</v>
      </c>
      <c r="D634" t="s">
        <v>131</v>
      </c>
      <c r="E634" t="s">
        <v>5</v>
      </c>
      <c r="F634" t="b">
        <v>0</v>
      </c>
      <c r="G634">
        <v>10000</v>
      </c>
      <c r="H634">
        <v>35</v>
      </c>
      <c r="I634">
        <v>50282</v>
      </c>
      <c r="J634" t="str">
        <f t="shared" si="9"/>
        <v>SELECT 'flat30-12.cnf','Roulette','Clause','1Bit','Amplified',0,10000,35,50282 UNION</v>
      </c>
    </row>
    <row r="635" spans="1:10" x14ac:dyDescent="0.55000000000000004">
      <c r="A635" t="s">
        <v>138</v>
      </c>
      <c r="B635" t="s">
        <v>9</v>
      </c>
      <c r="C635" t="s">
        <v>1</v>
      </c>
      <c r="D635" t="s">
        <v>132</v>
      </c>
      <c r="E635" t="s">
        <v>3</v>
      </c>
      <c r="F635" t="b">
        <v>0</v>
      </c>
      <c r="G635">
        <v>10000</v>
      </c>
      <c r="H635">
        <v>29</v>
      </c>
      <c r="I635">
        <v>50841</v>
      </c>
      <c r="J635" t="str">
        <f t="shared" si="9"/>
        <v>SELECT 'flat30-12.cnf','Roulette','Clause','2Bit','MaxSat',0,10000,29,50841 UNION</v>
      </c>
    </row>
    <row r="636" spans="1:10" x14ac:dyDescent="0.55000000000000004">
      <c r="A636" t="s">
        <v>138</v>
      </c>
      <c r="B636" t="s">
        <v>9</v>
      </c>
      <c r="C636" t="s">
        <v>1</v>
      </c>
      <c r="D636" t="s">
        <v>132</v>
      </c>
      <c r="E636" t="s">
        <v>4</v>
      </c>
      <c r="F636" t="b">
        <v>0</v>
      </c>
      <c r="G636">
        <v>10000</v>
      </c>
      <c r="H636">
        <v>22</v>
      </c>
      <c r="I636">
        <v>49569</v>
      </c>
      <c r="J636" t="str">
        <f t="shared" si="9"/>
        <v>SELECT 'flat30-12.cnf','Roulette','Clause','2Bit','Weighted',0,10000,22,49569 UNION</v>
      </c>
    </row>
    <row r="637" spans="1:10" x14ac:dyDescent="0.55000000000000004">
      <c r="A637" t="s">
        <v>138</v>
      </c>
      <c r="B637" t="s">
        <v>9</v>
      </c>
      <c r="C637" t="s">
        <v>1</v>
      </c>
      <c r="D637" t="s">
        <v>132</v>
      </c>
      <c r="E637" t="s">
        <v>5</v>
      </c>
      <c r="F637" t="b">
        <v>1</v>
      </c>
      <c r="G637">
        <v>3082</v>
      </c>
      <c r="H637">
        <v>10</v>
      </c>
      <c r="I637">
        <v>15318</v>
      </c>
      <c r="J637" t="str">
        <f t="shared" si="9"/>
        <v>SELECT 'flat30-12.cnf','Roulette','Clause','2Bit','Amplified',1,3082,10,15318 UNION</v>
      </c>
    </row>
    <row r="638" spans="1:10" x14ac:dyDescent="0.55000000000000004">
      <c r="A638" t="s">
        <v>138</v>
      </c>
      <c r="B638" t="s">
        <v>9</v>
      </c>
      <c r="C638" t="s">
        <v>8</v>
      </c>
      <c r="D638" t="s">
        <v>2</v>
      </c>
      <c r="E638" t="s">
        <v>3</v>
      </c>
      <c r="F638" t="b">
        <v>0</v>
      </c>
      <c r="G638">
        <v>10000</v>
      </c>
      <c r="H638">
        <v>32</v>
      </c>
      <c r="I638">
        <v>22992</v>
      </c>
      <c r="J638" t="str">
        <f t="shared" si="9"/>
        <v>SELECT 'flat30-12.cnf','Roulette','Uniform','BitFlip','MaxSat',0,10000,32,22992 UNION</v>
      </c>
    </row>
    <row r="639" spans="1:10" x14ac:dyDescent="0.55000000000000004">
      <c r="A639" t="s">
        <v>138</v>
      </c>
      <c r="B639" t="s">
        <v>9</v>
      </c>
      <c r="C639" t="s">
        <v>8</v>
      </c>
      <c r="D639" t="s">
        <v>2</v>
      </c>
      <c r="E639" t="s">
        <v>4</v>
      </c>
      <c r="F639" t="b">
        <v>0</v>
      </c>
      <c r="G639">
        <v>10000</v>
      </c>
      <c r="H639">
        <v>28</v>
      </c>
      <c r="I639">
        <v>22245</v>
      </c>
      <c r="J639" t="str">
        <f t="shared" si="9"/>
        <v>SELECT 'flat30-12.cnf','Roulette','Uniform','BitFlip','Weighted',0,10000,28,22245 UNION</v>
      </c>
    </row>
    <row r="640" spans="1:10" x14ac:dyDescent="0.55000000000000004">
      <c r="A640" t="s">
        <v>138</v>
      </c>
      <c r="B640" t="s">
        <v>9</v>
      </c>
      <c r="C640" t="s">
        <v>8</v>
      </c>
      <c r="D640" t="s">
        <v>2</v>
      </c>
      <c r="E640" t="s">
        <v>5</v>
      </c>
      <c r="F640" t="b">
        <v>0</v>
      </c>
      <c r="G640">
        <v>10000</v>
      </c>
      <c r="H640">
        <v>38</v>
      </c>
      <c r="I640">
        <v>23074</v>
      </c>
      <c r="J640" t="str">
        <f t="shared" si="9"/>
        <v>SELECT 'flat30-12.cnf','Roulette','Uniform','BitFlip','Amplified',0,10000,38,23074 UNION</v>
      </c>
    </row>
    <row r="641" spans="1:10" x14ac:dyDescent="0.55000000000000004">
      <c r="A641" t="s">
        <v>138</v>
      </c>
      <c r="B641" t="s">
        <v>9</v>
      </c>
      <c r="C641" t="s">
        <v>8</v>
      </c>
      <c r="D641" t="s">
        <v>6</v>
      </c>
      <c r="E641" t="s">
        <v>3</v>
      </c>
      <c r="F641" t="b">
        <v>1</v>
      </c>
      <c r="G641">
        <v>336</v>
      </c>
      <c r="H641">
        <v>1</v>
      </c>
      <c r="I641">
        <v>1205</v>
      </c>
      <c r="J641" t="str">
        <f t="shared" si="9"/>
        <v>SELECT 'flat30-12.cnf','Roulette','Uniform','Guided','MaxSat',1,336,1,1205 UNION</v>
      </c>
    </row>
    <row r="642" spans="1:10" x14ac:dyDescent="0.55000000000000004">
      <c r="A642" t="s">
        <v>138</v>
      </c>
      <c r="B642" t="s">
        <v>9</v>
      </c>
      <c r="C642" t="s">
        <v>8</v>
      </c>
      <c r="D642" t="s">
        <v>6</v>
      </c>
      <c r="E642" t="s">
        <v>4</v>
      </c>
      <c r="F642" t="b">
        <v>1</v>
      </c>
      <c r="G642">
        <v>1931</v>
      </c>
      <c r="H642">
        <v>8</v>
      </c>
      <c r="I642">
        <v>6552</v>
      </c>
      <c r="J642" t="str">
        <f t="shared" si="9"/>
        <v>SELECT 'flat30-12.cnf','Roulette','Uniform','Guided','Weighted',1,1931,8,6552 UNION</v>
      </c>
    </row>
    <row r="643" spans="1:10" x14ac:dyDescent="0.55000000000000004">
      <c r="A643" t="s">
        <v>138</v>
      </c>
      <c r="B643" t="s">
        <v>9</v>
      </c>
      <c r="C643" t="s">
        <v>8</v>
      </c>
      <c r="D643" t="s">
        <v>6</v>
      </c>
      <c r="E643" t="s">
        <v>5</v>
      </c>
      <c r="F643" t="b">
        <v>1</v>
      </c>
      <c r="G643">
        <v>410</v>
      </c>
      <c r="H643">
        <v>1</v>
      </c>
      <c r="I643">
        <v>1492</v>
      </c>
      <c r="J643" t="str">
        <f t="shared" ref="J643:J706" si="10">CONCATENATE("SELECT '",A643,"','",B643,"','",C643,"','",D643,"','",E643,"',",IF(F643,1,0),",",G643,",",H643,",",I643," UNION")</f>
        <v>SELECT 'flat30-12.cnf','Roulette','Uniform','Guided','Amplified',1,410,1,1492 UNION</v>
      </c>
    </row>
    <row r="644" spans="1:10" x14ac:dyDescent="0.55000000000000004">
      <c r="A644" t="s">
        <v>138</v>
      </c>
      <c r="B644" t="s">
        <v>9</v>
      </c>
      <c r="C644" t="s">
        <v>8</v>
      </c>
      <c r="D644" t="s">
        <v>131</v>
      </c>
      <c r="E644" t="s">
        <v>3</v>
      </c>
      <c r="F644" t="b">
        <v>0</v>
      </c>
      <c r="G644">
        <v>10000</v>
      </c>
      <c r="H644">
        <v>36</v>
      </c>
      <c r="I644">
        <v>21670</v>
      </c>
      <c r="J644" t="str">
        <f t="shared" si="10"/>
        <v>SELECT 'flat30-12.cnf','Roulette','Uniform','1Bit','MaxSat',0,10000,36,21670 UNION</v>
      </c>
    </row>
    <row r="645" spans="1:10" x14ac:dyDescent="0.55000000000000004">
      <c r="A645" t="s">
        <v>138</v>
      </c>
      <c r="B645" t="s">
        <v>9</v>
      </c>
      <c r="C645" t="s">
        <v>8</v>
      </c>
      <c r="D645" t="s">
        <v>131</v>
      </c>
      <c r="E645" t="s">
        <v>4</v>
      </c>
      <c r="F645" t="b">
        <v>0</v>
      </c>
      <c r="G645">
        <v>10000</v>
      </c>
      <c r="H645">
        <v>31</v>
      </c>
      <c r="I645">
        <v>21016</v>
      </c>
      <c r="J645" t="str">
        <f t="shared" si="10"/>
        <v>SELECT 'flat30-12.cnf','Roulette','Uniform','1Bit','Weighted',0,10000,31,21016 UNION</v>
      </c>
    </row>
    <row r="646" spans="1:10" x14ac:dyDescent="0.55000000000000004">
      <c r="A646" t="s">
        <v>138</v>
      </c>
      <c r="B646" t="s">
        <v>9</v>
      </c>
      <c r="C646" t="s">
        <v>8</v>
      </c>
      <c r="D646" t="s">
        <v>131</v>
      </c>
      <c r="E646" t="s">
        <v>5</v>
      </c>
      <c r="F646" t="b">
        <v>0</v>
      </c>
      <c r="G646">
        <v>10000</v>
      </c>
      <c r="H646">
        <v>40</v>
      </c>
      <c r="I646">
        <v>21860</v>
      </c>
      <c r="J646" t="str">
        <f t="shared" si="10"/>
        <v>SELECT 'flat30-12.cnf','Roulette','Uniform','1Bit','Amplified',0,10000,40,21860 UNION</v>
      </c>
    </row>
    <row r="647" spans="1:10" x14ac:dyDescent="0.55000000000000004">
      <c r="A647" t="s">
        <v>138</v>
      </c>
      <c r="B647" t="s">
        <v>9</v>
      </c>
      <c r="C647" t="s">
        <v>8</v>
      </c>
      <c r="D647" t="s">
        <v>132</v>
      </c>
      <c r="E647" t="s">
        <v>3</v>
      </c>
      <c r="F647" t="b">
        <v>0</v>
      </c>
      <c r="G647">
        <v>10000</v>
      </c>
      <c r="H647">
        <v>33</v>
      </c>
      <c r="I647">
        <v>22577</v>
      </c>
      <c r="J647" t="str">
        <f t="shared" si="10"/>
        <v>SELECT 'flat30-12.cnf','Roulette','Uniform','2Bit','MaxSat',0,10000,33,22577 UNION</v>
      </c>
    </row>
    <row r="648" spans="1:10" x14ac:dyDescent="0.55000000000000004">
      <c r="A648" t="s">
        <v>138</v>
      </c>
      <c r="B648" t="s">
        <v>9</v>
      </c>
      <c r="C648" t="s">
        <v>8</v>
      </c>
      <c r="D648" t="s">
        <v>132</v>
      </c>
      <c r="E648" t="s">
        <v>4</v>
      </c>
      <c r="F648" t="b">
        <v>0</v>
      </c>
      <c r="G648">
        <v>10000</v>
      </c>
      <c r="H648">
        <v>27</v>
      </c>
      <c r="I648">
        <v>21492</v>
      </c>
      <c r="J648" t="str">
        <f t="shared" si="10"/>
        <v>SELECT 'flat30-12.cnf','Roulette','Uniform','2Bit','Weighted',0,10000,27,21492 UNION</v>
      </c>
    </row>
    <row r="649" spans="1:10" x14ac:dyDescent="0.55000000000000004">
      <c r="A649" t="s">
        <v>138</v>
      </c>
      <c r="B649" t="s">
        <v>9</v>
      </c>
      <c r="C649" t="s">
        <v>8</v>
      </c>
      <c r="D649" t="s">
        <v>132</v>
      </c>
      <c r="E649" t="s">
        <v>5</v>
      </c>
      <c r="F649" t="b">
        <v>0</v>
      </c>
      <c r="G649">
        <v>10000</v>
      </c>
      <c r="H649">
        <v>32</v>
      </c>
      <c r="I649">
        <v>22449</v>
      </c>
      <c r="J649" t="str">
        <f t="shared" si="10"/>
        <v>SELECT 'flat30-12.cnf','Roulette','Uniform','2Bit','Amplified',0,10000,32,22449 UNION</v>
      </c>
    </row>
    <row r="650" spans="1:10" x14ac:dyDescent="0.55000000000000004">
      <c r="A650" t="s">
        <v>138</v>
      </c>
      <c r="B650" t="s">
        <v>9</v>
      </c>
      <c r="C650" t="s">
        <v>133</v>
      </c>
      <c r="D650" t="s">
        <v>2</v>
      </c>
      <c r="E650" t="s">
        <v>3</v>
      </c>
      <c r="F650" t="b">
        <v>0</v>
      </c>
      <c r="G650">
        <v>10000</v>
      </c>
      <c r="H650">
        <v>37</v>
      </c>
      <c r="I650">
        <v>22308</v>
      </c>
      <c r="J650" t="str">
        <f t="shared" si="10"/>
        <v>SELECT 'flat30-12.cnf','Roulette','1Point','BitFlip','MaxSat',0,10000,37,22308 UNION</v>
      </c>
    </row>
    <row r="651" spans="1:10" x14ac:dyDescent="0.55000000000000004">
      <c r="A651" t="s">
        <v>138</v>
      </c>
      <c r="B651" t="s">
        <v>9</v>
      </c>
      <c r="C651" t="s">
        <v>133</v>
      </c>
      <c r="D651" t="s">
        <v>2</v>
      </c>
      <c r="E651" t="s">
        <v>4</v>
      </c>
      <c r="F651" t="b">
        <v>0</v>
      </c>
      <c r="G651">
        <v>10000</v>
      </c>
      <c r="H651">
        <v>28</v>
      </c>
      <c r="I651">
        <v>20926</v>
      </c>
      <c r="J651" t="str">
        <f t="shared" si="10"/>
        <v>SELECT 'flat30-12.cnf','Roulette','1Point','BitFlip','Weighted',0,10000,28,20926 UNION</v>
      </c>
    </row>
    <row r="652" spans="1:10" x14ac:dyDescent="0.55000000000000004">
      <c r="A652" t="s">
        <v>138</v>
      </c>
      <c r="B652" t="s">
        <v>9</v>
      </c>
      <c r="C652" t="s">
        <v>133</v>
      </c>
      <c r="D652" t="s">
        <v>2</v>
      </c>
      <c r="E652" t="s">
        <v>5</v>
      </c>
      <c r="F652" t="b">
        <v>0</v>
      </c>
      <c r="G652">
        <v>10000</v>
      </c>
      <c r="H652">
        <v>38</v>
      </c>
      <c r="I652">
        <v>21921</v>
      </c>
      <c r="J652" t="str">
        <f t="shared" si="10"/>
        <v>SELECT 'flat30-12.cnf','Roulette','1Point','BitFlip','Amplified',0,10000,38,21921 UNION</v>
      </c>
    </row>
    <row r="653" spans="1:10" x14ac:dyDescent="0.55000000000000004">
      <c r="A653" t="s">
        <v>138</v>
      </c>
      <c r="B653" t="s">
        <v>9</v>
      </c>
      <c r="C653" t="s">
        <v>133</v>
      </c>
      <c r="D653" t="s">
        <v>6</v>
      </c>
      <c r="E653" t="s">
        <v>3</v>
      </c>
      <c r="F653" t="b">
        <v>1</v>
      </c>
      <c r="G653">
        <v>143</v>
      </c>
      <c r="H653">
        <v>0</v>
      </c>
      <c r="I653">
        <v>516</v>
      </c>
      <c r="J653" t="str">
        <f t="shared" si="10"/>
        <v>SELECT 'flat30-12.cnf','Roulette','1Point','Guided','MaxSat',1,143,0,516 UNION</v>
      </c>
    </row>
    <row r="654" spans="1:10" x14ac:dyDescent="0.55000000000000004">
      <c r="A654" t="s">
        <v>138</v>
      </c>
      <c r="B654" t="s">
        <v>9</v>
      </c>
      <c r="C654" t="s">
        <v>133</v>
      </c>
      <c r="D654" t="s">
        <v>6</v>
      </c>
      <c r="E654" t="s">
        <v>4</v>
      </c>
      <c r="F654" t="b">
        <v>1</v>
      </c>
      <c r="G654">
        <v>98</v>
      </c>
      <c r="H654">
        <v>0</v>
      </c>
      <c r="I654">
        <v>325</v>
      </c>
      <c r="J654" t="str">
        <f t="shared" si="10"/>
        <v>SELECT 'flat30-12.cnf','Roulette','1Point','Guided','Weighted',1,98,0,325 UNION</v>
      </c>
    </row>
    <row r="655" spans="1:10" x14ac:dyDescent="0.55000000000000004">
      <c r="A655" t="s">
        <v>138</v>
      </c>
      <c r="B655" t="s">
        <v>9</v>
      </c>
      <c r="C655" t="s">
        <v>133</v>
      </c>
      <c r="D655" t="s">
        <v>6</v>
      </c>
      <c r="E655" t="s">
        <v>5</v>
      </c>
      <c r="F655" t="b">
        <v>1</v>
      </c>
      <c r="G655">
        <v>337</v>
      </c>
      <c r="H655">
        <v>1</v>
      </c>
      <c r="I655">
        <v>1132</v>
      </c>
      <c r="J655" t="str">
        <f t="shared" si="10"/>
        <v>SELECT 'flat30-12.cnf','Roulette','1Point','Guided','Amplified',1,337,1,1132 UNION</v>
      </c>
    </row>
    <row r="656" spans="1:10" x14ac:dyDescent="0.55000000000000004">
      <c r="A656" t="s">
        <v>138</v>
      </c>
      <c r="B656" t="s">
        <v>9</v>
      </c>
      <c r="C656" t="s">
        <v>133</v>
      </c>
      <c r="D656" t="s">
        <v>131</v>
      </c>
      <c r="E656" t="s">
        <v>3</v>
      </c>
      <c r="F656" t="b">
        <v>0</v>
      </c>
      <c r="G656">
        <v>10000</v>
      </c>
      <c r="H656">
        <v>40</v>
      </c>
      <c r="I656">
        <v>23792</v>
      </c>
      <c r="J656" t="str">
        <f t="shared" si="10"/>
        <v>SELECT 'flat30-12.cnf','Roulette','1Point','1Bit','MaxSat',0,10000,40,23792 UNION</v>
      </c>
    </row>
    <row r="657" spans="1:10" x14ac:dyDescent="0.55000000000000004">
      <c r="A657" t="s">
        <v>138</v>
      </c>
      <c r="B657" t="s">
        <v>9</v>
      </c>
      <c r="C657" t="s">
        <v>133</v>
      </c>
      <c r="D657" t="s">
        <v>131</v>
      </c>
      <c r="E657" t="s">
        <v>4</v>
      </c>
      <c r="F657" t="b">
        <v>0</v>
      </c>
      <c r="G657">
        <v>10000</v>
      </c>
      <c r="H657">
        <v>30</v>
      </c>
      <c r="I657">
        <v>20753</v>
      </c>
      <c r="J657" t="str">
        <f t="shared" si="10"/>
        <v>SELECT 'flat30-12.cnf','Roulette','1Point','1Bit','Weighted',0,10000,30,20753 UNION</v>
      </c>
    </row>
    <row r="658" spans="1:10" x14ac:dyDescent="0.55000000000000004">
      <c r="A658" t="s">
        <v>138</v>
      </c>
      <c r="B658" t="s">
        <v>9</v>
      </c>
      <c r="C658" t="s">
        <v>133</v>
      </c>
      <c r="D658" t="s">
        <v>131</v>
      </c>
      <c r="E658" t="s">
        <v>5</v>
      </c>
      <c r="F658" t="b">
        <v>0</v>
      </c>
      <c r="G658">
        <v>10000</v>
      </c>
      <c r="H658">
        <v>40</v>
      </c>
      <c r="I658">
        <v>21540</v>
      </c>
      <c r="J658" t="str">
        <f t="shared" si="10"/>
        <v>SELECT 'flat30-12.cnf','Roulette','1Point','1Bit','Amplified',0,10000,40,21540 UNION</v>
      </c>
    </row>
    <row r="659" spans="1:10" x14ac:dyDescent="0.55000000000000004">
      <c r="A659" t="s">
        <v>138</v>
      </c>
      <c r="B659" t="s">
        <v>9</v>
      </c>
      <c r="C659" t="s">
        <v>133</v>
      </c>
      <c r="D659" t="s">
        <v>132</v>
      </c>
      <c r="E659" t="s">
        <v>3</v>
      </c>
      <c r="F659" t="b">
        <v>1</v>
      </c>
      <c r="G659">
        <v>1324</v>
      </c>
      <c r="H659">
        <v>4</v>
      </c>
      <c r="I659">
        <v>3226</v>
      </c>
      <c r="J659" t="str">
        <f t="shared" si="10"/>
        <v>SELECT 'flat30-12.cnf','Roulette','1Point','2Bit','MaxSat',1,1324,4,3226 UNION</v>
      </c>
    </row>
    <row r="660" spans="1:10" x14ac:dyDescent="0.55000000000000004">
      <c r="A660" t="s">
        <v>138</v>
      </c>
      <c r="B660" t="s">
        <v>9</v>
      </c>
      <c r="C660" t="s">
        <v>133</v>
      </c>
      <c r="D660" t="s">
        <v>132</v>
      </c>
      <c r="E660" t="s">
        <v>4</v>
      </c>
      <c r="F660" t="b">
        <v>1</v>
      </c>
      <c r="G660">
        <v>9547</v>
      </c>
      <c r="H660">
        <v>24</v>
      </c>
      <c r="I660">
        <v>19917</v>
      </c>
      <c r="J660" t="str">
        <f t="shared" si="10"/>
        <v>SELECT 'flat30-12.cnf','Roulette','1Point','2Bit','Weighted',1,9547,24,19917 UNION</v>
      </c>
    </row>
    <row r="661" spans="1:10" x14ac:dyDescent="0.55000000000000004">
      <c r="A661" t="s">
        <v>138</v>
      </c>
      <c r="B661" t="s">
        <v>9</v>
      </c>
      <c r="C661" t="s">
        <v>133</v>
      </c>
      <c r="D661" t="s">
        <v>132</v>
      </c>
      <c r="E661" t="s">
        <v>5</v>
      </c>
      <c r="F661" t="b">
        <v>1</v>
      </c>
      <c r="G661">
        <v>8567</v>
      </c>
      <c r="H661">
        <v>32</v>
      </c>
      <c r="I661">
        <v>19434</v>
      </c>
      <c r="J661" t="str">
        <f t="shared" si="10"/>
        <v>SELECT 'flat30-12.cnf','Roulette','1Point','2Bit','Amplified',1,8567,32,19434 UNION</v>
      </c>
    </row>
    <row r="662" spans="1:10" x14ac:dyDescent="0.55000000000000004">
      <c r="A662" t="s">
        <v>138</v>
      </c>
      <c r="B662" t="s">
        <v>9</v>
      </c>
      <c r="C662" t="s">
        <v>134</v>
      </c>
      <c r="D662" t="s">
        <v>2</v>
      </c>
      <c r="E662" t="s">
        <v>3</v>
      </c>
      <c r="F662" t="b">
        <v>0</v>
      </c>
      <c r="G662">
        <v>10000</v>
      </c>
      <c r="H662">
        <v>35</v>
      </c>
      <c r="I662">
        <v>22663</v>
      </c>
      <c r="J662" t="str">
        <f t="shared" si="10"/>
        <v>SELECT 'flat30-12.cnf','Roulette','2Point','BitFlip','MaxSat',0,10000,35,22663 UNION</v>
      </c>
    </row>
    <row r="663" spans="1:10" x14ac:dyDescent="0.55000000000000004">
      <c r="A663" t="s">
        <v>138</v>
      </c>
      <c r="B663" t="s">
        <v>9</v>
      </c>
      <c r="C663" t="s">
        <v>134</v>
      </c>
      <c r="D663" t="s">
        <v>2</v>
      </c>
      <c r="E663" t="s">
        <v>4</v>
      </c>
      <c r="F663" t="b">
        <v>1</v>
      </c>
      <c r="G663">
        <v>2285</v>
      </c>
      <c r="H663">
        <v>6</v>
      </c>
      <c r="I663">
        <v>4930</v>
      </c>
      <c r="J663" t="str">
        <f t="shared" si="10"/>
        <v>SELECT 'flat30-12.cnf','Roulette','2Point','BitFlip','Weighted',1,2285,6,4930 UNION</v>
      </c>
    </row>
    <row r="664" spans="1:10" x14ac:dyDescent="0.55000000000000004">
      <c r="A664" t="s">
        <v>138</v>
      </c>
      <c r="B664" t="s">
        <v>9</v>
      </c>
      <c r="C664" t="s">
        <v>134</v>
      </c>
      <c r="D664" t="s">
        <v>2</v>
      </c>
      <c r="E664" t="s">
        <v>5</v>
      </c>
      <c r="F664" t="b">
        <v>1</v>
      </c>
      <c r="G664">
        <v>8314</v>
      </c>
      <c r="H664">
        <v>32</v>
      </c>
      <c r="I664">
        <v>20089</v>
      </c>
      <c r="J664" t="str">
        <f t="shared" si="10"/>
        <v>SELECT 'flat30-12.cnf','Roulette','2Point','BitFlip','Amplified',1,8314,32,20089 UNION</v>
      </c>
    </row>
    <row r="665" spans="1:10" x14ac:dyDescent="0.55000000000000004">
      <c r="A665" t="s">
        <v>138</v>
      </c>
      <c r="B665" t="s">
        <v>9</v>
      </c>
      <c r="C665" t="s">
        <v>134</v>
      </c>
      <c r="D665" t="s">
        <v>6</v>
      </c>
      <c r="E665" t="s">
        <v>3</v>
      </c>
      <c r="F665" t="b">
        <v>1</v>
      </c>
      <c r="G665">
        <v>93</v>
      </c>
      <c r="H665">
        <v>0</v>
      </c>
      <c r="I665">
        <v>388</v>
      </c>
      <c r="J665" t="str">
        <f t="shared" si="10"/>
        <v>SELECT 'flat30-12.cnf','Roulette','2Point','Guided','MaxSat',1,93,0,388 UNION</v>
      </c>
    </row>
    <row r="666" spans="1:10" x14ac:dyDescent="0.55000000000000004">
      <c r="A666" t="s">
        <v>138</v>
      </c>
      <c r="B666" t="s">
        <v>9</v>
      </c>
      <c r="C666" t="s">
        <v>134</v>
      </c>
      <c r="D666" t="s">
        <v>6</v>
      </c>
      <c r="E666" t="s">
        <v>4</v>
      </c>
      <c r="F666" t="b">
        <v>1</v>
      </c>
      <c r="G666">
        <v>419</v>
      </c>
      <c r="H666">
        <v>2</v>
      </c>
      <c r="I666">
        <v>1586</v>
      </c>
      <c r="J666" t="str">
        <f t="shared" si="10"/>
        <v>SELECT 'flat30-12.cnf','Roulette','2Point','Guided','Weighted',1,419,2,1586 UNION</v>
      </c>
    </row>
    <row r="667" spans="1:10" x14ac:dyDescent="0.55000000000000004">
      <c r="A667" t="s">
        <v>138</v>
      </c>
      <c r="B667" t="s">
        <v>9</v>
      </c>
      <c r="C667" t="s">
        <v>134</v>
      </c>
      <c r="D667" t="s">
        <v>6</v>
      </c>
      <c r="E667" t="s">
        <v>5</v>
      </c>
      <c r="F667" t="b">
        <v>1</v>
      </c>
      <c r="G667">
        <v>371</v>
      </c>
      <c r="H667">
        <v>2</v>
      </c>
      <c r="I667">
        <v>1564</v>
      </c>
      <c r="J667" t="str">
        <f t="shared" si="10"/>
        <v>SELECT 'flat30-12.cnf','Roulette','2Point','Guided','Amplified',1,371,2,1564 UNION</v>
      </c>
    </row>
    <row r="668" spans="1:10" x14ac:dyDescent="0.55000000000000004">
      <c r="A668" t="s">
        <v>138</v>
      </c>
      <c r="B668" t="s">
        <v>9</v>
      </c>
      <c r="C668" t="s">
        <v>134</v>
      </c>
      <c r="D668" t="s">
        <v>131</v>
      </c>
      <c r="E668" t="s">
        <v>3</v>
      </c>
      <c r="F668" t="b">
        <v>0</v>
      </c>
      <c r="G668">
        <v>10000</v>
      </c>
      <c r="H668">
        <v>39</v>
      </c>
      <c r="I668">
        <v>22888</v>
      </c>
      <c r="J668" t="str">
        <f t="shared" si="10"/>
        <v>SELECT 'flat30-12.cnf','Roulette','2Point','1Bit','MaxSat',0,10000,39,22888 UNION</v>
      </c>
    </row>
    <row r="669" spans="1:10" x14ac:dyDescent="0.55000000000000004">
      <c r="A669" t="s">
        <v>138</v>
      </c>
      <c r="B669" t="s">
        <v>9</v>
      </c>
      <c r="C669" t="s">
        <v>134</v>
      </c>
      <c r="D669" t="s">
        <v>131</v>
      </c>
      <c r="E669" t="s">
        <v>4</v>
      </c>
      <c r="F669" t="b">
        <v>0</v>
      </c>
      <c r="G669">
        <v>10000</v>
      </c>
      <c r="H669">
        <v>29</v>
      </c>
      <c r="I669">
        <v>20015</v>
      </c>
      <c r="J669" t="str">
        <f t="shared" si="10"/>
        <v>SELECT 'flat30-12.cnf','Roulette','2Point','1Bit','Weighted',0,10000,29,20015 UNION</v>
      </c>
    </row>
    <row r="670" spans="1:10" x14ac:dyDescent="0.55000000000000004">
      <c r="A670" t="s">
        <v>138</v>
      </c>
      <c r="B670" t="s">
        <v>9</v>
      </c>
      <c r="C670" t="s">
        <v>134</v>
      </c>
      <c r="D670" t="s">
        <v>131</v>
      </c>
      <c r="E670" t="s">
        <v>5</v>
      </c>
      <c r="F670" t="b">
        <v>1</v>
      </c>
      <c r="G670">
        <v>1675</v>
      </c>
      <c r="H670">
        <v>6</v>
      </c>
      <c r="I670">
        <v>3514</v>
      </c>
      <c r="J670" t="str">
        <f t="shared" si="10"/>
        <v>SELECT 'flat30-12.cnf','Roulette','2Point','1Bit','Amplified',1,1675,6,3514 UNION</v>
      </c>
    </row>
    <row r="671" spans="1:10" x14ac:dyDescent="0.55000000000000004">
      <c r="A671" t="s">
        <v>138</v>
      </c>
      <c r="B671" t="s">
        <v>9</v>
      </c>
      <c r="C671" t="s">
        <v>134</v>
      </c>
      <c r="D671" t="s">
        <v>132</v>
      </c>
      <c r="E671" t="s">
        <v>3</v>
      </c>
      <c r="F671" t="b">
        <v>0</v>
      </c>
      <c r="G671">
        <v>10000</v>
      </c>
      <c r="H671">
        <v>37</v>
      </c>
      <c r="I671">
        <v>22742</v>
      </c>
      <c r="J671" t="str">
        <f t="shared" si="10"/>
        <v>SELECT 'flat30-12.cnf','Roulette','2Point','2Bit','MaxSat',0,10000,37,22742 UNION</v>
      </c>
    </row>
    <row r="672" spans="1:10" x14ac:dyDescent="0.55000000000000004">
      <c r="A672" t="s">
        <v>138</v>
      </c>
      <c r="B672" t="s">
        <v>9</v>
      </c>
      <c r="C672" t="s">
        <v>134</v>
      </c>
      <c r="D672" t="s">
        <v>132</v>
      </c>
      <c r="E672" t="s">
        <v>4</v>
      </c>
      <c r="F672" t="b">
        <v>0</v>
      </c>
      <c r="G672">
        <v>10000</v>
      </c>
      <c r="H672">
        <v>31</v>
      </c>
      <c r="I672">
        <v>20846</v>
      </c>
      <c r="J672" t="str">
        <f t="shared" si="10"/>
        <v>SELECT 'flat30-12.cnf','Roulette','2Point','2Bit','Weighted',0,10000,31,20846 UNION</v>
      </c>
    </row>
    <row r="673" spans="1:10" x14ac:dyDescent="0.55000000000000004">
      <c r="A673" t="s">
        <v>138</v>
      </c>
      <c r="B673" t="s">
        <v>9</v>
      </c>
      <c r="C673" t="s">
        <v>134</v>
      </c>
      <c r="D673" t="s">
        <v>132</v>
      </c>
      <c r="E673" t="s">
        <v>5</v>
      </c>
      <c r="F673" t="b">
        <v>0</v>
      </c>
      <c r="G673">
        <v>10000</v>
      </c>
      <c r="H673">
        <v>39</v>
      </c>
      <c r="I673">
        <v>21897</v>
      </c>
      <c r="J673" t="str">
        <f t="shared" si="10"/>
        <v>SELECT 'flat30-12.cnf','Roulette','2Point','2Bit','Amplified',0,10000,39,21897 UNION</v>
      </c>
    </row>
    <row r="674" spans="1:10" x14ac:dyDescent="0.55000000000000004">
      <c r="A674" t="s">
        <v>138</v>
      </c>
      <c r="B674" t="s">
        <v>10</v>
      </c>
      <c r="C674" t="s">
        <v>1</v>
      </c>
      <c r="D674" t="s">
        <v>2</v>
      </c>
      <c r="E674" t="s">
        <v>3</v>
      </c>
      <c r="F674" t="b">
        <v>1</v>
      </c>
      <c r="G674">
        <v>1376</v>
      </c>
      <c r="H674">
        <v>6</v>
      </c>
      <c r="I674">
        <v>7262</v>
      </c>
      <c r="J674" t="str">
        <f t="shared" si="10"/>
        <v>SELECT 'flat30-12.cnf','Rank','Clause','BitFlip','MaxSat',1,1376,6,7262 UNION</v>
      </c>
    </row>
    <row r="675" spans="1:10" x14ac:dyDescent="0.55000000000000004">
      <c r="A675" t="s">
        <v>138</v>
      </c>
      <c r="B675" t="s">
        <v>10</v>
      </c>
      <c r="C675" t="s">
        <v>1</v>
      </c>
      <c r="D675" t="s">
        <v>2</v>
      </c>
      <c r="E675" t="s">
        <v>4</v>
      </c>
      <c r="F675" t="b">
        <v>1</v>
      </c>
      <c r="G675">
        <v>4949</v>
      </c>
      <c r="H675">
        <v>18</v>
      </c>
      <c r="I675">
        <v>27032</v>
      </c>
      <c r="J675" t="str">
        <f t="shared" si="10"/>
        <v>SELECT 'flat30-12.cnf','Rank','Clause','BitFlip','Weighted',1,4949,18,27032 UNION</v>
      </c>
    </row>
    <row r="676" spans="1:10" x14ac:dyDescent="0.55000000000000004">
      <c r="A676" t="s">
        <v>138</v>
      </c>
      <c r="B676" t="s">
        <v>10</v>
      </c>
      <c r="C676" t="s">
        <v>1</v>
      </c>
      <c r="D676" t="s">
        <v>2</v>
      </c>
      <c r="E676" t="s">
        <v>5</v>
      </c>
      <c r="F676" t="b">
        <v>0</v>
      </c>
      <c r="G676">
        <v>10000</v>
      </c>
      <c r="H676">
        <v>48</v>
      </c>
      <c r="I676">
        <v>52795</v>
      </c>
      <c r="J676" t="str">
        <f t="shared" si="10"/>
        <v>SELECT 'flat30-12.cnf','Rank','Clause','BitFlip','Amplified',0,10000,48,52795 UNION</v>
      </c>
    </row>
    <row r="677" spans="1:10" x14ac:dyDescent="0.55000000000000004">
      <c r="A677" t="s">
        <v>138</v>
      </c>
      <c r="B677" t="s">
        <v>10</v>
      </c>
      <c r="C677" t="s">
        <v>1</v>
      </c>
      <c r="D677" t="s">
        <v>6</v>
      </c>
      <c r="E677" t="s">
        <v>3</v>
      </c>
      <c r="F677" t="b">
        <v>1</v>
      </c>
      <c r="G677">
        <v>195</v>
      </c>
      <c r="H677">
        <v>0</v>
      </c>
      <c r="I677">
        <v>1281</v>
      </c>
      <c r="J677" t="str">
        <f t="shared" si="10"/>
        <v>SELECT 'flat30-12.cnf','Rank','Clause','Guided','MaxSat',1,195,0,1281 UNION</v>
      </c>
    </row>
    <row r="678" spans="1:10" x14ac:dyDescent="0.55000000000000004">
      <c r="A678" t="s">
        <v>138</v>
      </c>
      <c r="B678" t="s">
        <v>10</v>
      </c>
      <c r="C678" t="s">
        <v>1</v>
      </c>
      <c r="D678" t="s">
        <v>6</v>
      </c>
      <c r="E678" t="s">
        <v>4</v>
      </c>
      <c r="F678" t="b">
        <v>1</v>
      </c>
      <c r="G678">
        <v>1449</v>
      </c>
      <c r="H678">
        <v>6</v>
      </c>
      <c r="I678">
        <v>8025</v>
      </c>
      <c r="J678" t="str">
        <f t="shared" si="10"/>
        <v>SELECT 'flat30-12.cnf','Rank','Clause','Guided','Weighted',1,1449,6,8025 UNION</v>
      </c>
    </row>
    <row r="679" spans="1:10" x14ac:dyDescent="0.55000000000000004">
      <c r="A679" t="s">
        <v>138</v>
      </c>
      <c r="B679" t="s">
        <v>10</v>
      </c>
      <c r="C679" t="s">
        <v>1</v>
      </c>
      <c r="D679" t="s">
        <v>6</v>
      </c>
      <c r="E679" t="s">
        <v>5</v>
      </c>
      <c r="F679" t="b">
        <v>1</v>
      </c>
      <c r="G679">
        <v>847</v>
      </c>
      <c r="H679">
        <v>5</v>
      </c>
      <c r="I679">
        <v>5110</v>
      </c>
      <c r="J679" t="str">
        <f t="shared" si="10"/>
        <v>SELECT 'flat30-12.cnf','Rank','Clause','Guided','Amplified',1,847,5,5110 UNION</v>
      </c>
    </row>
    <row r="680" spans="1:10" x14ac:dyDescent="0.55000000000000004">
      <c r="A680" t="s">
        <v>138</v>
      </c>
      <c r="B680" t="s">
        <v>10</v>
      </c>
      <c r="C680" t="s">
        <v>1</v>
      </c>
      <c r="D680" t="s">
        <v>131</v>
      </c>
      <c r="E680" t="s">
        <v>3</v>
      </c>
      <c r="F680" t="b">
        <v>0</v>
      </c>
      <c r="G680">
        <v>10000</v>
      </c>
      <c r="H680">
        <v>46</v>
      </c>
      <c r="I680">
        <v>51752</v>
      </c>
      <c r="J680" t="str">
        <f t="shared" si="10"/>
        <v>SELECT 'flat30-12.cnf','Rank','Clause','1Bit','MaxSat',0,10000,46,51752 UNION</v>
      </c>
    </row>
    <row r="681" spans="1:10" x14ac:dyDescent="0.55000000000000004">
      <c r="A681" t="s">
        <v>138</v>
      </c>
      <c r="B681" t="s">
        <v>10</v>
      </c>
      <c r="C681" t="s">
        <v>1</v>
      </c>
      <c r="D681" t="s">
        <v>131</v>
      </c>
      <c r="E681" t="s">
        <v>4</v>
      </c>
      <c r="F681" t="b">
        <v>0</v>
      </c>
      <c r="G681">
        <v>10000</v>
      </c>
      <c r="H681">
        <v>40</v>
      </c>
      <c r="I681">
        <v>50088</v>
      </c>
      <c r="J681" t="str">
        <f t="shared" si="10"/>
        <v>SELECT 'flat30-12.cnf','Rank','Clause','1Bit','Weighted',0,10000,40,50088 UNION</v>
      </c>
    </row>
    <row r="682" spans="1:10" x14ac:dyDescent="0.55000000000000004">
      <c r="A682" t="s">
        <v>138</v>
      </c>
      <c r="B682" t="s">
        <v>10</v>
      </c>
      <c r="C682" t="s">
        <v>1</v>
      </c>
      <c r="D682" t="s">
        <v>131</v>
      </c>
      <c r="E682" t="s">
        <v>5</v>
      </c>
      <c r="F682" t="b">
        <v>1</v>
      </c>
      <c r="G682">
        <v>4603</v>
      </c>
      <c r="H682">
        <v>22</v>
      </c>
      <c r="I682">
        <v>23441</v>
      </c>
      <c r="J682" t="str">
        <f t="shared" si="10"/>
        <v>SELECT 'flat30-12.cnf','Rank','Clause','1Bit','Amplified',1,4603,22,23441 UNION</v>
      </c>
    </row>
    <row r="683" spans="1:10" x14ac:dyDescent="0.55000000000000004">
      <c r="A683" t="s">
        <v>138</v>
      </c>
      <c r="B683" t="s">
        <v>10</v>
      </c>
      <c r="C683" t="s">
        <v>1</v>
      </c>
      <c r="D683" t="s">
        <v>132</v>
      </c>
      <c r="E683" t="s">
        <v>3</v>
      </c>
      <c r="F683" t="b">
        <v>0</v>
      </c>
      <c r="G683">
        <v>10000</v>
      </c>
      <c r="H683">
        <v>43</v>
      </c>
      <c r="I683">
        <v>51719</v>
      </c>
      <c r="J683" t="str">
        <f t="shared" si="10"/>
        <v>SELECT 'flat30-12.cnf','Rank','Clause','2Bit','MaxSat',0,10000,43,51719 UNION</v>
      </c>
    </row>
    <row r="684" spans="1:10" x14ac:dyDescent="0.55000000000000004">
      <c r="A684" t="s">
        <v>138</v>
      </c>
      <c r="B684" t="s">
        <v>10</v>
      </c>
      <c r="C684" t="s">
        <v>1</v>
      </c>
      <c r="D684" t="s">
        <v>132</v>
      </c>
      <c r="E684" t="s">
        <v>4</v>
      </c>
      <c r="F684" t="b">
        <v>1</v>
      </c>
      <c r="G684">
        <v>6352</v>
      </c>
      <c r="H684">
        <v>23</v>
      </c>
      <c r="I684">
        <v>31985</v>
      </c>
      <c r="J684" t="str">
        <f t="shared" si="10"/>
        <v>SELECT 'flat30-12.cnf','Rank','Clause','2Bit','Weighted',1,6352,23,31985 UNION</v>
      </c>
    </row>
    <row r="685" spans="1:10" x14ac:dyDescent="0.55000000000000004">
      <c r="A685" t="s">
        <v>138</v>
      </c>
      <c r="B685" t="s">
        <v>10</v>
      </c>
      <c r="C685" t="s">
        <v>1</v>
      </c>
      <c r="D685" t="s">
        <v>132</v>
      </c>
      <c r="E685" t="s">
        <v>5</v>
      </c>
      <c r="F685" t="b">
        <v>0</v>
      </c>
      <c r="G685">
        <v>10000</v>
      </c>
      <c r="H685">
        <v>45</v>
      </c>
      <c r="I685">
        <v>52721</v>
      </c>
      <c r="J685" t="str">
        <f t="shared" si="10"/>
        <v>SELECT 'flat30-12.cnf','Rank','Clause','2Bit','Amplified',0,10000,45,52721 UNION</v>
      </c>
    </row>
    <row r="686" spans="1:10" x14ac:dyDescent="0.55000000000000004">
      <c r="A686" t="s">
        <v>138</v>
      </c>
      <c r="B686" t="s">
        <v>10</v>
      </c>
      <c r="C686" t="s">
        <v>8</v>
      </c>
      <c r="D686" t="s">
        <v>2</v>
      </c>
      <c r="E686" t="s">
        <v>3</v>
      </c>
      <c r="F686" t="b">
        <v>1</v>
      </c>
      <c r="G686">
        <v>2671</v>
      </c>
      <c r="H686">
        <v>14</v>
      </c>
      <c r="I686">
        <v>7346</v>
      </c>
      <c r="J686" t="str">
        <f t="shared" si="10"/>
        <v>SELECT 'flat30-12.cnf','Rank','Uniform','BitFlip','MaxSat',1,2671,14,7346 UNION</v>
      </c>
    </row>
    <row r="687" spans="1:10" x14ac:dyDescent="0.55000000000000004">
      <c r="A687" t="s">
        <v>138</v>
      </c>
      <c r="B687" t="s">
        <v>10</v>
      </c>
      <c r="C687" t="s">
        <v>8</v>
      </c>
      <c r="D687" t="s">
        <v>2</v>
      </c>
      <c r="E687" t="s">
        <v>4</v>
      </c>
      <c r="F687" t="b">
        <v>1</v>
      </c>
      <c r="G687">
        <v>134</v>
      </c>
      <c r="H687">
        <v>0</v>
      </c>
      <c r="I687">
        <v>302</v>
      </c>
      <c r="J687" t="str">
        <f t="shared" si="10"/>
        <v>SELECT 'flat30-12.cnf','Rank','Uniform','BitFlip','Weighted',1,134,0,302 UNION</v>
      </c>
    </row>
    <row r="688" spans="1:10" x14ac:dyDescent="0.55000000000000004">
      <c r="A688" t="s">
        <v>138</v>
      </c>
      <c r="B688" t="s">
        <v>10</v>
      </c>
      <c r="C688" t="s">
        <v>8</v>
      </c>
      <c r="D688" t="s">
        <v>2</v>
      </c>
      <c r="E688" t="s">
        <v>5</v>
      </c>
      <c r="F688" t="b">
        <v>1</v>
      </c>
      <c r="G688">
        <v>2269</v>
      </c>
      <c r="H688">
        <v>12</v>
      </c>
      <c r="I688">
        <v>5532</v>
      </c>
      <c r="J688" t="str">
        <f t="shared" si="10"/>
        <v>SELECT 'flat30-12.cnf','Rank','Uniform','BitFlip','Amplified',1,2269,12,5532 UNION</v>
      </c>
    </row>
    <row r="689" spans="1:10" x14ac:dyDescent="0.55000000000000004">
      <c r="A689" t="s">
        <v>138</v>
      </c>
      <c r="B689" t="s">
        <v>10</v>
      </c>
      <c r="C689" t="s">
        <v>8</v>
      </c>
      <c r="D689" t="s">
        <v>6</v>
      </c>
      <c r="E689" t="s">
        <v>3</v>
      </c>
      <c r="F689" t="b">
        <v>1</v>
      </c>
      <c r="G689">
        <v>45</v>
      </c>
      <c r="H689">
        <v>0</v>
      </c>
      <c r="I689">
        <v>173</v>
      </c>
      <c r="J689" t="str">
        <f t="shared" si="10"/>
        <v>SELECT 'flat30-12.cnf','Rank','Uniform','Guided','MaxSat',1,45,0,173 UNION</v>
      </c>
    </row>
    <row r="690" spans="1:10" x14ac:dyDescent="0.55000000000000004">
      <c r="A690" t="s">
        <v>138</v>
      </c>
      <c r="B690" t="s">
        <v>10</v>
      </c>
      <c r="C690" t="s">
        <v>8</v>
      </c>
      <c r="D690" t="s">
        <v>6</v>
      </c>
      <c r="E690" t="s">
        <v>4</v>
      </c>
      <c r="F690" t="b">
        <v>1</v>
      </c>
      <c r="G690">
        <v>88</v>
      </c>
      <c r="H690">
        <v>0</v>
      </c>
      <c r="I690">
        <v>315</v>
      </c>
      <c r="J690" t="str">
        <f t="shared" si="10"/>
        <v>SELECT 'flat30-12.cnf','Rank','Uniform','Guided','Weighted',1,88,0,315 UNION</v>
      </c>
    </row>
    <row r="691" spans="1:10" x14ac:dyDescent="0.55000000000000004">
      <c r="A691" t="s">
        <v>138</v>
      </c>
      <c r="B691" t="s">
        <v>10</v>
      </c>
      <c r="C691" t="s">
        <v>8</v>
      </c>
      <c r="D691" t="s">
        <v>6</v>
      </c>
      <c r="E691" t="s">
        <v>5</v>
      </c>
      <c r="F691" t="b">
        <v>1</v>
      </c>
      <c r="G691">
        <v>91</v>
      </c>
      <c r="H691">
        <v>0</v>
      </c>
      <c r="I691">
        <v>335</v>
      </c>
      <c r="J691" t="str">
        <f t="shared" si="10"/>
        <v>SELECT 'flat30-12.cnf','Rank','Uniform','Guided','Amplified',1,91,0,335 UNION</v>
      </c>
    </row>
    <row r="692" spans="1:10" x14ac:dyDescent="0.55000000000000004">
      <c r="A692" t="s">
        <v>138</v>
      </c>
      <c r="B692" t="s">
        <v>10</v>
      </c>
      <c r="C692" t="s">
        <v>8</v>
      </c>
      <c r="D692" t="s">
        <v>131</v>
      </c>
      <c r="E692" t="s">
        <v>3</v>
      </c>
      <c r="F692" t="b">
        <v>1</v>
      </c>
      <c r="G692">
        <v>1751</v>
      </c>
      <c r="H692">
        <v>9</v>
      </c>
      <c r="I692">
        <v>3941</v>
      </c>
      <c r="J692" t="str">
        <f t="shared" si="10"/>
        <v>SELECT 'flat30-12.cnf','Rank','Uniform','1Bit','MaxSat',1,1751,9,3941 UNION</v>
      </c>
    </row>
    <row r="693" spans="1:10" x14ac:dyDescent="0.55000000000000004">
      <c r="A693" t="s">
        <v>138</v>
      </c>
      <c r="B693" t="s">
        <v>10</v>
      </c>
      <c r="C693" t="s">
        <v>8</v>
      </c>
      <c r="D693" t="s">
        <v>131</v>
      </c>
      <c r="E693" t="s">
        <v>4</v>
      </c>
      <c r="F693" t="b">
        <v>0</v>
      </c>
      <c r="G693">
        <v>10000</v>
      </c>
      <c r="H693">
        <v>41</v>
      </c>
      <c r="I693">
        <v>21938</v>
      </c>
      <c r="J693" t="str">
        <f t="shared" si="10"/>
        <v>SELECT 'flat30-12.cnf','Rank','Uniform','1Bit','Weighted',0,10000,41,21938 UNION</v>
      </c>
    </row>
    <row r="694" spans="1:10" x14ac:dyDescent="0.55000000000000004">
      <c r="A694" t="s">
        <v>138</v>
      </c>
      <c r="B694" t="s">
        <v>10</v>
      </c>
      <c r="C694" t="s">
        <v>8</v>
      </c>
      <c r="D694" t="s">
        <v>131</v>
      </c>
      <c r="E694" t="s">
        <v>5</v>
      </c>
      <c r="F694" t="b">
        <v>0</v>
      </c>
      <c r="G694">
        <v>10000</v>
      </c>
      <c r="H694">
        <v>54</v>
      </c>
      <c r="I694">
        <v>24153</v>
      </c>
      <c r="J694" t="str">
        <f t="shared" si="10"/>
        <v>SELECT 'flat30-12.cnf','Rank','Uniform','1Bit','Amplified',0,10000,54,24153 UNION</v>
      </c>
    </row>
    <row r="695" spans="1:10" x14ac:dyDescent="0.55000000000000004">
      <c r="A695" t="s">
        <v>138</v>
      </c>
      <c r="B695" t="s">
        <v>10</v>
      </c>
      <c r="C695" t="s">
        <v>8</v>
      </c>
      <c r="D695" t="s">
        <v>132</v>
      </c>
      <c r="E695" t="s">
        <v>3</v>
      </c>
      <c r="F695" t="b">
        <v>1</v>
      </c>
      <c r="G695">
        <v>76</v>
      </c>
      <c r="H695">
        <v>0</v>
      </c>
      <c r="I695">
        <v>168</v>
      </c>
      <c r="J695" t="str">
        <f t="shared" si="10"/>
        <v>SELECT 'flat30-12.cnf','Rank','Uniform','2Bit','MaxSat',1,76,0,168 UNION</v>
      </c>
    </row>
    <row r="696" spans="1:10" x14ac:dyDescent="0.55000000000000004">
      <c r="A696" t="s">
        <v>138</v>
      </c>
      <c r="B696" t="s">
        <v>10</v>
      </c>
      <c r="C696" t="s">
        <v>8</v>
      </c>
      <c r="D696" t="s">
        <v>132</v>
      </c>
      <c r="E696" t="s">
        <v>4</v>
      </c>
      <c r="F696" t="b">
        <v>1</v>
      </c>
      <c r="G696">
        <v>371</v>
      </c>
      <c r="H696">
        <v>1</v>
      </c>
      <c r="I696">
        <v>775</v>
      </c>
      <c r="J696" t="str">
        <f t="shared" si="10"/>
        <v>SELECT 'flat30-12.cnf','Rank','Uniform','2Bit','Weighted',1,371,1,775 UNION</v>
      </c>
    </row>
    <row r="697" spans="1:10" x14ac:dyDescent="0.55000000000000004">
      <c r="A697" t="s">
        <v>138</v>
      </c>
      <c r="B697" t="s">
        <v>10</v>
      </c>
      <c r="C697" t="s">
        <v>8</v>
      </c>
      <c r="D697" t="s">
        <v>132</v>
      </c>
      <c r="E697" t="s">
        <v>5</v>
      </c>
      <c r="F697" t="b">
        <v>1</v>
      </c>
      <c r="G697">
        <v>180</v>
      </c>
      <c r="H697">
        <v>0</v>
      </c>
      <c r="I697">
        <v>425</v>
      </c>
      <c r="J697" t="str">
        <f t="shared" si="10"/>
        <v>SELECT 'flat30-12.cnf','Rank','Uniform','2Bit','Amplified',1,180,0,425 UNION</v>
      </c>
    </row>
    <row r="698" spans="1:10" x14ac:dyDescent="0.55000000000000004">
      <c r="A698" t="s">
        <v>138</v>
      </c>
      <c r="B698" t="s">
        <v>10</v>
      </c>
      <c r="C698" t="s">
        <v>133</v>
      </c>
      <c r="D698" t="s">
        <v>2</v>
      </c>
      <c r="E698" t="s">
        <v>3</v>
      </c>
      <c r="F698" t="b">
        <v>1</v>
      </c>
      <c r="G698">
        <v>4560</v>
      </c>
      <c r="H698">
        <v>25</v>
      </c>
      <c r="I698">
        <v>9830</v>
      </c>
      <c r="J698" t="str">
        <f t="shared" si="10"/>
        <v>SELECT 'flat30-12.cnf','Rank','1Point','BitFlip','MaxSat',1,4560,25,9830 UNION</v>
      </c>
    </row>
    <row r="699" spans="1:10" x14ac:dyDescent="0.55000000000000004">
      <c r="A699" t="s">
        <v>138</v>
      </c>
      <c r="B699" t="s">
        <v>10</v>
      </c>
      <c r="C699" t="s">
        <v>133</v>
      </c>
      <c r="D699" t="s">
        <v>2</v>
      </c>
      <c r="E699" t="s">
        <v>4</v>
      </c>
      <c r="F699" t="b">
        <v>1</v>
      </c>
      <c r="G699">
        <v>939</v>
      </c>
      <c r="H699">
        <v>4</v>
      </c>
      <c r="I699">
        <v>1839</v>
      </c>
      <c r="J699" t="str">
        <f t="shared" si="10"/>
        <v>SELECT 'flat30-12.cnf','Rank','1Point','BitFlip','Weighted',1,939,4,1839 UNION</v>
      </c>
    </row>
    <row r="700" spans="1:10" x14ac:dyDescent="0.55000000000000004">
      <c r="A700" t="s">
        <v>138</v>
      </c>
      <c r="B700" t="s">
        <v>10</v>
      </c>
      <c r="C700" t="s">
        <v>133</v>
      </c>
      <c r="D700" t="s">
        <v>2</v>
      </c>
      <c r="E700" t="s">
        <v>5</v>
      </c>
      <c r="F700" t="b">
        <v>1</v>
      </c>
      <c r="G700">
        <v>4014</v>
      </c>
      <c r="H700">
        <v>21</v>
      </c>
      <c r="I700">
        <v>9084</v>
      </c>
      <c r="J700" t="str">
        <f t="shared" si="10"/>
        <v>SELECT 'flat30-12.cnf','Rank','1Point','BitFlip','Amplified',1,4014,21,9084 UNION</v>
      </c>
    </row>
    <row r="701" spans="1:10" x14ac:dyDescent="0.55000000000000004">
      <c r="A701" t="s">
        <v>138</v>
      </c>
      <c r="B701" t="s">
        <v>10</v>
      </c>
      <c r="C701" t="s">
        <v>133</v>
      </c>
      <c r="D701" t="s">
        <v>6</v>
      </c>
      <c r="E701" t="s">
        <v>3</v>
      </c>
      <c r="F701" t="b">
        <v>1</v>
      </c>
      <c r="G701">
        <v>51</v>
      </c>
      <c r="H701">
        <v>0</v>
      </c>
      <c r="I701">
        <v>196</v>
      </c>
      <c r="J701" t="str">
        <f t="shared" si="10"/>
        <v>SELECT 'flat30-12.cnf','Rank','1Point','Guided','MaxSat',1,51,0,196 UNION</v>
      </c>
    </row>
    <row r="702" spans="1:10" x14ac:dyDescent="0.55000000000000004">
      <c r="A702" t="s">
        <v>138</v>
      </c>
      <c r="B702" t="s">
        <v>10</v>
      </c>
      <c r="C702" t="s">
        <v>133</v>
      </c>
      <c r="D702" t="s">
        <v>6</v>
      </c>
      <c r="E702" t="s">
        <v>4</v>
      </c>
      <c r="F702" t="b">
        <v>1</v>
      </c>
      <c r="G702">
        <v>38</v>
      </c>
      <c r="H702">
        <v>0</v>
      </c>
      <c r="I702">
        <v>143</v>
      </c>
      <c r="J702" t="str">
        <f t="shared" si="10"/>
        <v>SELECT 'flat30-12.cnf','Rank','1Point','Guided','Weighted',1,38,0,143 UNION</v>
      </c>
    </row>
    <row r="703" spans="1:10" x14ac:dyDescent="0.55000000000000004">
      <c r="A703" t="s">
        <v>138</v>
      </c>
      <c r="B703" t="s">
        <v>10</v>
      </c>
      <c r="C703" t="s">
        <v>133</v>
      </c>
      <c r="D703" t="s">
        <v>6</v>
      </c>
      <c r="E703" t="s">
        <v>5</v>
      </c>
      <c r="F703" t="b">
        <v>1</v>
      </c>
      <c r="G703">
        <v>28</v>
      </c>
      <c r="H703">
        <v>0</v>
      </c>
      <c r="I703">
        <v>116</v>
      </c>
      <c r="J703" t="str">
        <f t="shared" si="10"/>
        <v>SELECT 'flat30-12.cnf','Rank','1Point','Guided','Amplified',1,28,0,116 UNION</v>
      </c>
    </row>
    <row r="704" spans="1:10" x14ac:dyDescent="0.55000000000000004">
      <c r="A704" t="s">
        <v>138</v>
      </c>
      <c r="B704" t="s">
        <v>10</v>
      </c>
      <c r="C704" t="s">
        <v>133</v>
      </c>
      <c r="D704" t="s">
        <v>131</v>
      </c>
      <c r="E704" t="s">
        <v>3</v>
      </c>
      <c r="F704" t="b">
        <v>1</v>
      </c>
      <c r="G704">
        <v>4656</v>
      </c>
      <c r="H704">
        <v>21</v>
      </c>
      <c r="I704">
        <v>9766</v>
      </c>
      <c r="J704" t="str">
        <f t="shared" si="10"/>
        <v>SELECT 'flat30-12.cnf','Rank','1Point','1Bit','MaxSat',1,4656,21,9766 UNION</v>
      </c>
    </row>
    <row r="705" spans="1:10" x14ac:dyDescent="0.55000000000000004">
      <c r="A705" t="s">
        <v>138</v>
      </c>
      <c r="B705" t="s">
        <v>10</v>
      </c>
      <c r="C705" t="s">
        <v>133</v>
      </c>
      <c r="D705" t="s">
        <v>131</v>
      </c>
      <c r="E705" t="s">
        <v>4</v>
      </c>
      <c r="F705" t="b">
        <v>1</v>
      </c>
      <c r="G705">
        <v>3273</v>
      </c>
      <c r="H705">
        <v>10</v>
      </c>
      <c r="I705">
        <v>6510</v>
      </c>
      <c r="J705" t="str">
        <f t="shared" si="10"/>
        <v>SELECT 'flat30-12.cnf','Rank','1Point','1Bit','Weighted',1,3273,10,6510 UNION</v>
      </c>
    </row>
    <row r="706" spans="1:10" x14ac:dyDescent="0.55000000000000004">
      <c r="A706" t="s">
        <v>138</v>
      </c>
      <c r="B706" t="s">
        <v>10</v>
      </c>
      <c r="C706" t="s">
        <v>133</v>
      </c>
      <c r="D706" t="s">
        <v>131</v>
      </c>
      <c r="E706" t="s">
        <v>5</v>
      </c>
      <c r="F706" t="b">
        <v>1</v>
      </c>
      <c r="G706">
        <v>1829</v>
      </c>
      <c r="H706">
        <v>9</v>
      </c>
      <c r="I706">
        <v>3835</v>
      </c>
      <c r="J706" t="str">
        <f t="shared" si="10"/>
        <v>SELECT 'flat30-12.cnf','Rank','1Point','1Bit','Amplified',1,1829,9,3835 UNION</v>
      </c>
    </row>
    <row r="707" spans="1:10" x14ac:dyDescent="0.55000000000000004">
      <c r="A707" t="s">
        <v>138</v>
      </c>
      <c r="B707" t="s">
        <v>10</v>
      </c>
      <c r="C707" t="s">
        <v>133</v>
      </c>
      <c r="D707" t="s">
        <v>132</v>
      </c>
      <c r="E707" t="s">
        <v>3</v>
      </c>
      <c r="F707" t="b">
        <v>1</v>
      </c>
      <c r="G707">
        <v>3985</v>
      </c>
      <c r="H707">
        <v>19</v>
      </c>
      <c r="I707">
        <v>8429</v>
      </c>
      <c r="J707" t="str">
        <f t="shared" ref="J707:J770" si="11">CONCATENATE("SELECT '",A707,"','",B707,"','",C707,"','",D707,"','",E707,"',",IF(F707,1,0),",",G707,",",H707,",",I707," UNION")</f>
        <v>SELECT 'flat30-12.cnf','Rank','1Point','2Bit','MaxSat',1,3985,19,8429 UNION</v>
      </c>
    </row>
    <row r="708" spans="1:10" x14ac:dyDescent="0.55000000000000004">
      <c r="A708" t="s">
        <v>138</v>
      </c>
      <c r="B708" t="s">
        <v>10</v>
      </c>
      <c r="C708" t="s">
        <v>133</v>
      </c>
      <c r="D708" t="s">
        <v>132</v>
      </c>
      <c r="E708" t="s">
        <v>4</v>
      </c>
      <c r="F708" t="b">
        <v>1</v>
      </c>
      <c r="G708">
        <v>1321</v>
      </c>
      <c r="H708">
        <v>5</v>
      </c>
      <c r="I708">
        <v>2718</v>
      </c>
      <c r="J708" t="str">
        <f t="shared" si="11"/>
        <v>SELECT 'flat30-12.cnf','Rank','1Point','2Bit','Weighted',1,1321,5,2718 UNION</v>
      </c>
    </row>
    <row r="709" spans="1:10" x14ac:dyDescent="0.55000000000000004">
      <c r="A709" t="s">
        <v>138</v>
      </c>
      <c r="B709" t="s">
        <v>10</v>
      </c>
      <c r="C709" t="s">
        <v>133</v>
      </c>
      <c r="D709" t="s">
        <v>132</v>
      </c>
      <c r="E709" t="s">
        <v>5</v>
      </c>
      <c r="F709" t="b">
        <v>1</v>
      </c>
      <c r="G709">
        <v>4117</v>
      </c>
      <c r="H709">
        <v>18</v>
      </c>
      <c r="I709">
        <v>8821</v>
      </c>
      <c r="J709" t="str">
        <f t="shared" si="11"/>
        <v>SELECT 'flat30-12.cnf','Rank','1Point','2Bit','Amplified',1,4117,18,8821 UNION</v>
      </c>
    </row>
    <row r="710" spans="1:10" x14ac:dyDescent="0.55000000000000004">
      <c r="A710" t="s">
        <v>138</v>
      </c>
      <c r="B710" t="s">
        <v>10</v>
      </c>
      <c r="C710" t="s">
        <v>134</v>
      </c>
      <c r="D710" t="s">
        <v>2</v>
      </c>
      <c r="E710" t="s">
        <v>3</v>
      </c>
      <c r="F710" t="b">
        <v>1</v>
      </c>
      <c r="G710">
        <v>1292</v>
      </c>
      <c r="H710">
        <v>7</v>
      </c>
      <c r="I710">
        <v>2961</v>
      </c>
      <c r="J710" t="str">
        <f t="shared" si="11"/>
        <v>SELECT 'flat30-12.cnf','Rank','2Point','BitFlip','MaxSat',1,1292,7,2961 UNION</v>
      </c>
    </row>
    <row r="711" spans="1:10" x14ac:dyDescent="0.55000000000000004">
      <c r="A711" t="s">
        <v>138</v>
      </c>
      <c r="B711" t="s">
        <v>10</v>
      </c>
      <c r="C711" t="s">
        <v>134</v>
      </c>
      <c r="D711" t="s">
        <v>2</v>
      </c>
      <c r="E711" t="s">
        <v>4</v>
      </c>
      <c r="F711" t="b">
        <v>1</v>
      </c>
      <c r="G711">
        <v>160</v>
      </c>
      <c r="H711">
        <v>0</v>
      </c>
      <c r="I711">
        <v>371</v>
      </c>
      <c r="J711" t="str">
        <f t="shared" si="11"/>
        <v>SELECT 'flat30-12.cnf','Rank','2Point','BitFlip','Weighted',1,160,0,371 UNION</v>
      </c>
    </row>
    <row r="712" spans="1:10" x14ac:dyDescent="0.55000000000000004">
      <c r="A712" t="s">
        <v>138</v>
      </c>
      <c r="B712" t="s">
        <v>10</v>
      </c>
      <c r="C712" t="s">
        <v>134</v>
      </c>
      <c r="D712" t="s">
        <v>2</v>
      </c>
      <c r="E712" t="s">
        <v>5</v>
      </c>
      <c r="F712" t="b">
        <v>1</v>
      </c>
      <c r="G712">
        <v>2606</v>
      </c>
      <c r="H712">
        <v>14</v>
      </c>
      <c r="I712">
        <v>5861</v>
      </c>
      <c r="J712" t="str">
        <f t="shared" si="11"/>
        <v>SELECT 'flat30-12.cnf','Rank','2Point','BitFlip','Amplified',1,2606,14,5861 UNION</v>
      </c>
    </row>
    <row r="713" spans="1:10" x14ac:dyDescent="0.55000000000000004">
      <c r="A713" t="s">
        <v>138</v>
      </c>
      <c r="B713" t="s">
        <v>10</v>
      </c>
      <c r="C713" t="s">
        <v>134</v>
      </c>
      <c r="D713" t="s">
        <v>6</v>
      </c>
      <c r="E713" t="s">
        <v>3</v>
      </c>
      <c r="F713" t="b">
        <v>1</v>
      </c>
      <c r="G713">
        <v>56</v>
      </c>
      <c r="H713">
        <v>0</v>
      </c>
      <c r="I713">
        <v>240</v>
      </c>
      <c r="J713" t="str">
        <f t="shared" si="11"/>
        <v>SELECT 'flat30-12.cnf','Rank','2Point','Guided','MaxSat',1,56,0,240 UNION</v>
      </c>
    </row>
    <row r="714" spans="1:10" x14ac:dyDescent="0.55000000000000004">
      <c r="A714" t="s">
        <v>138</v>
      </c>
      <c r="B714" t="s">
        <v>10</v>
      </c>
      <c r="C714" t="s">
        <v>134</v>
      </c>
      <c r="D714" t="s">
        <v>6</v>
      </c>
      <c r="E714" t="s">
        <v>4</v>
      </c>
      <c r="F714" t="b">
        <v>1</v>
      </c>
      <c r="G714">
        <v>38</v>
      </c>
      <c r="H714">
        <v>0</v>
      </c>
      <c r="I714">
        <v>120</v>
      </c>
      <c r="J714" t="str">
        <f t="shared" si="11"/>
        <v>SELECT 'flat30-12.cnf','Rank','2Point','Guided','Weighted',1,38,0,120 UNION</v>
      </c>
    </row>
    <row r="715" spans="1:10" x14ac:dyDescent="0.55000000000000004">
      <c r="A715" t="s">
        <v>138</v>
      </c>
      <c r="B715" t="s">
        <v>10</v>
      </c>
      <c r="C715" t="s">
        <v>134</v>
      </c>
      <c r="D715" t="s">
        <v>6</v>
      </c>
      <c r="E715" t="s">
        <v>5</v>
      </c>
      <c r="F715" t="b">
        <v>1</v>
      </c>
      <c r="G715">
        <v>319</v>
      </c>
      <c r="H715">
        <v>2</v>
      </c>
      <c r="I715">
        <v>1098</v>
      </c>
      <c r="J715" t="str">
        <f t="shared" si="11"/>
        <v>SELECT 'flat30-12.cnf','Rank','2Point','Guided','Amplified',1,319,2,1098 UNION</v>
      </c>
    </row>
    <row r="716" spans="1:10" x14ac:dyDescent="0.55000000000000004">
      <c r="A716" t="s">
        <v>138</v>
      </c>
      <c r="B716" t="s">
        <v>10</v>
      </c>
      <c r="C716" t="s">
        <v>134</v>
      </c>
      <c r="D716" t="s">
        <v>131</v>
      </c>
      <c r="E716" t="s">
        <v>3</v>
      </c>
      <c r="F716" t="b">
        <v>0</v>
      </c>
      <c r="G716">
        <v>10000</v>
      </c>
      <c r="H716">
        <v>50</v>
      </c>
      <c r="I716">
        <v>21078</v>
      </c>
      <c r="J716" t="str">
        <f t="shared" si="11"/>
        <v>SELECT 'flat30-12.cnf','Rank','2Point','1Bit','MaxSat',0,10000,50,21078 UNION</v>
      </c>
    </row>
    <row r="717" spans="1:10" x14ac:dyDescent="0.55000000000000004">
      <c r="A717" t="s">
        <v>138</v>
      </c>
      <c r="B717" t="s">
        <v>10</v>
      </c>
      <c r="C717" t="s">
        <v>134</v>
      </c>
      <c r="D717" t="s">
        <v>131</v>
      </c>
      <c r="E717" t="s">
        <v>4</v>
      </c>
      <c r="F717" t="b">
        <v>1</v>
      </c>
      <c r="G717">
        <v>5109</v>
      </c>
      <c r="H717">
        <v>20</v>
      </c>
      <c r="I717">
        <v>10271</v>
      </c>
      <c r="J717" t="str">
        <f t="shared" si="11"/>
        <v>SELECT 'flat30-12.cnf','Rank','2Point','1Bit','Weighted',1,5109,20,10271 UNION</v>
      </c>
    </row>
    <row r="718" spans="1:10" x14ac:dyDescent="0.55000000000000004">
      <c r="A718" t="s">
        <v>138</v>
      </c>
      <c r="B718" t="s">
        <v>10</v>
      </c>
      <c r="C718" t="s">
        <v>134</v>
      </c>
      <c r="D718" t="s">
        <v>131</v>
      </c>
      <c r="E718" t="s">
        <v>5</v>
      </c>
      <c r="F718" t="b">
        <v>1</v>
      </c>
      <c r="G718">
        <v>7313</v>
      </c>
      <c r="H718">
        <v>36</v>
      </c>
      <c r="I718">
        <v>15672</v>
      </c>
      <c r="J718" t="str">
        <f t="shared" si="11"/>
        <v>SELECT 'flat30-12.cnf','Rank','2Point','1Bit','Amplified',1,7313,36,15672 UNION</v>
      </c>
    </row>
    <row r="719" spans="1:10" x14ac:dyDescent="0.55000000000000004">
      <c r="A719" t="s">
        <v>138</v>
      </c>
      <c r="B719" t="s">
        <v>10</v>
      </c>
      <c r="C719" t="s">
        <v>134</v>
      </c>
      <c r="D719" t="s">
        <v>132</v>
      </c>
      <c r="E719" t="s">
        <v>3</v>
      </c>
      <c r="F719" t="b">
        <v>1</v>
      </c>
      <c r="G719">
        <v>1897</v>
      </c>
      <c r="H719">
        <v>8</v>
      </c>
      <c r="I719">
        <v>4087</v>
      </c>
      <c r="J719" t="str">
        <f t="shared" si="11"/>
        <v>SELECT 'flat30-12.cnf','Rank','2Point','2Bit','MaxSat',1,1897,8,4087 UNION</v>
      </c>
    </row>
    <row r="720" spans="1:10" x14ac:dyDescent="0.55000000000000004">
      <c r="A720" t="s">
        <v>138</v>
      </c>
      <c r="B720" t="s">
        <v>10</v>
      </c>
      <c r="C720" t="s">
        <v>134</v>
      </c>
      <c r="D720" t="s">
        <v>132</v>
      </c>
      <c r="E720" t="s">
        <v>4</v>
      </c>
      <c r="F720" t="b">
        <v>1</v>
      </c>
      <c r="G720">
        <v>1952</v>
      </c>
      <c r="H720">
        <v>7</v>
      </c>
      <c r="I720">
        <v>3717</v>
      </c>
      <c r="J720" t="str">
        <f t="shared" si="11"/>
        <v>SELECT 'flat30-12.cnf','Rank','2Point','2Bit','Weighted',1,1952,7,3717 UNION</v>
      </c>
    </row>
    <row r="721" spans="1:10" x14ac:dyDescent="0.55000000000000004">
      <c r="A721" t="s">
        <v>138</v>
      </c>
      <c r="B721" t="s">
        <v>10</v>
      </c>
      <c r="C721" t="s">
        <v>134</v>
      </c>
      <c r="D721" t="s">
        <v>132</v>
      </c>
      <c r="E721" t="s">
        <v>5</v>
      </c>
      <c r="F721" t="b">
        <v>1</v>
      </c>
      <c r="G721">
        <v>2661</v>
      </c>
      <c r="H721">
        <v>13</v>
      </c>
      <c r="I721">
        <v>5697</v>
      </c>
      <c r="J721" t="str">
        <f t="shared" si="11"/>
        <v>SELECT 'flat30-12.cnf','Rank','2Point','2Bit','Amplified',1,2661,13,5697 UNION</v>
      </c>
    </row>
    <row r="722" spans="1:10" x14ac:dyDescent="0.55000000000000004">
      <c r="A722" t="s">
        <v>139</v>
      </c>
      <c r="B722" t="s">
        <v>0</v>
      </c>
      <c r="C722" t="s">
        <v>1</v>
      </c>
      <c r="D722" t="s">
        <v>2</v>
      </c>
      <c r="E722" t="s">
        <v>3</v>
      </c>
      <c r="F722" t="b">
        <v>1</v>
      </c>
      <c r="G722">
        <v>3493</v>
      </c>
      <c r="H722">
        <v>21</v>
      </c>
      <c r="I722">
        <v>17273</v>
      </c>
      <c r="J722" t="str">
        <f t="shared" si="11"/>
        <v>SELECT 'flat30-13.cnf','Tournament','Clause','BitFlip','MaxSat',1,3493,21,17273 UNION</v>
      </c>
    </row>
    <row r="723" spans="1:10" x14ac:dyDescent="0.55000000000000004">
      <c r="A723" t="s">
        <v>139</v>
      </c>
      <c r="B723" t="s">
        <v>0</v>
      </c>
      <c r="C723" t="s">
        <v>1</v>
      </c>
      <c r="D723" t="s">
        <v>2</v>
      </c>
      <c r="E723" t="s">
        <v>4</v>
      </c>
      <c r="F723" t="b">
        <v>0</v>
      </c>
      <c r="G723">
        <v>10000</v>
      </c>
      <c r="H723">
        <v>45</v>
      </c>
      <c r="I723">
        <v>48762</v>
      </c>
      <c r="J723" t="str">
        <f t="shared" si="11"/>
        <v>SELECT 'flat30-13.cnf','Tournament','Clause','BitFlip','Weighted',0,10000,45,48762 UNION</v>
      </c>
    </row>
    <row r="724" spans="1:10" x14ac:dyDescent="0.55000000000000004">
      <c r="A724" t="s">
        <v>139</v>
      </c>
      <c r="B724" t="s">
        <v>0</v>
      </c>
      <c r="C724" t="s">
        <v>1</v>
      </c>
      <c r="D724" t="s">
        <v>2</v>
      </c>
      <c r="E724" t="s">
        <v>5</v>
      </c>
      <c r="F724" t="b">
        <v>1</v>
      </c>
      <c r="G724">
        <v>3493</v>
      </c>
      <c r="H724">
        <v>21</v>
      </c>
      <c r="I724">
        <v>17301</v>
      </c>
      <c r="J724" t="str">
        <f t="shared" si="11"/>
        <v>SELECT 'flat30-13.cnf','Tournament','Clause','BitFlip','Amplified',1,3493,21,17301 UNION</v>
      </c>
    </row>
    <row r="725" spans="1:10" x14ac:dyDescent="0.55000000000000004">
      <c r="A725" t="s">
        <v>139</v>
      </c>
      <c r="B725" t="s">
        <v>0</v>
      </c>
      <c r="C725" t="s">
        <v>1</v>
      </c>
      <c r="D725" t="s">
        <v>6</v>
      </c>
      <c r="E725" t="s">
        <v>3</v>
      </c>
      <c r="F725" t="b">
        <v>1</v>
      </c>
      <c r="G725">
        <v>1666</v>
      </c>
      <c r="H725">
        <v>11</v>
      </c>
      <c r="I725">
        <v>9215</v>
      </c>
      <c r="J725" t="str">
        <f t="shared" si="11"/>
        <v>SELECT 'flat30-13.cnf','Tournament','Clause','Guided','MaxSat',1,1666,11,9215 UNION</v>
      </c>
    </row>
    <row r="726" spans="1:10" x14ac:dyDescent="0.55000000000000004">
      <c r="A726" t="s">
        <v>139</v>
      </c>
      <c r="B726" t="s">
        <v>0</v>
      </c>
      <c r="C726" t="s">
        <v>1</v>
      </c>
      <c r="D726" t="s">
        <v>6</v>
      </c>
      <c r="E726" t="s">
        <v>4</v>
      </c>
      <c r="F726" t="b">
        <v>1</v>
      </c>
      <c r="G726">
        <v>872</v>
      </c>
      <c r="H726">
        <v>4</v>
      </c>
      <c r="I726">
        <v>4764</v>
      </c>
      <c r="J726" t="str">
        <f t="shared" si="11"/>
        <v>SELECT 'flat30-13.cnf','Tournament','Clause','Guided','Weighted',1,872,4,4764 UNION</v>
      </c>
    </row>
    <row r="727" spans="1:10" x14ac:dyDescent="0.55000000000000004">
      <c r="A727" t="s">
        <v>139</v>
      </c>
      <c r="B727" t="s">
        <v>0</v>
      </c>
      <c r="C727" t="s">
        <v>1</v>
      </c>
      <c r="D727" t="s">
        <v>6</v>
      </c>
      <c r="E727" t="s">
        <v>5</v>
      </c>
      <c r="F727" t="b">
        <v>1</v>
      </c>
      <c r="G727">
        <v>1666</v>
      </c>
      <c r="H727">
        <v>11</v>
      </c>
      <c r="I727">
        <v>9503</v>
      </c>
      <c r="J727" t="str">
        <f t="shared" si="11"/>
        <v>SELECT 'flat30-13.cnf','Tournament','Clause','Guided','Amplified',1,1666,11,9503 UNION</v>
      </c>
    </row>
    <row r="728" spans="1:10" x14ac:dyDescent="0.55000000000000004">
      <c r="A728" t="s">
        <v>139</v>
      </c>
      <c r="B728" t="s">
        <v>0</v>
      </c>
      <c r="C728" t="s">
        <v>1</v>
      </c>
      <c r="D728" t="s">
        <v>131</v>
      </c>
      <c r="E728" t="s">
        <v>3</v>
      </c>
      <c r="F728" t="b">
        <v>0</v>
      </c>
      <c r="G728">
        <v>10000</v>
      </c>
      <c r="H728">
        <v>58</v>
      </c>
      <c r="I728">
        <v>49368</v>
      </c>
      <c r="J728" t="str">
        <f t="shared" si="11"/>
        <v>SELECT 'flat30-13.cnf','Tournament','Clause','1Bit','MaxSat',0,10000,58,49368 UNION</v>
      </c>
    </row>
    <row r="729" spans="1:10" x14ac:dyDescent="0.55000000000000004">
      <c r="A729" t="s">
        <v>139</v>
      </c>
      <c r="B729" t="s">
        <v>0</v>
      </c>
      <c r="C729" t="s">
        <v>1</v>
      </c>
      <c r="D729" t="s">
        <v>131</v>
      </c>
      <c r="E729" t="s">
        <v>4</v>
      </c>
      <c r="F729" t="b">
        <v>1</v>
      </c>
      <c r="G729">
        <v>4924</v>
      </c>
      <c r="H729">
        <v>22</v>
      </c>
      <c r="I729">
        <v>23210</v>
      </c>
      <c r="J729" t="str">
        <f t="shared" si="11"/>
        <v>SELECT 'flat30-13.cnf','Tournament','Clause','1Bit','Weighted',1,4924,22,23210 UNION</v>
      </c>
    </row>
    <row r="730" spans="1:10" x14ac:dyDescent="0.55000000000000004">
      <c r="A730" t="s">
        <v>139</v>
      </c>
      <c r="B730" t="s">
        <v>0</v>
      </c>
      <c r="C730" t="s">
        <v>1</v>
      </c>
      <c r="D730" t="s">
        <v>131</v>
      </c>
      <c r="E730" t="s">
        <v>5</v>
      </c>
      <c r="F730" t="b">
        <v>0</v>
      </c>
      <c r="G730">
        <v>10000</v>
      </c>
      <c r="H730">
        <v>58</v>
      </c>
      <c r="I730">
        <v>50221</v>
      </c>
      <c r="J730" t="str">
        <f t="shared" si="11"/>
        <v>SELECT 'flat30-13.cnf','Tournament','Clause','1Bit','Amplified',0,10000,58,50221 UNION</v>
      </c>
    </row>
    <row r="731" spans="1:10" x14ac:dyDescent="0.55000000000000004">
      <c r="A731" t="s">
        <v>139</v>
      </c>
      <c r="B731" t="s">
        <v>0</v>
      </c>
      <c r="C731" t="s">
        <v>1</v>
      </c>
      <c r="D731" t="s">
        <v>132</v>
      </c>
      <c r="E731" t="s">
        <v>3</v>
      </c>
      <c r="F731" t="b">
        <v>1</v>
      </c>
      <c r="G731">
        <v>671</v>
      </c>
      <c r="H731">
        <v>4</v>
      </c>
      <c r="I731">
        <v>3322</v>
      </c>
      <c r="J731" t="str">
        <f t="shared" si="11"/>
        <v>SELECT 'flat30-13.cnf','Tournament','Clause','2Bit','MaxSat',1,671,4,3322 UNION</v>
      </c>
    </row>
    <row r="732" spans="1:10" x14ac:dyDescent="0.55000000000000004">
      <c r="A732" t="s">
        <v>139</v>
      </c>
      <c r="B732" t="s">
        <v>0</v>
      </c>
      <c r="C732" t="s">
        <v>1</v>
      </c>
      <c r="D732" t="s">
        <v>132</v>
      </c>
      <c r="E732" t="s">
        <v>4</v>
      </c>
      <c r="F732" t="b">
        <v>0</v>
      </c>
      <c r="G732">
        <v>10000</v>
      </c>
      <c r="H732">
        <v>42</v>
      </c>
      <c r="I732">
        <v>48507</v>
      </c>
      <c r="J732" t="str">
        <f t="shared" si="11"/>
        <v>SELECT 'flat30-13.cnf','Tournament','Clause','2Bit','Weighted',0,10000,42,48507 UNION</v>
      </c>
    </row>
    <row r="733" spans="1:10" x14ac:dyDescent="0.55000000000000004">
      <c r="A733" t="s">
        <v>139</v>
      </c>
      <c r="B733" t="s">
        <v>0</v>
      </c>
      <c r="C733" t="s">
        <v>1</v>
      </c>
      <c r="D733" t="s">
        <v>132</v>
      </c>
      <c r="E733" t="s">
        <v>5</v>
      </c>
      <c r="F733" t="b">
        <v>1</v>
      </c>
      <c r="G733">
        <v>671</v>
      </c>
      <c r="H733">
        <v>4</v>
      </c>
      <c r="I733">
        <v>3384</v>
      </c>
      <c r="J733" t="str">
        <f t="shared" si="11"/>
        <v>SELECT 'flat30-13.cnf','Tournament','Clause','2Bit','Amplified',1,671,4,3384 UNION</v>
      </c>
    </row>
    <row r="734" spans="1:10" x14ac:dyDescent="0.55000000000000004">
      <c r="A734" t="s">
        <v>139</v>
      </c>
      <c r="B734" t="s">
        <v>0</v>
      </c>
      <c r="C734" t="s">
        <v>8</v>
      </c>
      <c r="D734" t="s">
        <v>2</v>
      </c>
      <c r="E734" t="s">
        <v>3</v>
      </c>
      <c r="F734" t="b">
        <v>1</v>
      </c>
      <c r="G734">
        <v>1558</v>
      </c>
      <c r="H734">
        <v>8</v>
      </c>
      <c r="I734">
        <v>3850</v>
      </c>
      <c r="J734" t="str">
        <f t="shared" si="11"/>
        <v>SELECT 'flat30-13.cnf','Tournament','Uniform','BitFlip','MaxSat',1,1558,8,3850 UNION</v>
      </c>
    </row>
    <row r="735" spans="1:10" x14ac:dyDescent="0.55000000000000004">
      <c r="A735" t="s">
        <v>139</v>
      </c>
      <c r="B735" t="s">
        <v>0</v>
      </c>
      <c r="C735" t="s">
        <v>8</v>
      </c>
      <c r="D735" t="s">
        <v>2</v>
      </c>
      <c r="E735" t="s">
        <v>4</v>
      </c>
      <c r="F735" t="b">
        <v>1</v>
      </c>
      <c r="G735">
        <v>2697</v>
      </c>
      <c r="H735">
        <v>12</v>
      </c>
      <c r="I735">
        <v>5743</v>
      </c>
      <c r="J735" t="str">
        <f t="shared" si="11"/>
        <v>SELECT 'flat30-13.cnf','Tournament','Uniform','BitFlip','Weighted',1,2697,12,5743 UNION</v>
      </c>
    </row>
    <row r="736" spans="1:10" x14ac:dyDescent="0.55000000000000004">
      <c r="A736" t="s">
        <v>139</v>
      </c>
      <c r="B736" t="s">
        <v>0</v>
      </c>
      <c r="C736" t="s">
        <v>8</v>
      </c>
      <c r="D736" t="s">
        <v>2</v>
      </c>
      <c r="E736" t="s">
        <v>5</v>
      </c>
      <c r="F736" t="b">
        <v>1</v>
      </c>
      <c r="G736">
        <v>1558</v>
      </c>
      <c r="H736">
        <v>8</v>
      </c>
      <c r="I736">
        <v>3587</v>
      </c>
      <c r="J736" t="str">
        <f t="shared" si="11"/>
        <v>SELECT 'flat30-13.cnf','Tournament','Uniform','BitFlip','Amplified',1,1558,8,3587 UNION</v>
      </c>
    </row>
    <row r="737" spans="1:10" x14ac:dyDescent="0.55000000000000004">
      <c r="A737" t="s">
        <v>139</v>
      </c>
      <c r="B737" t="s">
        <v>0</v>
      </c>
      <c r="C737" t="s">
        <v>8</v>
      </c>
      <c r="D737" t="s">
        <v>6</v>
      </c>
      <c r="E737" t="s">
        <v>3</v>
      </c>
      <c r="F737" t="b">
        <v>1</v>
      </c>
      <c r="G737">
        <v>697</v>
      </c>
      <c r="H737">
        <v>4</v>
      </c>
      <c r="I737">
        <v>2471</v>
      </c>
      <c r="J737" t="str">
        <f t="shared" si="11"/>
        <v>SELECT 'flat30-13.cnf','Tournament','Uniform','Guided','MaxSat',1,697,4,2471 UNION</v>
      </c>
    </row>
    <row r="738" spans="1:10" x14ac:dyDescent="0.55000000000000004">
      <c r="A738" t="s">
        <v>139</v>
      </c>
      <c r="B738" t="s">
        <v>0</v>
      </c>
      <c r="C738" t="s">
        <v>8</v>
      </c>
      <c r="D738" t="s">
        <v>6</v>
      </c>
      <c r="E738" t="s">
        <v>4</v>
      </c>
      <c r="F738" t="b">
        <v>1</v>
      </c>
      <c r="G738">
        <v>188</v>
      </c>
      <c r="H738">
        <v>0</v>
      </c>
      <c r="I738">
        <v>639</v>
      </c>
      <c r="J738" t="str">
        <f t="shared" si="11"/>
        <v>SELECT 'flat30-13.cnf','Tournament','Uniform','Guided','Weighted',1,188,0,639 UNION</v>
      </c>
    </row>
    <row r="739" spans="1:10" x14ac:dyDescent="0.55000000000000004">
      <c r="A739" t="s">
        <v>139</v>
      </c>
      <c r="B739" t="s">
        <v>0</v>
      </c>
      <c r="C739" t="s">
        <v>8</v>
      </c>
      <c r="D739" t="s">
        <v>6</v>
      </c>
      <c r="E739" t="s">
        <v>5</v>
      </c>
      <c r="F739" t="b">
        <v>1</v>
      </c>
      <c r="G739">
        <v>697</v>
      </c>
      <c r="H739">
        <v>4</v>
      </c>
      <c r="I739">
        <v>2541</v>
      </c>
      <c r="J739" t="str">
        <f t="shared" si="11"/>
        <v>SELECT 'flat30-13.cnf','Tournament','Uniform','Guided','Amplified',1,697,4,2541 UNION</v>
      </c>
    </row>
    <row r="740" spans="1:10" x14ac:dyDescent="0.55000000000000004">
      <c r="A740" t="s">
        <v>139</v>
      </c>
      <c r="B740" t="s">
        <v>0</v>
      </c>
      <c r="C740" t="s">
        <v>8</v>
      </c>
      <c r="D740" t="s">
        <v>131</v>
      </c>
      <c r="E740" t="s">
        <v>3</v>
      </c>
      <c r="F740" t="b">
        <v>0</v>
      </c>
      <c r="G740">
        <v>10000</v>
      </c>
      <c r="H740">
        <v>62</v>
      </c>
      <c r="I740">
        <v>22937</v>
      </c>
      <c r="J740" t="str">
        <f t="shared" si="11"/>
        <v>SELECT 'flat30-13.cnf','Tournament','Uniform','1Bit','MaxSat',0,10000,62,22937 UNION</v>
      </c>
    </row>
    <row r="741" spans="1:10" x14ac:dyDescent="0.55000000000000004">
      <c r="A741" t="s">
        <v>139</v>
      </c>
      <c r="B741" t="s">
        <v>0</v>
      </c>
      <c r="C741" t="s">
        <v>8</v>
      </c>
      <c r="D741" t="s">
        <v>131</v>
      </c>
      <c r="E741" t="s">
        <v>4</v>
      </c>
      <c r="F741" t="b">
        <v>0</v>
      </c>
      <c r="G741">
        <v>10000</v>
      </c>
      <c r="H741">
        <v>54</v>
      </c>
      <c r="I741">
        <v>21334</v>
      </c>
      <c r="J741" t="str">
        <f t="shared" si="11"/>
        <v>SELECT 'flat30-13.cnf','Tournament','Uniform','1Bit','Weighted',0,10000,54,21334 UNION</v>
      </c>
    </row>
    <row r="742" spans="1:10" x14ac:dyDescent="0.55000000000000004">
      <c r="A742" t="s">
        <v>139</v>
      </c>
      <c r="B742" t="s">
        <v>0</v>
      </c>
      <c r="C742" t="s">
        <v>8</v>
      </c>
      <c r="D742" t="s">
        <v>131</v>
      </c>
      <c r="E742" t="s">
        <v>5</v>
      </c>
      <c r="F742" t="b">
        <v>0</v>
      </c>
      <c r="G742">
        <v>10000</v>
      </c>
      <c r="H742">
        <v>62</v>
      </c>
      <c r="I742">
        <v>23496</v>
      </c>
      <c r="J742" t="str">
        <f t="shared" si="11"/>
        <v>SELECT 'flat30-13.cnf','Tournament','Uniform','1Bit','Amplified',0,10000,62,23496 UNION</v>
      </c>
    </row>
    <row r="743" spans="1:10" x14ac:dyDescent="0.55000000000000004">
      <c r="A743" t="s">
        <v>139</v>
      </c>
      <c r="B743" t="s">
        <v>0</v>
      </c>
      <c r="C743" t="s">
        <v>8</v>
      </c>
      <c r="D743" t="s">
        <v>132</v>
      </c>
      <c r="E743" t="s">
        <v>3</v>
      </c>
      <c r="F743" t="b">
        <v>1</v>
      </c>
      <c r="G743">
        <v>4102</v>
      </c>
      <c r="H743">
        <v>24</v>
      </c>
      <c r="I743">
        <v>10447</v>
      </c>
      <c r="J743" t="str">
        <f t="shared" si="11"/>
        <v>SELECT 'flat30-13.cnf','Tournament','Uniform','2Bit','MaxSat',1,4102,24,10447 UNION</v>
      </c>
    </row>
    <row r="744" spans="1:10" x14ac:dyDescent="0.55000000000000004">
      <c r="A744" t="s">
        <v>139</v>
      </c>
      <c r="B744" t="s">
        <v>0</v>
      </c>
      <c r="C744" t="s">
        <v>8</v>
      </c>
      <c r="D744" t="s">
        <v>132</v>
      </c>
      <c r="E744" t="s">
        <v>4</v>
      </c>
      <c r="F744" t="b">
        <v>0</v>
      </c>
      <c r="G744">
        <v>10000</v>
      </c>
      <c r="H744">
        <v>49</v>
      </c>
      <c r="I744">
        <v>20886</v>
      </c>
      <c r="J744" t="str">
        <f t="shared" si="11"/>
        <v>SELECT 'flat30-13.cnf','Tournament','Uniform','2Bit','Weighted',0,10000,49,20886 UNION</v>
      </c>
    </row>
    <row r="745" spans="1:10" x14ac:dyDescent="0.55000000000000004">
      <c r="A745" t="s">
        <v>139</v>
      </c>
      <c r="B745" t="s">
        <v>0</v>
      </c>
      <c r="C745" t="s">
        <v>8</v>
      </c>
      <c r="D745" t="s">
        <v>132</v>
      </c>
      <c r="E745" t="s">
        <v>5</v>
      </c>
      <c r="F745" t="b">
        <v>1</v>
      </c>
      <c r="G745">
        <v>4102</v>
      </c>
      <c r="H745">
        <v>24</v>
      </c>
      <c r="I745">
        <v>9311</v>
      </c>
      <c r="J745" t="str">
        <f t="shared" si="11"/>
        <v>SELECT 'flat30-13.cnf','Tournament','Uniform','2Bit','Amplified',1,4102,24,9311 UNION</v>
      </c>
    </row>
    <row r="746" spans="1:10" x14ac:dyDescent="0.55000000000000004">
      <c r="A746" t="s">
        <v>139</v>
      </c>
      <c r="B746" t="s">
        <v>0</v>
      </c>
      <c r="C746" t="s">
        <v>133</v>
      </c>
      <c r="D746" t="s">
        <v>2</v>
      </c>
      <c r="E746" t="s">
        <v>3</v>
      </c>
      <c r="F746" t="b">
        <v>1</v>
      </c>
      <c r="G746">
        <v>3376</v>
      </c>
      <c r="H746">
        <v>17</v>
      </c>
      <c r="I746">
        <v>7394</v>
      </c>
      <c r="J746" t="str">
        <f t="shared" si="11"/>
        <v>SELECT 'flat30-13.cnf','Tournament','1Point','BitFlip','MaxSat',1,3376,17,7394 UNION</v>
      </c>
    </row>
    <row r="747" spans="1:10" x14ac:dyDescent="0.55000000000000004">
      <c r="A747" t="s">
        <v>139</v>
      </c>
      <c r="B747" t="s">
        <v>0</v>
      </c>
      <c r="C747" t="s">
        <v>133</v>
      </c>
      <c r="D747" t="s">
        <v>2</v>
      </c>
      <c r="E747" t="s">
        <v>4</v>
      </c>
      <c r="F747" t="b">
        <v>1</v>
      </c>
      <c r="G747">
        <v>3752</v>
      </c>
      <c r="H747">
        <v>17</v>
      </c>
      <c r="I747">
        <v>8007</v>
      </c>
      <c r="J747" t="str">
        <f t="shared" si="11"/>
        <v>SELECT 'flat30-13.cnf','Tournament','1Point','BitFlip','Weighted',1,3752,17,8007 UNION</v>
      </c>
    </row>
    <row r="748" spans="1:10" x14ac:dyDescent="0.55000000000000004">
      <c r="A748" t="s">
        <v>139</v>
      </c>
      <c r="B748" t="s">
        <v>0</v>
      </c>
      <c r="C748" t="s">
        <v>133</v>
      </c>
      <c r="D748" t="s">
        <v>2</v>
      </c>
      <c r="E748" t="s">
        <v>5</v>
      </c>
      <c r="F748" t="b">
        <v>1</v>
      </c>
      <c r="G748">
        <v>3376</v>
      </c>
      <c r="H748">
        <v>17</v>
      </c>
      <c r="I748">
        <v>9627</v>
      </c>
      <c r="J748" t="str">
        <f t="shared" si="11"/>
        <v>SELECT 'flat30-13.cnf','Tournament','1Point','BitFlip','Amplified',1,3376,17,9627 UNION</v>
      </c>
    </row>
    <row r="749" spans="1:10" x14ac:dyDescent="0.55000000000000004">
      <c r="A749" t="s">
        <v>139</v>
      </c>
      <c r="B749" t="s">
        <v>0</v>
      </c>
      <c r="C749" t="s">
        <v>133</v>
      </c>
      <c r="D749" t="s">
        <v>6</v>
      </c>
      <c r="E749" t="s">
        <v>3</v>
      </c>
      <c r="F749" t="b">
        <v>1</v>
      </c>
      <c r="G749">
        <v>94</v>
      </c>
      <c r="H749">
        <v>0</v>
      </c>
      <c r="I749">
        <v>458</v>
      </c>
      <c r="J749" t="str">
        <f t="shared" si="11"/>
        <v>SELECT 'flat30-13.cnf','Tournament','1Point','Guided','MaxSat',1,94,0,458 UNION</v>
      </c>
    </row>
    <row r="750" spans="1:10" x14ac:dyDescent="0.55000000000000004">
      <c r="A750" t="s">
        <v>139</v>
      </c>
      <c r="B750" t="s">
        <v>0</v>
      </c>
      <c r="C750" t="s">
        <v>133</v>
      </c>
      <c r="D750" t="s">
        <v>6</v>
      </c>
      <c r="E750" t="s">
        <v>4</v>
      </c>
      <c r="F750" t="b">
        <v>1</v>
      </c>
      <c r="G750">
        <v>100</v>
      </c>
      <c r="H750">
        <v>0</v>
      </c>
      <c r="I750">
        <v>501</v>
      </c>
      <c r="J750" t="str">
        <f t="shared" si="11"/>
        <v>SELECT 'flat30-13.cnf','Tournament','1Point','Guided','Weighted',1,100,0,501 UNION</v>
      </c>
    </row>
    <row r="751" spans="1:10" x14ac:dyDescent="0.55000000000000004">
      <c r="A751" t="s">
        <v>139</v>
      </c>
      <c r="B751" t="s">
        <v>0</v>
      </c>
      <c r="C751" t="s">
        <v>133</v>
      </c>
      <c r="D751" t="s">
        <v>6</v>
      </c>
      <c r="E751" t="s">
        <v>5</v>
      </c>
      <c r="F751" t="b">
        <v>1</v>
      </c>
      <c r="G751">
        <v>94</v>
      </c>
      <c r="H751">
        <v>0</v>
      </c>
      <c r="I751">
        <v>383</v>
      </c>
      <c r="J751" t="str">
        <f t="shared" si="11"/>
        <v>SELECT 'flat30-13.cnf','Tournament','1Point','Guided','Amplified',1,94,0,383 UNION</v>
      </c>
    </row>
    <row r="752" spans="1:10" x14ac:dyDescent="0.55000000000000004">
      <c r="A752" t="s">
        <v>139</v>
      </c>
      <c r="B752" t="s">
        <v>0</v>
      </c>
      <c r="C752" t="s">
        <v>133</v>
      </c>
      <c r="D752" t="s">
        <v>131</v>
      </c>
      <c r="E752" t="s">
        <v>3</v>
      </c>
      <c r="F752" t="b">
        <v>0</v>
      </c>
      <c r="G752">
        <v>10000</v>
      </c>
      <c r="H752">
        <v>50</v>
      </c>
      <c r="I752">
        <v>22112</v>
      </c>
      <c r="J752" t="str">
        <f t="shared" si="11"/>
        <v>SELECT 'flat30-13.cnf','Tournament','1Point','1Bit','MaxSat',0,10000,50,22112 UNION</v>
      </c>
    </row>
    <row r="753" spans="1:10" x14ac:dyDescent="0.55000000000000004">
      <c r="A753" t="s">
        <v>139</v>
      </c>
      <c r="B753" t="s">
        <v>0</v>
      </c>
      <c r="C753" t="s">
        <v>133</v>
      </c>
      <c r="D753" t="s">
        <v>131</v>
      </c>
      <c r="E753" t="s">
        <v>4</v>
      </c>
      <c r="F753" t="b">
        <v>1</v>
      </c>
      <c r="G753">
        <v>8190</v>
      </c>
      <c r="H753">
        <v>37</v>
      </c>
      <c r="I753">
        <v>16645</v>
      </c>
      <c r="J753" t="str">
        <f t="shared" si="11"/>
        <v>SELECT 'flat30-13.cnf','Tournament','1Point','1Bit','Weighted',1,8190,37,16645 UNION</v>
      </c>
    </row>
    <row r="754" spans="1:10" x14ac:dyDescent="0.55000000000000004">
      <c r="A754" t="s">
        <v>139</v>
      </c>
      <c r="B754" t="s">
        <v>0</v>
      </c>
      <c r="C754" t="s">
        <v>133</v>
      </c>
      <c r="D754" t="s">
        <v>131</v>
      </c>
      <c r="E754" t="s">
        <v>5</v>
      </c>
      <c r="F754" t="b">
        <v>0</v>
      </c>
      <c r="G754">
        <v>10000</v>
      </c>
      <c r="H754">
        <v>50</v>
      </c>
      <c r="I754">
        <v>21977</v>
      </c>
      <c r="J754" t="str">
        <f t="shared" si="11"/>
        <v>SELECT 'flat30-13.cnf','Tournament','1Point','1Bit','Amplified',0,10000,50,21977 UNION</v>
      </c>
    </row>
    <row r="755" spans="1:10" x14ac:dyDescent="0.55000000000000004">
      <c r="A755" t="s">
        <v>139</v>
      </c>
      <c r="B755" t="s">
        <v>0</v>
      </c>
      <c r="C755" t="s">
        <v>133</v>
      </c>
      <c r="D755" t="s">
        <v>132</v>
      </c>
      <c r="E755" t="s">
        <v>3</v>
      </c>
      <c r="F755" t="b">
        <v>1</v>
      </c>
      <c r="G755">
        <v>6042</v>
      </c>
      <c r="H755">
        <v>32</v>
      </c>
      <c r="I755">
        <v>13590</v>
      </c>
      <c r="J755" t="str">
        <f t="shared" si="11"/>
        <v>SELECT 'flat30-13.cnf','Tournament','1Point','2Bit','MaxSat',1,6042,32,13590 UNION</v>
      </c>
    </row>
    <row r="756" spans="1:10" x14ac:dyDescent="0.55000000000000004">
      <c r="A756" t="s">
        <v>139</v>
      </c>
      <c r="B756" t="s">
        <v>0</v>
      </c>
      <c r="C756" t="s">
        <v>133</v>
      </c>
      <c r="D756" t="s">
        <v>132</v>
      </c>
      <c r="E756" t="s">
        <v>4</v>
      </c>
      <c r="F756" t="b">
        <v>1</v>
      </c>
      <c r="G756">
        <v>3356</v>
      </c>
      <c r="H756">
        <v>14</v>
      </c>
      <c r="I756">
        <v>6409</v>
      </c>
      <c r="J756" t="str">
        <f t="shared" si="11"/>
        <v>SELECT 'flat30-13.cnf','Tournament','1Point','2Bit','Weighted',1,3356,14,6409 UNION</v>
      </c>
    </row>
    <row r="757" spans="1:10" x14ac:dyDescent="0.55000000000000004">
      <c r="A757" t="s">
        <v>139</v>
      </c>
      <c r="B757" t="s">
        <v>0</v>
      </c>
      <c r="C757" t="s">
        <v>133</v>
      </c>
      <c r="D757" t="s">
        <v>132</v>
      </c>
      <c r="E757" t="s">
        <v>5</v>
      </c>
      <c r="F757" t="b">
        <v>1</v>
      </c>
      <c r="G757">
        <v>6042</v>
      </c>
      <c r="H757">
        <v>32</v>
      </c>
      <c r="I757">
        <v>12996</v>
      </c>
      <c r="J757" t="str">
        <f t="shared" si="11"/>
        <v>SELECT 'flat30-13.cnf','Tournament','1Point','2Bit','Amplified',1,6042,32,12996 UNION</v>
      </c>
    </row>
    <row r="758" spans="1:10" x14ac:dyDescent="0.55000000000000004">
      <c r="A758" t="s">
        <v>139</v>
      </c>
      <c r="B758" t="s">
        <v>0</v>
      </c>
      <c r="C758" t="s">
        <v>134</v>
      </c>
      <c r="D758" t="s">
        <v>2</v>
      </c>
      <c r="E758" t="s">
        <v>3</v>
      </c>
      <c r="F758" t="b">
        <v>1</v>
      </c>
      <c r="G758">
        <v>86</v>
      </c>
      <c r="H758">
        <v>0</v>
      </c>
      <c r="I758">
        <v>194</v>
      </c>
      <c r="J758" t="str">
        <f t="shared" si="11"/>
        <v>SELECT 'flat30-13.cnf','Tournament','2Point','BitFlip','MaxSat',1,86,0,194 UNION</v>
      </c>
    </row>
    <row r="759" spans="1:10" x14ac:dyDescent="0.55000000000000004">
      <c r="A759" t="s">
        <v>139</v>
      </c>
      <c r="B759" t="s">
        <v>0</v>
      </c>
      <c r="C759" t="s">
        <v>134</v>
      </c>
      <c r="D759" t="s">
        <v>2</v>
      </c>
      <c r="E759" t="s">
        <v>4</v>
      </c>
      <c r="F759" t="b">
        <v>1</v>
      </c>
      <c r="G759">
        <v>423</v>
      </c>
      <c r="H759">
        <v>1</v>
      </c>
      <c r="I759">
        <v>882</v>
      </c>
      <c r="J759" t="str">
        <f t="shared" si="11"/>
        <v>SELECT 'flat30-13.cnf','Tournament','2Point','BitFlip','Weighted',1,423,1,882 UNION</v>
      </c>
    </row>
    <row r="760" spans="1:10" x14ac:dyDescent="0.55000000000000004">
      <c r="A760" t="s">
        <v>139</v>
      </c>
      <c r="B760" t="s">
        <v>0</v>
      </c>
      <c r="C760" t="s">
        <v>134</v>
      </c>
      <c r="D760" t="s">
        <v>2</v>
      </c>
      <c r="E760" t="s">
        <v>5</v>
      </c>
      <c r="F760" t="b">
        <v>1</v>
      </c>
      <c r="G760">
        <v>86</v>
      </c>
      <c r="H760">
        <v>0</v>
      </c>
      <c r="I760">
        <v>197</v>
      </c>
      <c r="J760" t="str">
        <f t="shared" si="11"/>
        <v>SELECT 'flat30-13.cnf','Tournament','2Point','BitFlip','Amplified',1,86,0,197 UNION</v>
      </c>
    </row>
    <row r="761" spans="1:10" x14ac:dyDescent="0.55000000000000004">
      <c r="A761" t="s">
        <v>139</v>
      </c>
      <c r="B761" t="s">
        <v>0</v>
      </c>
      <c r="C761" t="s">
        <v>134</v>
      </c>
      <c r="D761" t="s">
        <v>6</v>
      </c>
      <c r="E761" t="s">
        <v>3</v>
      </c>
      <c r="F761" t="b">
        <v>1</v>
      </c>
      <c r="G761">
        <v>584</v>
      </c>
      <c r="H761">
        <v>4</v>
      </c>
      <c r="I761">
        <v>2108</v>
      </c>
      <c r="J761" t="str">
        <f t="shared" si="11"/>
        <v>SELECT 'flat30-13.cnf','Tournament','2Point','Guided','MaxSat',1,584,4,2108 UNION</v>
      </c>
    </row>
    <row r="762" spans="1:10" x14ac:dyDescent="0.55000000000000004">
      <c r="A762" t="s">
        <v>139</v>
      </c>
      <c r="B762" t="s">
        <v>0</v>
      </c>
      <c r="C762" t="s">
        <v>134</v>
      </c>
      <c r="D762" t="s">
        <v>6</v>
      </c>
      <c r="E762" t="s">
        <v>4</v>
      </c>
      <c r="F762" t="b">
        <v>1</v>
      </c>
      <c r="G762">
        <v>86</v>
      </c>
      <c r="H762">
        <v>0</v>
      </c>
      <c r="I762">
        <v>276</v>
      </c>
      <c r="J762" t="str">
        <f t="shared" si="11"/>
        <v>SELECT 'flat30-13.cnf','Tournament','2Point','Guided','Weighted',1,86,0,276 UNION</v>
      </c>
    </row>
    <row r="763" spans="1:10" x14ac:dyDescent="0.55000000000000004">
      <c r="A763" t="s">
        <v>139</v>
      </c>
      <c r="B763" t="s">
        <v>0</v>
      </c>
      <c r="C763" t="s">
        <v>134</v>
      </c>
      <c r="D763" t="s">
        <v>6</v>
      </c>
      <c r="E763" t="s">
        <v>5</v>
      </c>
      <c r="F763" t="b">
        <v>1</v>
      </c>
      <c r="G763">
        <v>584</v>
      </c>
      <c r="H763">
        <v>4</v>
      </c>
      <c r="I763">
        <v>2104</v>
      </c>
      <c r="J763" t="str">
        <f t="shared" si="11"/>
        <v>SELECT 'flat30-13.cnf','Tournament','2Point','Guided','Amplified',1,584,4,2104 UNION</v>
      </c>
    </row>
    <row r="764" spans="1:10" x14ac:dyDescent="0.55000000000000004">
      <c r="A764" t="s">
        <v>139</v>
      </c>
      <c r="B764" t="s">
        <v>0</v>
      </c>
      <c r="C764" t="s">
        <v>134</v>
      </c>
      <c r="D764" t="s">
        <v>131</v>
      </c>
      <c r="E764" t="s">
        <v>3</v>
      </c>
      <c r="F764" t="b">
        <v>0</v>
      </c>
      <c r="G764">
        <v>10000</v>
      </c>
      <c r="H764">
        <v>56</v>
      </c>
      <c r="I764">
        <v>21776</v>
      </c>
      <c r="J764" t="str">
        <f t="shared" si="11"/>
        <v>SELECT 'flat30-13.cnf','Tournament','2Point','1Bit','MaxSat',0,10000,56,21776 UNION</v>
      </c>
    </row>
    <row r="765" spans="1:10" x14ac:dyDescent="0.55000000000000004">
      <c r="A765" t="s">
        <v>139</v>
      </c>
      <c r="B765" t="s">
        <v>0</v>
      </c>
      <c r="C765" t="s">
        <v>134</v>
      </c>
      <c r="D765" t="s">
        <v>131</v>
      </c>
      <c r="E765" t="s">
        <v>4</v>
      </c>
      <c r="F765" t="b">
        <v>0</v>
      </c>
      <c r="G765">
        <v>10000</v>
      </c>
      <c r="H765">
        <v>45</v>
      </c>
      <c r="I765">
        <v>20279</v>
      </c>
      <c r="J765" t="str">
        <f t="shared" si="11"/>
        <v>SELECT 'flat30-13.cnf','Tournament','2Point','1Bit','Weighted',0,10000,45,20279 UNION</v>
      </c>
    </row>
    <row r="766" spans="1:10" x14ac:dyDescent="0.55000000000000004">
      <c r="A766" t="s">
        <v>139</v>
      </c>
      <c r="B766" t="s">
        <v>0</v>
      </c>
      <c r="C766" t="s">
        <v>134</v>
      </c>
      <c r="D766" t="s">
        <v>131</v>
      </c>
      <c r="E766" t="s">
        <v>5</v>
      </c>
      <c r="F766" t="b">
        <v>0</v>
      </c>
      <c r="G766">
        <v>10000</v>
      </c>
      <c r="H766">
        <v>56</v>
      </c>
      <c r="I766">
        <v>22328</v>
      </c>
      <c r="J766" t="str">
        <f t="shared" si="11"/>
        <v>SELECT 'flat30-13.cnf','Tournament','2Point','1Bit','Amplified',0,10000,56,22328 UNION</v>
      </c>
    </row>
    <row r="767" spans="1:10" x14ac:dyDescent="0.55000000000000004">
      <c r="A767" t="s">
        <v>139</v>
      </c>
      <c r="B767" t="s">
        <v>0</v>
      </c>
      <c r="C767" t="s">
        <v>134</v>
      </c>
      <c r="D767" t="s">
        <v>132</v>
      </c>
      <c r="E767" t="s">
        <v>3</v>
      </c>
      <c r="F767" t="b">
        <v>0</v>
      </c>
      <c r="G767">
        <v>10000</v>
      </c>
      <c r="H767">
        <v>56</v>
      </c>
      <c r="I767">
        <v>21973</v>
      </c>
      <c r="J767" t="str">
        <f t="shared" si="11"/>
        <v>SELECT 'flat30-13.cnf','Tournament','2Point','2Bit','MaxSat',0,10000,56,21973 UNION</v>
      </c>
    </row>
    <row r="768" spans="1:10" x14ac:dyDescent="0.55000000000000004">
      <c r="A768" t="s">
        <v>139</v>
      </c>
      <c r="B768" t="s">
        <v>0</v>
      </c>
      <c r="C768" t="s">
        <v>134</v>
      </c>
      <c r="D768" t="s">
        <v>132</v>
      </c>
      <c r="E768" t="s">
        <v>4</v>
      </c>
      <c r="F768" t="b">
        <v>1</v>
      </c>
      <c r="G768">
        <v>5660</v>
      </c>
      <c r="H768">
        <v>28</v>
      </c>
      <c r="I768">
        <v>11380</v>
      </c>
      <c r="J768" t="str">
        <f t="shared" si="11"/>
        <v>SELECT 'flat30-13.cnf','Tournament','2Point','2Bit','Weighted',1,5660,28,11380 UNION</v>
      </c>
    </row>
    <row r="769" spans="1:10" x14ac:dyDescent="0.55000000000000004">
      <c r="A769" t="s">
        <v>139</v>
      </c>
      <c r="B769" t="s">
        <v>0</v>
      </c>
      <c r="C769" t="s">
        <v>134</v>
      </c>
      <c r="D769" t="s">
        <v>132</v>
      </c>
      <c r="E769" t="s">
        <v>5</v>
      </c>
      <c r="F769" t="b">
        <v>0</v>
      </c>
      <c r="G769">
        <v>10000</v>
      </c>
      <c r="H769">
        <v>56</v>
      </c>
      <c r="I769">
        <v>21854</v>
      </c>
      <c r="J769" t="str">
        <f t="shared" si="11"/>
        <v>SELECT 'flat30-13.cnf','Tournament','2Point','2Bit','Amplified',0,10000,56,21854 UNION</v>
      </c>
    </row>
    <row r="770" spans="1:10" x14ac:dyDescent="0.55000000000000004">
      <c r="A770" t="s">
        <v>139</v>
      </c>
      <c r="B770" t="s">
        <v>9</v>
      </c>
      <c r="C770" t="s">
        <v>1</v>
      </c>
      <c r="D770" t="s">
        <v>2</v>
      </c>
      <c r="E770" t="s">
        <v>3</v>
      </c>
      <c r="F770" t="b">
        <v>0</v>
      </c>
      <c r="G770">
        <v>10000</v>
      </c>
      <c r="H770">
        <v>32</v>
      </c>
      <c r="I770">
        <v>57023</v>
      </c>
      <c r="J770" t="str">
        <f t="shared" si="11"/>
        <v>SELECT 'flat30-13.cnf','Roulette','Clause','BitFlip','MaxSat',0,10000,32,57023 UNION</v>
      </c>
    </row>
    <row r="771" spans="1:10" x14ac:dyDescent="0.55000000000000004">
      <c r="A771" t="s">
        <v>139</v>
      </c>
      <c r="B771" t="s">
        <v>9</v>
      </c>
      <c r="C771" t="s">
        <v>1</v>
      </c>
      <c r="D771" t="s">
        <v>2</v>
      </c>
      <c r="E771" t="s">
        <v>4</v>
      </c>
      <c r="F771" t="b">
        <v>0</v>
      </c>
      <c r="G771">
        <v>10000</v>
      </c>
      <c r="H771">
        <v>23</v>
      </c>
      <c r="I771">
        <v>54841</v>
      </c>
      <c r="J771" t="str">
        <f t="shared" ref="J771:J834" si="12">CONCATENATE("SELECT '",A771,"','",B771,"','",C771,"','",D771,"','",E771,"',",IF(F771,1,0),",",G771,",",H771,",",I771," UNION")</f>
        <v>SELECT 'flat30-13.cnf','Roulette','Clause','BitFlip','Weighted',0,10000,23,54841 UNION</v>
      </c>
    </row>
    <row r="772" spans="1:10" x14ac:dyDescent="0.55000000000000004">
      <c r="A772" t="s">
        <v>139</v>
      </c>
      <c r="B772" t="s">
        <v>9</v>
      </c>
      <c r="C772" t="s">
        <v>1</v>
      </c>
      <c r="D772" t="s">
        <v>2</v>
      </c>
      <c r="E772" t="s">
        <v>5</v>
      </c>
      <c r="F772" t="b">
        <v>0</v>
      </c>
      <c r="G772">
        <v>10000</v>
      </c>
      <c r="H772">
        <v>32</v>
      </c>
      <c r="I772">
        <v>58014</v>
      </c>
      <c r="J772" t="str">
        <f t="shared" si="12"/>
        <v>SELECT 'flat30-13.cnf','Roulette','Clause','BitFlip','Amplified',0,10000,32,58014 UNION</v>
      </c>
    </row>
    <row r="773" spans="1:10" x14ac:dyDescent="0.55000000000000004">
      <c r="A773" t="s">
        <v>139</v>
      </c>
      <c r="B773" t="s">
        <v>9</v>
      </c>
      <c r="C773" t="s">
        <v>1</v>
      </c>
      <c r="D773" t="s">
        <v>6</v>
      </c>
      <c r="E773" t="s">
        <v>3</v>
      </c>
      <c r="F773" t="b">
        <v>1</v>
      </c>
      <c r="G773">
        <v>2561</v>
      </c>
      <c r="H773">
        <v>9</v>
      </c>
      <c r="I773">
        <v>17090</v>
      </c>
      <c r="J773" t="str">
        <f t="shared" si="12"/>
        <v>SELECT 'flat30-13.cnf','Roulette','Clause','Guided','MaxSat',1,2561,9,17090 UNION</v>
      </c>
    </row>
    <row r="774" spans="1:10" x14ac:dyDescent="0.55000000000000004">
      <c r="A774" t="s">
        <v>139</v>
      </c>
      <c r="B774" t="s">
        <v>9</v>
      </c>
      <c r="C774" t="s">
        <v>1</v>
      </c>
      <c r="D774" t="s">
        <v>6</v>
      </c>
      <c r="E774" t="s">
        <v>4</v>
      </c>
      <c r="F774" t="b">
        <v>1</v>
      </c>
      <c r="G774">
        <v>2956</v>
      </c>
      <c r="H774">
        <v>8</v>
      </c>
      <c r="I774">
        <v>18137</v>
      </c>
      <c r="J774" t="str">
        <f t="shared" si="12"/>
        <v>SELECT 'flat30-13.cnf','Roulette','Clause','Guided','Weighted',1,2956,8,18137 UNION</v>
      </c>
    </row>
    <row r="775" spans="1:10" x14ac:dyDescent="0.55000000000000004">
      <c r="A775" t="s">
        <v>139</v>
      </c>
      <c r="B775" t="s">
        <v>9</v>
      </c>
      <c r="C775" t="s">
        <v>1</v>
      </c>
      <c r="D775" t="s">
        <v>6</v>
      </c>
      <c r="E775" t="s">
        <v>5</v>
      </c>
      <c r="F775" t="b">
        <v>1</v>
      </c>
      <c r="G775">
        <v>3225</v>
      </c>
      <c r="H775">
        <v>12</v>
      </c>
      <c r="I775">
        <v>22032</v>
      </c>
      <c r="J775" t="str">
        <f t="shared" si="12"/>
        <v>SELECT 'flat30-13.cnf','Roulette','Clause','Guided','Amplified',1,3225,12,22032 UNION</v>
      </c>
    </row>
    <row r="776" spans="1:10" x14ac:dyDescent="0.55000000000000004">
      <c r="A776" t="s">
        <v>139</v>
      </c>
      <c r="B776" t="s">
        <v>9</v>
      </c>
      <c r="C776" t="s">
        <v>1</v>
      </c>
      <c r="D776" t="s">
        <v>131</v>
      </c>
      <c r="E776" t="s">
        <v>3</v>
      </c>
      <c r="F776" t="b">
        <v>0</v>
      </c>
      <c r="G776">
        <v>10000</v>
      </c>
      <c r="H776">
        <v>34</v>
      </c>
      <c r="I776">
        <v>56766</v>
      </c>
      <c r="J776" t="str">
        <f t="shared" si="12"/>
        <v>SELECT 'flat30-13.cnf','Roulette','Clause','1Bit','MaxSat',0,10000,34,56766 UNION</v>
      </c>
    </row>
    <row r="777" spans="1:10" x14ac:dyDescent="0.55000000000000004">
      <c r="A777" t="s">
        <v>139</v>
      </c>
      <c r="B777" t="s">
        <v>9</v>
      </c>
      <c r="C777" t="s">
        <v>1</v>
      </c>
      <c r="D777" t="s">
        <v>131</v>
      </c>
      <c r="E777" t="s">
        <v>4</v>
      </c>
      <c r="F777" t="b">
        <v>0</v>
      </c>
      <c r="G777">
        <v>10000</v>
      </c>
      <c r="H777">
        <v>27</v>
      </c>
      <c r="I777">
        <v>54556</v>
      </c>
      <c r="J777" t="str">
        <f t="shared" si="12"/>
        <v>SELECT 'flat30-13.cnf','Roulette','Clause','1Bit','Weighted',0,10000,27,54556 UNION</v>
      </c>
    </row>
    <row r="778" spans="1:10" x14ac:dyDescent="0.55000000000000004">
      <c r="A778" t="s">
        <v>139</v>
      </c>
      <c r="B778" t="s">
        <v>9</v>
      </c>
      <c r="C778" t="s">
        <v>1</v>
      </c>
      <c r="D778" t="s">
        <v>131</v>
      </c>
      <c r="E778" t="s">
        <v>5</v>
      </c>
      <c r="F778" t="b">
        <v>0</v>
      </c>
      <c r="G778">
        <v>10000</v>
      </c>
      <c r="H778">
        <v>34</v>
      </c>
      <c r="I778">
        <v>54174</v>
      </c>
      <c r="J778" t="str">
        <f t="shared" si="12"/>
        <v>SELECT 'flat30-13.cnf','Roulette','Clause','1Bit','Amplified',0,10000,34,54174 UNION</v>
      </c>
    </row>
    <row r="779" spans="1:10" x14ac:dyDescent="0.55000000000000004">
      <c r="A779" t="s">
        <v>139</v>
      </c>
      <c r="B779" t="s">
        <v>9</v>
      </c>
      <c r="C779" t="s">
        <v>1</v>
      </c>
      <c r="D779" t="s">
        <v>132</v>
      </c>
      <c r="E779" t="s">
        <v>3</v>
      </c>
      <c r="F779" t="b">
        <v>1</v>
      </c>
      <c r="G779">
        <v>328</v>
      </c>
      <c r="H779">
        <v>0</v>
      </c>
      <c r="I779">
        <v>1812</v>
      </c>
      <c r="J779" t="str">
        <f t="shared" si="12"/>
        <v>SELECT 'flat30-13.cnf','Roulette','Clause','2Bit','MaxSat',1,328,0,1812 UNION</v>
      </c>
    </row>
    <row r="780" spans="1:10" x14ac:dyDescent="0.55000000000000004">
      <c r="A780" t="s">
        <v>139</v>
      </c>
      <c r="B780" t="s">
        <v>9</v>
      </c>
      <c r="C780" t="s">
        <v>1</v>
      </c>
      <c r="D780" t="s">
        <v>132</v>
      </c>
      <c r="E780" t="s">
        <v>4</v>
      </c>
      <c r="F780" t="b">
        <v>0</v>
      </c>
      <c r="G780">
        <v>10000</v>
      </c>
      <c r="H780">
        <v>22</v>
      </c>
      <c r="I780">
        <v>54660</v>
      </c>
      <c r="J780" t="str">
        <f t="shared" si="12"/>
        <v>SELECT 'flat30-13.cnf','Roulette','Clause','2Bit','Weighted',0,10000,22,54660 UNION</v>
      </c>
    </row>
    <row r="781" spans="1:10" x14ac:dyDescent="0.55000000000000004">
      <c r="A781" t="s">
        <v>139</v>
      </c>
      <c r="B781" t="s">
        <v>9</v>
      </c>
      <c r="C781" t="s">
        <v>1</v>
      </c>
      <c r="D781" t="s">
        <v>132</v>
      </c>
      <c r="E781" t="s">
        <v>5</v>
      </c>
      <c r="F781" t="b">
        <v>0</v>
      </c>
      <c r="G781">
        <v>10000</v>
      </c>
      <c r="H781">
        <v>33</v>
      </c>
      <c r="I781">
        <v>53653</v>
      </c>
      <c r="J781" t="str">
        <f t="shared" si="12"/>
        <v>SELECT 'flat30-13.cnf','Roulette','Clause','2Bit','Amplified',0,10000,33,53653 UNION</v>
      </c>
    </row>
    <row r="782" spans="1:10" x14ac:dyDescent="0.55000000000000004">
      <c r="A782" t="s">
        <v>139</v>
      </c>
      <c r="B782" t="s">
        <v>9</v>
      </c>
      <c r="C782" t="s">
        <v>8</v>
      </c>
      <c r="D782" t="s">
        <v>2</v>
      </c>
      <c r="E782" t="s">
        <v>3</v>
      </c>
      <c r="F782" t="b">
        <v>0</v>
      </c>
      <c r="G782">
        <v>10000</v>
      </c>
      <c r="H782">
        <v>34</v>
      </c>
      <c r="I782">
        <v>24999</v>
      </c>
      <c r="J782" t="str">
        <f t="shared" si="12"/>
        <v>SELECT 'flat30-13.cnf','Roulette','Uniform','BitFlip','MaxSat',0,10000,34,24999 UNION</v>
      </c>
    </row>
    <row r="783" spans="1:10" x14ac:dyDescent="0.55000000000000004">
      <c r="A783" t="s">
        <v>139</v>
      </c>
      <c r="B783" t="s">
        <v>9</v>
      </c>
      <c r="C783" t="s">
        <v>8</v>
      </c>
      <c r="D783" t="s">
        <v>2</v>
      </c>
      <c r="E783" t="s">
        <v>4</v>
      </c>
      <c r="F783" t="b">
        <v>0</v>
      </c>
      <c r="G783">
        <v>10000</v>
      </c>
      <c r="H783">
        <v>23</v>
      </c>
      <c r="I783">
        <v>22336</v>
      </c>
      <c r="J783" t="str">
        <f t="shared" si="12"/>
        <v>SELECT 'flat30-13.cnf','Roulette','Uniform','BitFlip','Weighted',0,10000,23,22336 UNION</v>
      </c>
    </row>
    <row r="784" spans="1:10" x14ac:dyDescent="0.55000000000000004">
      <c r="A784" t="s">
        <v>139</v>
      </c>
      <c r="B784" t="s">
        <v>9</v>
      </c>
      <c r="C784" t="s">
        <v>8</v>
      </c>
      <c r="D784" t="s">
        <v>2</v>
      </c>
      <c r="E784" t="s">
        <v>5</v>
      </c>
      <c r="F784" t="b">
        <v>0</v>
      </c>
      <c r="G784">
        <v>10000</v>
      </c>
      <c r="H784">
        <v>35</v>
      </c>
      <c r="I784">
        <v>24229</v>
      </c>
      <c r="J784" t="str">
        <f t="shared" si="12"/>
        <v>SELECT 'flat30-13.cnf','Roulette','Uniform','BitFlip','Amplified',0,10000,35,24229 UNION</v>
      </c>
    </row>
    <row r="785" spans="1:10" x14ac:dyDescent="0.55000000000000004">
      <c r="A785" t="s">
        <v>139</v>
      </c>
      <c r="B785" t="s">
        <v>9</v>
      </c>
      <c r="C785" t="s">
        <v>8</v>
      </c>
      <c r="D785" t="s">
        <v>6</v>
      </c>
      <c r="E785" t="s">
        <v>3</v>
      </c>
      <c r="F785" t="b">
        <v>1</v>
      </c>
      <c r="G785">
        <v>1454</v>
      </c>
      <c r="H785">
        <v>7</v>
      </c>
      <c r="I785">
        <v>5908</v>
      </c>
      <c r="J785" t="str">
        <f t="shared" si="12"/>
        <v>SELECT 'flat30-13.cnf','Roulette','Uniform','Guided','MaxSat',1,1454,7,5908 UNION</v>
      </c>
    </row>
    <row r="786" spans="1:10" x14ac:dyDescent="0.55000000000000004">
      <c r="A786" t="s">
        <v>139</v>
      </c>
      <c r="B786" t="s">
        <v>9</v>
      </c>
      <c r="C786" t="s">
        <v>8</v>
      </c>
      <c r="D786" t="s">
        <v>6</v>
      </c>
      <c r="E786" t="s">
        <v>4</v>
      </c>
      <c r="F786" t="b">
        <v>1</v>
      </c>
      <c r="G786">
        <v>1481</v>
      </c>
      <c r="H786">
        <v>6</v>
      </c>
      <c r="I786">
        <v>5203</v>
      </c>
      <c r="J786" t="str">
        <f t="shared" si="12"/>
        <v>SELECT 'flat30-13.cnf','Roulette','Uniform','Guided','Weighted',1,1481,6,5203 UNION</v>
      </c>
    </row>
    <row r="787" spans="1:10" x14ac:dyDescent="0.55000000000000004">
      <c r="A787" t="s">
        <v>139</v>
      </c>
      <c r="B787" t="s">
        <v>9</v>
      </c>
      <c r="C787" t="s">
        <v>8</v>
      </c>
      <c r="D787" t="s">
        <v>6</v>
      </c>
      <c r="E787" t="s">
        <v>5</v>
      </c>
      <c r="F787" t="b">
        <v>1</v>
      </c>
      <c r="G787">
        <v>98</v>
      </c>
      <c r="H787">
        <v>0</v>
      </c>
      <c r="I787">
        <v>370</v>
      </c>
      <c r="J787" t="str">
        <f t="shared" si="12"/>
        <v>SELECT 'flat30-13.cnf','Roulette','Uniform','Guided','Amplified',1,98,0,370 UNION</v>
      </c>
    </row>
    <row r="788" spans="1:10" x14ac:dyDescent="0.55000000000000004">
      <c r="A788" t="s">
        <v>139</v>
      </c>
      <c r="B788" t="s">
        <v>9</v>
      </c>
      <c r="C788" t="s">
        <v>8</v>
      </c>
      <c r="D788" t="s">
        <v>131</v>
      </c>
      <c r="E788" t="s">
        <v>3</v>
      </c>
      <c r="F788" t="b">
        <v>0</v>
      </c>
      <c r="G788">
        <v>10000</v>
      </c>
      <c r="H788">
        <v>37</v>
      </c>
      <c r="I788">
        <v>22610</v>
      </c>
      <c r="J788" t="str">
        <f t="shared" si="12"/>
        <v>SELECT 'flat30-13.cnf','Roulette','Uniform','1Bit','MaxSat',0,10000,37,22610 UNION</v>
      </c>
    </row>
    <row r="789" spans="1:10" x14ac:dyDescent="0.55000000000000004">
      <c r="A789" t="s">
        <v>139</v>
      </c>
      <c r="B789" t="s">
        <v>9</v>
      </c>
      <c r="C789" t="s">
        <v>8</v>
      </c>
      <c r="D789" t="s">
        <v>131</v>
      </c>
      <c r="E789" t="s">
        <v>4</v>
      </c>
      <c r="F789" t="b">
        <v>0</v>
      </c>
      <c r="G789">
        <v>10000</v>
      </c>
      <c r="H789">
        <v>29</v>
      </c>
      <c r="I789">
        <v>21349</v>
      </c>
      <c r="J789" t="str">
        <f t="shared" si="12"/>
        <v>SELECT 'flat30-13.cnf','Roulette','Uniform','1Bit','Weighted',0,10000,29,21349 UNION</v>
      </c>
    </row>
    <row r="790" spans="1:10" x14ac:dyDescent="0.55000000000000004">
      <c r="A790" t="s">
        <v>139</v>
      </c>
      <c r="B790" t="s">
        <v>9</v>
      </c>
      <c r="C790" t="s">
        <v>8</v>
      </c>
      <c r="D790" t="s">
        <v>131</v>
      </c>
      <c r="E790" t="s">
        <v>5</v>
      </c>
      <c r="F790" t="b">
        <v>0</v>
      </c>
      <c r="G790">
        <v>10000</v>
      </c>
      <c r="H790">
        <v>39</v>
      </c>
      <c r="I790">
        <v>23518</v>
      </c>
      <c r="J790" t="str">
        <f t="shared" si="12"/>
        <v>SELECT 'flat30-13.cnf','Roulette','Uniform','1Bit','Amplified',0,10000,39,23518 UNION</v>
      </c>
    </row>
    <row r="791" spans="1:10" x14ac:dyDescent="0.55000000000000004">
      <c r="A791" t="s">
        <v>139</v>
      </c>
      <c r="B791" t="s">
        <v>9</v>
      </c>
      <c r="C791" t="s">
        <v>8</v>
      </c>
      <c r="D791" t="s">
        <v>132</v>
      </c>
      <c r="E791" t="s">
        <v>3</v>
      </c>
      <c r="F791" t="b">
        <v>0</v>
      </c>
      <c r="G791">
        <v>10000</v>
      </c>
      <c r="H791">
        <v>32</v>
      </c>
      <c r="I791">
        <v>22849</v>
      </c>
      <c r="J791" t="str">
        <f t="shared" si="12"/>
        <v>SELECT 'flat30-13.cnf','Roulette','Uniform','2Bit','MaxSat',0,10000,32,22849 UNION</v>
      </c>
    </row>
    <row r="792" spans="1:10" x14ac:dyDescent="0.55000000000000004">
      <c r="A792" t="s">
        <v>139</v>
      </c>
      <c r="B792" t="s">
        <v>9</v>
      </c>
      <c r="C792" t="s">
        <v>8</v>
      </c>
      <c r="D792" t="s">
        <v>132</v>
      </c>
      <c r="E792" t="s">
        <v>4</v>
      </c>
      <c r="F792" t="b">
        <v>0</v>
      </c>
      <c r="G792">
        <v>10000</v>
      </c>
      <c r="H792">
        <v>24</v>
      </c>
      <c r="I792">
        <v>21526</v>
      </c>
      <c r="J792" t="str">
        <f t="shared" si="12"/>
        <v>SELECT 'flat30-13.cnf','Roulette','Uniform','2Bit','Weighted',0,10000,24,21526 UNION</v>
      </c>
    </row>
    <row r="793" spans="1:10" x14ac:dyDescent="0.55000000000000004">
      <c r="A793" t="s">
        <v>139</v>
      </c>
      <c r="B793" t="s">
        <v>9</v>
      </c>
      <c r="C793" t="s">
        <v>8</v>
      </c>
      <c r="D793" t="s">
        <v>132</v>
      </c>
      <c r="E793" t="s">
        <v>5</v>
      </c>
      <c r="F793" t="b">
        <v>0</v>
      </c>
      <c r="G793">
        <v>10000</v>
      </c>
      <c r="H793">
        <v>32</v>
      </c>
      <c r="I793">
        <v>23787</v>
      </c>
      <c r="J793" t="str">
        <f t="shared" si="12"/>
        <v>SELECT 'flat30-13.cnf','Roulette','Uniform','2Bit','Amplified',0,10000,32,23787 UNION</v>
      </c>
    </row>
    <row r="794" spans="1:10" x14ac:dyDescent="0.55000000000000004">
      <c r="A794" t="s">
        <v>139</v>
      </c>
      <c r="B794" t="s">
        <v>9</v>
      </c>
      <c r="C794" t="s">
        <v>133</v>
      </c>
      <c r="D794" t="s">
        <v>2</v>
      </c>
      <c r="E794" t="s">
        <v>3</v>
      </c>
      <c r="F794" t="b">
        <v>0</v>
      </c>
      <c r="G794">
        <v>10000</v>
      </c>
      <c r="H794">
        <v>36</v>
      </c>
      <c r="I794">
        <v>22771</v>
      </c>
      <c r="J794" t="str">
        <f t="shared" si="12"/>
        <v>SELECT 'flat30-13.cnf','Roulette','1Point','BitFlip','MaxSat',0,10000,36,22771 UNION</v>
      </c>
    </row>
    <row r="795" spans="1:10" x14ac:dyDescent="0.55000000000000004">
      <c r="A795" t="s">
        <v>139</v>
      </c>
      <c r="B795" t="s">
        <v>9</v>
      </c>
      <c r="C795" t="s">
        <v>133</v>
      </c>
      <c r="D795" t="s">
        <v>2</v>
      </c>
      <c r="E795" t="s">
        <v>4</v>
      </c>
      <c r="F795" t="b">
        <v>0</v>
      </c>
      <c r="G795">
        <v>10000</v>
      </c>
      <c r="H795">
        <v>28</v>
      </c>
      <c r="I795">
        <v>21131</v>
      </c>
      <c r="J795" t="str">
        <f t="shared" si="12"/>
        <v>SELECT 'flat30-13.cnf','Roulette','1Point','BitFlip','Weighted',0,10000,28,21131 UNION</v>
      </c>
    </row>
    <row r="796" spans="1:10" x14ac:dyDescent="0.55000000000000004">
      <c r="A796" t="s">
        <v>139</v>
      </c>
      <c r="B796" t="s">
        <v>9</v>
      </c>
      <c r="C796" t="s">
        <v>133</v>
      </c>
      <c r="D796" t="s">
        <v>2</v>
      </c>
      <c r="E796" t="s">
        <v>5</v>
      </c>
      <c r="F796" t="b">
        <v>0</v>
      </c>
      <c r="G796">
        <v>10000</v>
      </c>
      <c r="H796">
        <v>39</v>
      </c>
      <c r="I796">
        <v>23478</v>
      </c>
      <c r="J796" t="str">
        <f t="shared" si="12"/>
        <v>SELECT 'flat30-13.cnf','Roulette','1Point','BitFlip','Amplified',0,10000,39,23478 UNION</v>
      </c>
    </row>
    <row r="797" spans="1:10" x14ac:dyDescent="0.55000000000000004">
      <c r="A797" t="s">
        <v>139</v>
      </c>
      <c r="B797" t="s">
        <v>9</v>
      </c>
      <c r="C797" t="s">
        <v>133</v>
      </c>
      <c r="D797" t="s">
        <v>6</v>
      </c>
      <c r="E797" t="s">
        <v>3</v>
      </c>
      <c r="F797" t="b">
        <v>1</v>
      </c>
      <c r="G797">
        <v>463</v>
      </c>
      <c r="H797">
        <v>2</v>
      </c>
      <c r="I797">
        <v>1705</v>
      </c>
      <c r="J797" t="str">
        <f t="shared" si="12"/>
        <v>SELECT 'flat30-13.cnf','Roulette','1Point','Guided','MaxSat',1,463,2,1705 UNION</v>
      </c>
    </row>
    <row r="798" spans="1:10" x14ac:dyDescent="0.55000000000000004">
      <c r="A798" t="s">
        <v>139</v>
      </c>
      <c r="B798" t="s">
        <v>9</v>
      </c>
      <c r="C798" t="s">
        <v>133</v>
      </c>
      <c r="D798" t="s">
        <v>6</v>
      </c>
      <c r="E798" t="s">
        <v>4</v>
      </c>
      <c r="F798" t="b">
        <v>1</v>
      </c>
      <c r="G798">
        <v>679</v>
      </c>
      <c r="H798">
        <v>3</v>
      </c>
      <c r="I798">
        <v>2519</v>
      </c>
      <c r="J798" t="str">
        <f t="shared" si="12"/>
        <v>SELECT 'flat30-13.cnf','Roulette','1Point','Guided','Weighted',1,679,3,2519 UNION</v>
      </c>
    </row>
    <row r="799" spans="1:10" x14ac:dyDescent="0.55000000000000004">
      <c r="A799" t="s">
        <v>139</v>
      </c>
      <c r="B799" t="s">
        <v>9</v>
      </c>
      <c r="C799" t="s">
        <v>133</v>
      </c>
      <c r="D799" t="s">
        <v>6</v>
      </c>
      <c r="E799" t="s">
        <v>5</v>
      </c>
      <c r="F799" t="b">
        <v>1</v>
      </c>
      <c r="G799">
        <v>278</v>
      </c>
      <c r="H799">
        <v>1</v>
      </c>
      <c r="I799">
        <v>981</v>
      </c>
      <c r="J799" t="str">
        <f t="shared" si="12"/>
        <v>SELECT 'flat30-13.cnf','Roulette','1Point','Guided','Amplified',1,278,1,981 UNION</v>
      </c>
    </row>
    <row r="800" spans="1:10" x14ac:dyDescent="0.55000000000000004">
      <c r="A800" t="s">
        <v>139</v>
      </c>
      <c r="B800" t="s">
        <v>9</v>
      </c>
      <c r="C800" t="s">
        <v>133</v>
      </c>
      <c r="D800" t="s">
        <v>131</v>
      </c>
      <c r="E800" t="s">
        <v>3</v>
      </c>
      <c r="F800" t="b">
        <v>0</v>
      </c>
      <c r="G800">
        <v>10000</v>
      </c>
      <c r="H800">
        <v>39</v>
      </c>
      <c r="I800">
        <v>21696</v>
      </c>
      <c r="J800" t="str">
        <f t="shared" si="12"/>
        <v>SELECT 'flat30-13.cnf','Roulette','1Point','1Bit','MaxSat',0,10000,39,21696 UNION</v>
      </c>
    </row>
    <row r="801" spans="1:10" x14ac:dyDescent="0.55000000000000004">
      <c r="A801" t="s">
        <v>139</v>
      </c>
      <c r="B801" t="s">
        <v>9</v>
      </c>
      <c r="C801" t="s">
        <v>133</v>
      </c>
      <c r="D801" t="s">
        <v>131</v>
      </c>
      <c r="E801" t="s">
        <v>4</v>
      </c>
      <c r="F801" t="b">
        <v>0</v>
      </c>
      <c r="G801">
        <v>10000</v>
      </c>
      <c r="H801">
        <v>27</v>
      </c>
      <c r="I801">
        <v>19838</v>
      </c>
      <c r="J801" t="str">
        <f t="shared" si="12"/>
        <v>SELECT 'flat30-13.cnf','Roulette','1Point','1Bit','Weighted',0,10000,27,19838 UNION</v>
      </c>
    </row>
    <row r="802" spans="1:10" x14ac:dyDescent="0.55000000000000004">
      <c r="A802" t="s">
        <v>139</v>
      </c>
      <c r="B802" t="s">
        <v>9</v>
      </c>
      <c r="C802" t="s">
        <v>133</v>
      </c>
      <c r="D802" t="s">
        <v>131</v>
      </c>
      <c r="E802" t="s">
        <v>5</v>
      </c>
      <c r="F802" t="b">
        <v>0</v>
      </c>
      <c r="G802">
        <v>10000</v>
      </c>
      <c r="H802">
        <v>39</v>
      </c>
      <c r="I802">
        <v>21984</v>
      </c>
      <c r="J802" t="str">
        <f t="shared" si="12"/>
        <v>SELECT 'flat30-13.cnf','Roulette','1Point','1Bit','Amplified',0,10000,39,21984 UNION</v>
      </c>
    </row>
    <row r="803" spans="1:10" x14ac:dyDescent="0.55000000000000004">
      <c r="A803" t="s">
        <v>139</v>
      </c>
      <c r="B803" t="s">
        <v>9</v>
      </c>
      <c r="C803" t="s">
        <v>133</v>
      </c>
      <c r="D803" t="s">
        <v>132</v>
      </c>
      <c r="E803" t="s">
        <v>3</v>
      </c>
      <c r="F803" t="b">
        <v>0</v>
      </c>
      <c r="G803">
        <v>10000</v>
      </c>
      <c r="H803">
        <v>37</v>
      </c>
      <c r="I803">
        <v>21852</v>
      </c>
      <c r="J803" t="str">
        <f t="shared" si="12"/>
        <v>SELECT 'flat30-13.cnf','Roulette','1Point','2Bit','MaxSat',0,10000,37,21852 UNION</v>
      </c>
    </row>
    <row r="804" spans="1:10" x14ac:dyDescent="0.55000000000000004">
      <c r="A804" t="s">
        <v>139</v>
      </c>
      <c r="B804" t="s">
        <v>9</v>
      </c>
      <c r="C804" t="s">
        <v>133</v>
      </c>
      <c r="D804" t="s">
        <v>132</v>
      </c>
      <c r="E804" t="s">
        <v>4</v>
      </c>
      <c r="F804" t="b">
        <v>0</v>
      </c>
      <c r="G804">
        <v>10000</v>
      </c>
      <c r="H804">
        <v>26</v>
      </c>
      <c r="I804">
        <v>19928</v>
      </c>
      <c r="J804" t="str">
        <f t="shared" si="12"/>
        <v>SELECT 'flat30-13.cnf','Roulette','1Point','2Bit','Weighted',0,10000,26,19928 UNION</v>
      </c>
    </row>
    <row r="805" spans="1:10" x14ac:dyDescent="0.55000000000000004">
      <c r="A805" t="s">
        <v>139</v>
      </c>
      <c r="B805" t="s">
        <v>9</v>
      </c>
      <c r="C805" t="s">
        <v>133</v>
      </c>
      <c r="D805" t="s">
        <v>132</v>
      </c>
      <c r="E805" t="s">
        <v>5</v>
      </c>
      <c r="F805" t="b">
        <v>0</v>
      </c>
      <c r="G805">
        <v>10000</v>
      </c>
      <c r="H805">
        <v>36</v>
      </c>
      <c r="I805">
        <v>22335</v>
      </c>
      <c r="J805" t="str">
        <f t="shared" si="12"/>
        <v>SELECT 'flat30-13.cnf','Roulette','1Point','2Bit','Amplified',0,10000,36,22335 UNION</v>
      </c>
    </row>
    <row r="806" spans="1:10" x14ac:dyDescent="0.55000000000000004">
      <c r="A806" t="s">
        <v>139</v>
      </c>
      <c r="B806" t="s">
        <v>9</v>
      </c>
      <c r="C806" t="s">
        <v>134</v>
      </c>
      <c r="D806" t="s">
        <v>2</v>
      </c>
      <c r="E806" t="s">
        <v>3</v>
      </c>
      <c r="F806" t="b">
        <v>0</v>
      </c>
      <c r="G806">
        <v>10000</v>
      </c>
      <c r="H806">
        <v>37</v>
      </c>
      <c r="I806">
        <v>22672</v>
      </c>
      <c r="J806" t="str">
        <f t="shared" si="12"/>
        <v>SELECT 'flat30-13.cnf','Roulette','2Point','BitFlip','MaxSat',0,10000,37,22672 UNION</v>
      </c>
    </row>
    <row r="807" spans="1:10" x14ac:dyDescent="0.55000000000000004">
      <c r="A807" t="s">
        <v>139</v>
      </c>
      <c r="B807" t="s">
        <v>9</v>
      </c>
      <c r="C807" t="s">
        <v>134</v>
      </c>
      <c r="D807" t="s">
        <v>2</v>
      </c>
      <c r="E807" t="s">
        <v>4</v>
      </c>
      <c r="F807" t="b">
        <v>1</v>
      </c>
      <c r="G807">
        <v>9164</v>
      </c>
      <c r="H807">
        <v>24</v>
      </c>
      <c r="I807">
        <v>19052</v>
      </c>
      <c r="J807" t="str">
        <f t="shared" si="12"/>
        <v>SELECT 'flat30-13.cnf','Roulette','2Point','BitFlip','Weighted',1,9164,24,19052 UNION</v>
      </c>
    </row>
    <row r="808" spans="1:10" x14ac:dyDescent="0.55000000000000004">
      <c r="A808" t="s">
        <v>139</v>
      </c>
      <c r="B808" t="s">
        <v>9</v>
      </c>
      <c r="C808" t="s">
        <v>134</v>
      </c>
      <c r="D808" t="s">
        <v>2</v>
      </c>
      <c r="E808" t="s">
        <v>5</v>
      </c>
      <c r="F808" t="b">
        <v>1</v>
      </c>
      <c r="G808">
        <v>3473</v>
      </c>
      <c r="H808">
        <v>13</v>
      </c>
      <c r="I808">
        <v>8083</v>
      </c>
      <c r="J808" t="str">
        <f t="shared" si="12"/>
        <v>SELECT 'flat30-13.cnf','Roulette','2Point','BitFlip','Amplified',1,3473,13,8083 UNION</v>
      </c>
    </row>
    <row r="809" spans="1:10" x14ac:dyDescent="0.55000000000000004">
      <c r="A809" t="s">
        <v>139</v>
      </c>
      <c r="B809" t="s">
        <v>9</v>
      </c>
      <c r="C809" t="s">
        <v>134</v>
      </c>
      <c r="D809" t="s">
        <v>6</v>
      </c>
      <c r="E809" t="s">
        <v>3</v>
      </c>
      <c r="F809" t="b">
        <v>1</v>
      </c>
      <c r="G809">
        <v>330</v>
      </c>
      <c r="H809">
        <v>1</v>
      </c>
      <c r="I809">
        <v>1355</v>
      </c>
      <c r="J809" t="str">
        <f t="shared" si="12"/>
        <v>SELECT 'flat30-13.cnf','Roulette','2Point','Guided','MaxSat',1,330,1,1355 UNION</v>
      </c>
    </row>
    <row r="810" spans="1:10" x14ac:dyDescent="0.55000000000000004">
      <c r="A810" t="s">
        <v>139</v>
      </c>
      <c r="B810" t="s">
        <v>9</v>
      </c>
      <c r="C810" t="s">
        <v>134</v>
      </c>
      <c r="D810" t="s">
        <v>6</v>
      </c>
      <c r="E810" t="s">
        <v>4</v>
      </c>
      <c r="F810" t="b">
        <v>1</v>
      </c>
      <c r="G810">
        <v>346</v>
      </c>
      <c r="H810">
        <v>1</v>
      </c>
      <c r="I810">
        <v>1266</v>
      </c>
      <c r="J810" t="str">
        <f t="shared" si="12"/>
        <v>SELECT 'flat30-13.cnf','Roulette','2Point','Guided','Weighted',1,346,1,1266 UNION</v>
      </c>
    </row>
    <row r="811" spans="1:10" x14ac:dyDescent="0.55000000000000004">
      <c r="A811" t="s">
        <v>139</v>
      </c>
      <c r="B811" t="s">
        <v>9</v>
      </c>
      <c r="C811" t="s">
        <v>134</v>
      </c>
      <c r="D811" t="s">
        <v>6</v>
      </c>
      <c r="E811" t="s">
        <v>5</v>
      </c>
      <c r="F811" t="b">
        <v>1</v>
      </c>
      <c r="G811">
        <v>253</v>
      </c>
      <c r="H811">
        <v>1</v>
      </c>
      <c r="I811">
        <v>862</v>
      </c>
      <c r="J811" t="str">
        <f t="shared" si="12"/>
        <v>SELECT 'flat30-13.cnf','Roulette','2Point','Guided','Amplified',1,253,1,862 UNION</v>
      </c>
    </row>
    <row r="812" spans="1:10" x14ac:dyDescent="0.55000000000000004">
      <c r="A812" t="s">
        <v>139</v>
      </c>
      <c r="B812" t="s">
        <v>9</v>
      </c>
      <c r="C812" t="s">
        <v>134</v>
      </c>
      <c r="D812" t="s">
        <v>131</v>
      </c>
      <c r="E812" t="s">
        <v>3</v>
      </c>
      <c r="F812" t="b">
        <v>0</v>
      </c>
      <c r="G812">
        <v>10000</v>
      </c>
      <c r="H812">
        <v>38</v>
      </c>
      <c r="I812">
        <v>21286</v>
      </c>
      <c r="J812" t="str">
        <f t="shared" si="12"/>
        <v>SELECT 'flat30-13.cnf','Roulette','2Point','1Bit','MaxSat',0,10000,38,21286 UNION</v>
      </c>
    </row>
    <row r="813" spans="1:10" x14ac:dyDescent="0.55000000000000004">
      <c r="A813" t="s">
        <v>139</v>
      </c>
      <c r="B813" t="s">
        <v>9</v>
      </c>
      <c r="C813" t="s">
        <v>134</v>
      </c>
      <c r="D813" t="s">
        <v>131</v>
      </c>
      <c r="E813" t="s">
        <v>4</v>
      </c>
      <c r="F813" t="b">
        <v>0</v>
      </c>
      <c r="G813">
        <v>10000</v>
      </c>
      <c r="H813">
        <v>29</v>
      </c>
      <c r="I813">
        <v>19709</v>
      </c>
      <c r="J813" t="str">
        <f t="shared" si="12"/>
        <v>SELECT 'flat30-13.cnf','Roulette','2Point','1Bit','Weighted',0,10000,29,19709 UNION</v>
      </c>
    </row>
    <row r="814" spans="1:10" x14ac:dyDescent="0.55000000000000004">
      <c r="A814" t="s">
        <v>139</v>
      </c>
      <c r="B814" t="s">
        <v>9</v>
      </c>
      <c r="C814" t="s">
        <v>134</v>
      </c>
      <c r="D814" t="s">
        <v>131</v>
      </c>
      <c r="E814" t="s">
        <v>5</v>
      </c>
      <c r="F814" t="b">
        <v>0</v>
      </c>
      <c r="G814">
        <v>10000</v>
      </c>
      <c r="H814">
        <v>40</v>
      </c>
      <c r="I814">
        <v>22137</v>
      </c>
      <c r="J814" t="str">
        <f t="shared" si="12"/>
        <v>SELECT 'flat30-13.cnf','Roulette','2Point','1Bit','Amplified',0,10000,40,22137 UNION</v>
      </c>
    </row>
    <row r="815" spans="1:10" x14ac:dyDescent="0.55000000000000004">
      <c r="A815" t="s">
        <v>139</v>
      </c>
      <c r="B815" t="s">
        <v>9</v>
      </c>
      <c r="C815" t="s">
        <v>134</v>
      </c>
      <c r="D815" t="s">
        <v>132</v>
      </c>
      <c r="E815" t="s">
        <v>3</v>
      </c>
      <c r="F815" t="b">
        <v>1</v>
      </c>
      <c r="G815">
        <v>7848</v>
      </c>
      <c r="H815">
        <v>26</v>
      </c>
      <c r="I815">
        <v>16857</v>
      </c>
      <c r="J815" t="str">
        <f t="shared" si="12"/>
        <v>SELECT 'flat30-13.cnf','Roulette','2Point','2Bit','MaxSat',1,7848,26,16857 UNION</v>
      </c>
    </row>
    <row r="816" spans="1:10" x14ac:dyDescent="0.55000000000000004">
      <c r="A816" t="s">
        <v>139</v>
      </c>
      <c r="B816" t="s">
        <v>9</v>
      </c>
      <c r="C816" t="s">
        <v>134</v>
      </c>
      <c r="D816" t="s">
        <v>132</v>
      </c>
      <c r="E816" t="s">
        <v>4</v>
      </c>
      <c r="F816" t="b">
        <v>0</v>
      </c>
      <c r="G816">
        <v>10000</v>
      </c>
      <c r="H816">
        <v>24</v>
      </c>
      <c r="I816">
        <v>19860</v>
      </c>
      <c r="J816" t="str">
        <f t="shared" si="12"/>
        <v>SELECT 'flat30-13.cnf','Roulette','2Point','2Bit','Weighted',0,10000,24,19860 UNION</v>
      </c>
    </row>
    <row r="817" spans="1:10" x14ac:dyDescent="0.55000000000000004">
      <c r="A817" t="s">
        <v>139</v>
      </c>
      <c r="B817" t="s">
        <v>9</v>
      </c>
      <c r="C817" t="s">
        <v>134</v>
      </c>
      <c r="D817" t="s">
        <v>132</v>
      </c>
      <c r="E817" t="s">
        <v>5</v>
      </c>
      <c r="F817" t="b">
        <v>0</v>
      </c>
      <c r="G817">
        <v>10000</v>
      </c>
      <c r="H817">
        <v>38</v>
      </c>
      <c r="I817">
        <v>21412</v>
      </c>
      <c r="J817" t="str">
        <f t="shared" si="12"/>
        <v>SELECT 'flat30-13.cnf','Roulette','2Point','2Bit','Amplified',0,10000,38,21412 UNION</v>
      </c>
    </row>
    <row r="818" spans="1:10" x14ac:dyDescent="0.55000000000000004">
      <c r="A818" t="s">
        <v>139</v>
      </c>
      <c r="B818" t="s">
        <v>10</v>
      </c>
      <c r="C818" t="s">
        <v>1</v>
      </c>
      <c r="D818" t="s">
        <v>2</v>
      </c>
      <c r="E818" t="s">
        <v>3</v>
      </c>
      <c r="F818" t="b">
        <v>0</v>
      </c>
      <c r="G818">
        <v>10000</v>
      </c>
      <c r="H818">
        <v>49</v>
      </c>
      <c r="I818">
        <v>50428</v>
      </c>
      <c r="J818" t="str">
        <f t="shared" si="12"/>
        <v>SELECT 'flat30-13.cnf','Rank','Clause','BitFlip','MaxSat',0,10000,49,50428 UNION</v>
      </c>
    </row>
    <row r="819" spans="1:10" x14ac:dyDescent="0.55000000000000004">
      <c r="A819" t="s">
        <v>139</v>
      </c>
      <c r="B819" t="s">
        <v>10</v>
      </c>
      <c r="C819" t="s">
        <v>1</v>
      </c>
      <c r="D819" t="s">
        <v>2</v>
      </c>
      <c r="E819" t="s">
        <v>4</v>
      </c>
      <c r="F819" t="b">
        <v>1</v>
      </c>
      <c r="G819">
        <v>3101</v>
      </c>
      <c r="H819">
        <v>11</v>
      </c>
      <c r="I819">
        <v>15031</v>
      </c>
      <c r="J819" t="str">
        <f t="shared" si="12"/>
        <v>SELECT 'flat30-13.cnf','Rank','Clause','BitFlip','Weighted',1,3101,11,15031 UNION</v>
      </c>
    </row>
    <row r="820" spans="1:10" x14ac:dyDescent="0.55000000000000004">
      <c r="A820" t="s">
        <v>139</v>
      </c>
      <c r="B820" t="s">
        <v>10</v>
      </c>
      <c r="C820" t="s">
        <v>1</v>
      </c>
      <c r="D820" t="s">
        <v>2</v>
      </c>
      <c r="E820" t="s">
        <v>5</v>
      </c>
      <c r="F820" t="b">
        <v>0</v>
      </c>
      <c r="G820">
        <v>10000</v>
      </c>
      <c r="H820">
        <v>49</v>
      </c>
      <c r="I820">
        <v>50456</v>
      </c>
      <c r="J820" t="str">
        <f t="shared" si="12"/>
        <v>SELECT 'flat30-13.cnf','Rank','Clause','BitFlip','Amplified',0,10000,49,50456 UNION</v>
      </c>
    </row>
    <row r="821" spans="1:10" x14ac:dyDescent="0.55000000000000004">
      <c r="A821" t="s">
        <v>139</v>
      </c>
      <c r="B821" t="s">
        <v>10</v>
      </c>
      <c r="C821" t="s">
        <v>1</v>
      </c>
      <c r="D821" t="s">
        <v>6</v>
      </c>
      <c r="E821" t="s">
        <v>3</v>
      </c>
      <c r="F821" t="b">
        <v>1</v>
      </c>
      <c r="G821">
        <v>3165</v>
      </c>
      <c r="H821">
        <v>15</v>
      </c>
      <c r="I821">
        <v>17803</v>
      </c>
      <c r="J821" t="str">
        <f t="shared" si="12"/>
        <v>SELECT 'flat30-13.cnf','Rank','Clause','Guided','MaxSat',1,3165,15,17803 UNION</v>
      </c>
    </row>
    <row r="822" spans="1:10" x14ac:dyDescent="0.55000000000000004">
      <c r="A822" t="s">
        <v>139</v>
      </c>
      <c r="B822" t="s">
        <v>10</v>
      </c>
      <c r="C822" t="s">
        <v>1</v>
      </c>
      <c r="D822" t="s">
        <v>6</v>
      </c>
      <c r="E822" t="s">
        <v>4</v>
      </c>
      <c r="F822" t="b">
        <v>1</v>
      </c>
      <c r="G822">
        <v>1027</v>
      </c>
      <c r="H822">
        <v>4</v>
      </c>
      <c r="I822">
        <v>6308</v>
      </c>
      <c r="J822" t="str">
        <f t="shared" si="12"/>
        <v>SELECT 'flat30-13.cnf','Rank','Clause','Guided','Weighted',1,1027,4,6308 UNION</v>
      </c>
    </row>
    <row r="823" spans="1:10" x14ac:dyDescent="0.55000000000000004">
      <c r="A823" t="s">
        <v>139</v>
      </c>
      <c r="B823" t="s">
        <v>10</v>
      </c>
      <c r="C823" t="s">
        <v>1</v>
      </c>
      <c r="D823" t="s">
        <v>6</v>
      </c>
      <c r="E823" t="s">
        <v>5</v>
      </c>
      <c r="F823" t="b">
        <v>1</v>
      </c>
      <c r="G823">
        <v>1464</v>
      </c>
      <c r="H823">
        <v>8</v>
      </c>
      <c r="I823">
        <v>8467</v>
      </c>
      <c r="J823" t="str">
        <f t="shared" si="12"/>
        <v>SELECT 'flat30-13.cnf','Rank','Clause','Guided','Amplified',1,1464,8,8467 UNION</v>
      </c>
    </row>
    <row r="824" spans="1:10" x14ac:dyDescent="0.55000000000000004">
      <c r="A824" t="s">
        <v>139</v>
      </c>
      <c r="B824" t="s">
        <v>10</v>
      </c>
      <c r="C824" t="s">
        <v>1</v>
      </c>
      <c r="D824" t="s">
        <v>131</v>
      </c>
      <c r="E824" t="s">
        <v>3</v>
      </c>
      <c r="F824" t="b">
        <v>0</v>
      </c>
      <c r="G824">
        <v>10000</v>
      </c>
      <c r="H824">
        <v>49</v>
      </c>
      <c r="I824">
        <v>49179</v>
      </c>
      <c r="J824" t="str">
        <f t="shared" si="12"/>
        <v>SELECT 'flat30-13.cnf','Rank','Clause','1Bit','MaxSat',0,10000,49,49179 UNION</v>
      </c>
    </row>
    <row r="825" spans="1:10" x14ac:dyDescent="0.55000000000000004">
      <c r="A825" t="s">
        <v>139</v>
      </c>
      <c r="B825" t="s">
        <v>10</v>
      </c>
      <c r="C825" t="s">
        <v>1</v>
      </c>
      <c r="D825" t="s">
        <v>131</v>
      </c>
      <c r="E825" t="s">
        <v>4</v>
      </c>
      <c r="F825" t="b">
        <v>0</v>
      </c>
      <c r="G825">
        <v>10000</v>
      </c>
      <c r="H825">
        <v>36</v>
      </c>
      <c r="I825">
        <v>48400</v>
      </c>
      <c r="J825" t="str">
        <f t="shared" si="12"/>
        <v>SELECT 'flat30-13.cnf','Rank','Clause','1Bit','Weighted',0,10000,36,48400 UNION</v>
      </c>
    </row>
    <row r="826" spans="1:10" x14ac:dyDescent="0.55000000000000004">
      <c r="A826" t="s">
        <v>139</v>
      </c>
      <c r="B826" t="s">
        <v>10</v>
      </c>
      <c r="C826" t="s">
        <v>1</v>
      </c>
      <c r="D826" t="s">
        <v>131</v>
      </c>
      <c r="E826" t="s">
        <v>5</v>
      </c>
      <c r="F826" t="b">
        <v>0</v>
      </c>
      <c r="G826">
        <v>10000</v>
      </c>
      <c r="H826">
        <v>49</v>
      </c>
      <c r="I826">
        <v>49110</v>
      </c>
      <c r="J826" t="str">
        <f t="shared" si="12"/>
        <v>SELECT 'flat30-13.cnf','Rank','Clause','1Bit','Amplified',0,10000,49,49110 UNION</v>
      </c>
    </row>
    <row r="827" spans="1:10" x14ac:dyDescent="0.55000000000000004">
      <c r="A827" t="s">
        <v>139</v>
      </c>
      <c r="B827" t="s">
        <v>10</v>
      </c>
      <c r="C827" t="s">
        <v>1</v>
      </c>
      <c r="D827" t="s">
        <v>132</v>
      </c>
      <c r="E827" t="s">
        <v>3</v>
      </c>
      <c r="F827" t="b">
        <v>0</v>
      </c>
      <c r="G827">
        <v>10000</v>
      </c>
      <c r="H827">
        <v>46</v>
      </c>
      <c r="I827">
        <v>48045</v>
      </c>
      <c r="J827" t="str">
        <f t="shared" si="12"/>
        <v>SELECT 'flat30-13.cnf','Rank','Clause','2Bit','MaxSat',0,10000,46,48045 UNION</v>
      </c>
    </row>
    <row r="828" spans="1:10" x14ac:dyDescent="0.55000000000000004">
      <c r="A828" t="s">
        <v>139</v>
      </c>
      <c r="B828" t="s">
        <v>10</v>
      </c>
      <c r="C828" t="s">
        <v>1</v>
      </c>
      <c r="D828" t="s">
        <v>132</v>
      </c>
      <c r="E828" t="s">
        <v>4</v>
      </c>
      <c r="F828" t="b">
        <v>0</v>
      </c>
      <c r="G828">
        <v>10000</v>
      </c>
      <c r="H828">
        <v>36</v>
      </c>
      <c r="I828">
        <v>46001</v>
      </c>
      <c r="J828" t="str">
        <f t="shared" si="12"/>
        <v>SELECT 'flat30-13.cnf','Rank','Clause','2Bit','Weighted',0,10000,36,46001 UNION</v>
      </c>
    </row>
    <row r="829" spans="1:10" x14ac:dyDescent="0.55000000000000004">
      <c r="A829" t="s">
        <v>139</v>
      </c>
      <c r="B829" t="s">
        <v>10</v>
      </c>
      <c r="C829" t="s">
        <v>1</v>
      </c>
      <c r="D829" t="s">
        <v>132</v>
      </c>
      <c r="E829" t="s">
        <v>5</v>
      </c>
      <c r="F829" t="b">
        <v>1</v>
      </c>
      <c r="G829">
        <v>554</v>
      </c>
      <c r="H829">
        <v>2</v>
      </c>
      <c r="I829">
        <v>2609</v>
      </c>
      <c r="J829" t="str">
        <f t="shared" si="12"/>
        <v>SELECT 'flat30-13.cnf','Rank','Clause','2Bit','Amplified',1,554,2,2609 UNION</v>
      </c>
    </row>
    <row r="830" spans="1:10" x14ac:dyDescent="0.55000000000000004">
      <c r="A830" t="s">
        <v>139</v>
      </c>
      <c r="B830" t="s">
        <v>10</v>
      </c>
      <c r="C830" t="s">
        <v>8</v>
      </c>
      <c r="D830" t="s">
        <v>2</v>
      </c>
      <c r="E830" t="s">
        <v>3</v>
      </c>
      <c r="F830" t="b">
        <v>0</v>
      </c>
      <c r="G830">
        <v>10000</v>
      </c>
      <c r="H830">
        <v>55</v>
      </c>
      <c r="I830">
        <v>23089</v>
      </c>
      <c r="J830" t="str">
        <f t="shared" si="12"/>
        <v>SELECT 'flat30-13.cnf','Rank','Uniform','BitFlip','MaxSat',0,10000,55,23089 UNION</v>
      </c>
    </row>
    <row r="831" spans="1:10" x14ac:dyDescent="0.55000000000000004">
      <c r="A831" t="s">
        <v>139</v>
      </c>
      <c r="B831" t="s">
        <v>10</v>
      </c>
      <c r="C831" t="s">
        <v>8</v>
      </c>
      <c r="D831" t="s">
        <v>2</v>
      </c>
      <c r="E831" t="s">
        <v>4</v>
      </c>
      <c r="F831" t="b">
        <v>1</v>
      </c>
      <c r="G831">
        <v>519</v>
      </c>
      <c r="H831">
        <v>2</v>
      </c>
      <c r="I831">
        <v>1082</v>
      </c>
      <c r="J831" t="str">
        <f t="shared" si="12"/>
        <v>SELECT 'flat30-13.cnf','Rank','Uniform','BitFlip','Weighted',1,519,2,1082 UNION</v>
      </c>
    </row>
    <row r="832" spans="1:10" x14ac:dyDescent="0.55000000000000004">
      <c r="A832" t="s">
        <v>139</v>
      </c>
      <c r="B832" t="s">
        <v>10</v>
      </c>
      <c r="C832" t="s">
        <v>8</v>
      </c>
      <c r="D832" t="s">
        <v>2</v>
      </c>
      <c r="E832" t="s">
        <v>5</v>
      </c>
      <c r="F832" t="b">
        <v>1</v>
      </c>
      <c r="G832">
        <v>1298</v>
      </c>
      <c r="H832">
        <v>7</v>
      </c>
      <c r="I832">
        <v>2919</v>
      </c>
      <c r="J832" t="str">
        <f t="shared" si="12"/>
        <v>SELECT 'flat30-13.cnf','Rank','Uniform','BitFlip','Amplified',1,1298,7,2919 UNION</v>
      </c>
    </row>
    <row r="833" spans="1:10" x14ac:dyDescent="0.55000000000000004">
      <c r="A833" t="s">
        <v>139</v>
      </c>
      <c r="B833" t="s">
        <v>10</v>
      </c>
      <c r="C833" t="s">
        <v>8</v>
      </c>
      <c r="D833" t="s">
        <v>6</v>
      </c>
      <c r="E833" t="s">
        <v>3</v>
      </c>
      <c r="F833" t="b">
        <v>1</v>
      </c>
      <c r="G833">
        <v>326</v>
      </c>
      <c r="H833">
        <v>2</v>
      </c>
      <c r="I833">
        <v>1149</v>
      </c>
      <c r="J833" t="str">
        <f t="shared" si="12"/>
        <v>SELECT 'flat30-13.cnf','Rank','Uniform','Guided','MaxSat',1,326,2,1149 UNION</v>
      </c>
    </row>
    <row r="834" spans="1:10" x14ac:dyDescent="0.55000000000000004">
      <c r="A834" t="s">
        <v>139</v>
      </c>
      <c r="B834" t="s">
        <v>10</v>
      </c>
      <c r="C834" t="s">
        <v>8</v>
      </c>
      <c r="D834" t="s">
        <v>6</v>
      </c>
      <c r="E834" t="s">
        <v>4</v>
      </c>
      <c r="F834" t="b">
        <v>1</v>
      </c>
      <c r="G834">
        <v>268</v>
      </c>
      <c r="H834">
        <v>1</v>
      </c>
      <c r="I834">
        <v>882</v>
      </c>
      <c r="J834" t="str">
        <f t="shared" si="12"/>
        <v>SELECT 'flat30-13.cnf','Rank','Uniform','Guided','Weighted',1,268,1,882 UNION</v>
      </c>
    </row>
    <row r="835" spans="1:10" x14ac:dyDescent="0.55000000000000004">
      <c r="A835" t="s">
        <v>139</v>
      </c>
      <c r="B835" t="s">
        <v>10</v>
      </c>
      <c r="C835" t="s">
        <v>8</v>
      </c>
      <c r="D835" t="s">
        <v>6</v>
      </c>
      <c r="E835" t="s">
        <v>5</v>
      </c>
      <c r="F835" t="b">
        <v>1</v>
      </c>
      <c r="G835">
        <v>106</v>
      </c>
      <c r="H835">
        <v>0</v>
      </c>
      <c r="I835">
        <v>363</v>
      </c>
      <c r="J835" t="str">
        <f t="shared" ref="J835:J898" si="13">CONCATENATE("SELECT '",A835,"','",B835,"','",C835,"','",D835,"','",E835,"',",IF(F835,1,0),",",G835,",",H835,",",I835," UNION")</f>
        <v>SELECT 'flat30-13.cnf','Rank','Uniform','Guided','Amplified',1,106,0,363 UNION</v>
      </c>
    </row>
    <row r="836" spans="1:10" x14ac:dyDescent="0.55000000000000004">
      <c r="A836" t="s">
        <v>139</v>
      </c>
      <c r="B836" t="s">
        <v>10</v>
      </c>
      <c r="C836" t="s">
        <v>8</v>
      </c>
      <c r="D836" t="s">
        <v>131</v>
      </c>
      <c r="E836" t="s">
        <v>3</v>
      </c>
      <c r="F836" t="b">
        <v>0</v>
      </c>
      <c r="G836">
        <v>10000</v>
      </c>
      <c r="H836">
        <v>53</v>
      </c>
      <c r="I836">
        <v>21464</v>
      </c>
      <c r="J836" t="str">
        <f t="shared" si="13"/>
        <v>SELECT 'flat30-13.cnf','Rank','Uniform','1Bit','MaxSat',0,10000,53,21464 UNION</v>
      </c>
    </row>
    <row r="837" spans="1:10" x14ac:dyDescent="0.55000000000000004">
      <c r="A837" t="s">
        <v>139</v>
      </c>
      <c r="B837" t="s">
        <v>10</v>
      </c>
      <c r="C837" t="s">
        <v>8</v>
      </c>
      <c r="D837" t="s">
        <v>131</v>
      </c>
      <c r="E837" t="s">
        <v>4</v>
      </c>
      <c r="F837" t="b">
        <v>0</v>
      </c>
      <c r="G837">
        <v>10000</v>
      </c>
      <c r="H837">
        <v>43</v>
      </c>
      <c r="I837">
        <v>20057</v>
      </c>
      <c r="J837" t="str">
        <f t="shared" si="13"/>
        <v>SELECT 'flat30-13.cnf','Rank','Uniform','1Bit','Weighted',0,10000,43,20057 UNION</v>
      </c>
    </row>
    <row r="838" spans="1:10" x14ac:dyDescent="0.55000000000000004">
      <c r="A838" t="s">
        <v>139</v>
      </c>
      <c r="B838" t="s">
        <v>10</v>
      </c>
      <c r="C838" t="s">
        <v>8</v>
      </c>
      <c r="D838" t="s">
        <v>131</v>
      </c>
      <c r="E838" t="s">
        <v>5</v>
      </c>
      <c r="F838" t="b">
        <v>1</v>
      </c>
      <c r="G838">
        <v>3821</v>
      </c>
      <c r="H838">
        <v>19</v>
      </c>
      <c r="I838">
        <v>8895</v>
      </c>
      <c r="J838" t="str">
        <f t="shared" si="13"/>
        <v>SELECT 'flat30-13.cnf','Rank','Uniform','1Bit','Amplified',1,3821,19,8895 UNION</v>
      </c>
    </row>
    <row r="839" spans="1:10" x14ac:dyDescent="0.55000000000000004">
      <c r="A839" t="s">
        <v>139</v>
      </c>
      <c r="B839" t="s">
        <v>10</v>
      </c>
      <c r="C839" t="s">
        <v>8</v>
      </c>
      <c r="D839" t="s">
        <v>132</v>
      </c>
      <c r="E839" t="s">
        <v>3</v>
      </c>
      <c r="F839" t="b">
        <v>0</v>
      </c>
      <c r="G839">
        <v>10000</v>
      </c>
      <c r="H839">
        <v>52</v>
      </c>
      <c r="I839">
        <v>21881</v>
      </c>
      <c r="J839" t="str">
        <f t="shared" si="13"/>
        <v>SELECT 'flat30-13.cnf','Rank','Uniform','2Bit','MaxSat',0,10000,52,21881 UNION</v>
      </c>
    </row>
    <row r="840" spans="1:10" x14ac:dyDescent="0.55000000000000004">
      <c r="A840" t="s">
        <v>139</v>
      </c>
      <c r="B840" t="s">
        <v>10</v>
      </c>
      <c r="C840" t="s">
        <v>8</v>
      </c>
      <c r="D840" t="s">
        <v>132</v>
      </c>
      <c r="E840" t="s">
        <v>4</v>
      </c>
      <c r="F840" t="b">
        <v>1</v>
      </c>
      <c r="G840">
        <v>2776</v>
      </c>
      <c r="H840">
        <v>9</v>
      </c>
      <c r="I840">
        <v>5531</v>
      </c>
      <c r="J840" t="str">
        <f t="shared" si="13"/>
        <v>SELECT 'flat30-13.cnf','Rank','Uniform','2Bit','Weighted',1,2776,9,5531 UNION</v>
      </c>
    </row>
    <row r="841" spans="1:10" x14ac:dyDescent="0.55000000000000004">
      <c r="A841" t="s">
        <v>139</v>
      </c>
      <c r="B841" t="s">
        <v>10</v>
      </c>
      <c r="C841" t="s">
        <v>8</v>
      </c>
      <c r="D841" t="s">
        <v>132</v>
      </c>
      <c r="E841" t="s">
        <v>5</v>
      </c>
      <c r="F841" t="b">
        <v>1</v>
      </c>
      <c r="G841">
        <v>2912</v>
      </c>
      <c r="H841">
        <v>15</v>
      </c>
      <c r="I841">
        <v>6401</v>
      </c>
      <c r="J841" t="str">
        <f t="shared" si="13"/>
        <v>SELECT 'flat30-13.cnf','Rank','Uniform','2Bit','Amplified',1,2912,15,6401 UNION</v>
      </c>
    </row>
    <row r="842" spans="1:10" x14ac:dyDescent="0.55000000000000004">
      <c r="A842" t="s">
        <v>139</v>
      </c>
      <c r="B842" t="s">
        <v>10</v>
      </c>
      <c r="C842" t="s">
        <v>133</v>
      </c>
      <c r="D842" t="s">
        <v>2</v>
      </c>
      <c r="E842" t="s">
        <v>3</v>
      </c>
      <c r="F842" t="b">
        <v>1</v>
      </c>
      <c r="G842">
        <v>1933</v>
      </c>
      <c r="H842">
        <v>10</v>
      </c>
      <c r="I842">
        <v>3992</v>
      </c>
      <c r="J842" t="str">
        <f t="shared" si="13"/>
        <v>SELECT 'flat30-13.cnf','Rank','1Point','BitFlip','MaxSat',1,1933,10,3992 UNION</v>
      </c>
    </row>
    <row r="843" spans="1:10" x14ac:dyDescent="0.55000000000000004">
      <c r="A843" t="s">
        <v>139</v>
      </c>
      <c r="B843" t="s">
        <v>10</v>
      </c>
      <c r="C843" t="s">
        <v>133</v>
      </c>
      <c r="D843" t="s">
        <v>2</v>
      </c>
      <c r="E843" t="s">
        <v>4</v>
      </c>
      <c r="F843" t="b">
        <v>0</v>
      </c>
      <c r="G843">
        <v>10000</v>
      </c>
      <c r="H843">
        <v>42</v>
      </c>
      <c r="I843">
        <v>19471</v>
      </c>
      <c r="J843" t="str">
        <f t="shared" si="13"/>
        <v>SELECT 'flat30-13.cnf','Rank','1Point','BitFlip','Weighted',0,10000,42,19471 UNION</v>
      </c>
    </row>
    <row r="844" spans="1:10" x14ac:dyDescent="0.55000000000000004">
      <c r="A844" t="s">
        <v>139</v>
      </c>
      <c r="B844" t="s">
        <v>10</v>
      </c>
      <c r="C844" t="s">
        <v>133</v>
      </c>
      <c r="D844" t="s">
        <v>2</v>
      </c>
      <c r="E844" t="s">
        <v>5</v>
      </c>
      <c r="F844" t="b">
        <v>1</v>
      </c>
      <c r="G844">
        <v>4460</v>
      </c>
      <c r="H844">
        <v>23</v>
      </c>
      <c r="I844">
        <v>10070</v>
      </c>
      <c r="J844" t="str">
        <f t="shared" si="13"/>
        <v>SELECT 'flat30-13.cnf','Rank','1Point','BitFlip','Amplified',1,4460,23,10070 UNION</v>
      </c>
    </row>
    <row r="845" spans="1:10" x14ac:dyDescent="0.55000000000000004">
      <c r="A845" t="s">
        <v>139</v>
      </c>
      <c r="B845" t="s">
        <v>10</v>
      </c>
      <c r="C845" t="s">
        <v>133</v>
      </c>
      <c r="D845" t="s">
        <v>6</v>
      </c>
      <c r="E845" t="s">
        <v>3</v>
      </c>
      <c r="F845" t="b">
        <v>1</v>
      </c>
      <c r="G845">
        <v>1140</v>
      </c>
      <c r="H845">
        <v>7</v>
      </c>
      <c r="I845">
        <v>3926</v>
      </c>
      <c r="J845" t="str">
        <f t="shared" si="13"/>
        <v>SELECT 'flat30-13.cnf','Rank','1Point','Guided','MaxSat',1,1140,7,3926 UNION</v>
      </c>
    </row>
    <row r="846" spans="1:10" x14ac:dyDescent="0.55000000000000004">
      <c r="A846" t="s">
        <v>139</v>
      </c>
      <c r="B846" t="s">
        <v>10</v>
      </c>
      <c r="C846" t="s">
        <v>133</v>
      </c>
      <c r="D846" t="s">
        <v>6</v>
      </c>
      <c r="E846" t="s">
        <v>4</v>
      </c>
      <c r="F846" t="b">
        <v>1</v>
      </c>
      <c r="G846">
        <v>229</v>
      </c>
      <c r="H846">
        <v>1</v>
      </c>
      <c r="I846">
        <v>743</v>
      </c>
      <c r="J846" t="str">
        <f t="shared" si="13"/>
        <v>SELECT 'flat30-13.cnf','Rank','1Point','Guided','Weighted',1,229,1,743 UNION</v>
      </c>
    </row>
    <row r="847" spans="1:10" x14ac:dyDescent="0.55000000000000004">
      <c r="A847" t="s">
        <v>139</v>
      </c>
      <c r="B847" t="s">
        <v>10</v>
      </c>
      <c r="C847" t="s">
        <v>133</v>
      </c>
      <c r="D847" t="s">
        <v>6</v>
      </c>
      <c r="E847" t="s">
        <v>5</v>
      </c>
      <c r="F847" t="b">
        <v>1</v>
      </c>
      <c r="G847">
        <v>192</v>
      </c>
      <c r="H847">
        <v>1</v>
      </c>
      <c r="I847">
        <v>650</v>
      </c>
      <c r="J847" t="str">
        <f t="shared" si="13"/>
        <v>SELECT 'flat30-13.cnf','Rank','1Point','Guided','Amplified',1,192,1,650 UNION</v>
      </c>
    </row>
    <row r="848" spans="1:10" x14ac:dyDescent="0.55000000000000004">
      <c r="A848" t="s">
        <v>139</v>
      </c>
      <c r="B848" t="s">
        <v>10</v>
      </c>
      <c r="C848" t="s">
        <v>133</v>
      </c>
      <c r="D848" t="s">
        <v>131</v>
      </c>
      <c r="E848" t="s">
        <v>3</v>
      </c>
      <c r="F848" t="b">
        <v>0</v>
      </c>
      <c r="G848">
        <v>10000</v>
      </c>
      <c r="H848">
        <v>48</v>
      </c>
      <c r="I848">
        <v>20138</v>
      </c>
      <c r="J848" t="str">
        <f t="shared" si="13"/>
        <v>SELECT 'flat30-13.cnf','Rank','1Point','1Bit','MaxSat',0,10000,48,20138 UNION</v>
      </c>
    </row>
    <row r="849" spans="1:10" x14ac:dyDescent="0.55000000000000004">
      <c r="A849" t="s">
        <v>139</v>
      </c>
      <c r="B849" t="s">
        <v>10</v>
      </c>
      <c r="C849" t="s">
        <v>133</v>
      </c>
      <c r="D849" t="s">
        <v>131</v>
      </c>
      <c r="E849" t="s">
        <v>4</v>
      </c>
      <c r="F849" t="b">
        <v>0</v>
      </c>
      <c r="G849">
        <v>10000</v>
      </c>
      <c r="H849">
        <v>39</v>
      </c>
      <c r="I849">
        <v>18316</v>
      </c>
      <c r="J849" t="str">
        <f t="shared" si="13"/>
        <v>SELECT 'flat30-13.cnf','Rank','1Point','1Bit','Weighted',0,10000,39,18316 UNION</v>
      </c>
    </row>
    <row r="850" spans="1:10" x14ac:dyDescent="0.55000000000000004">
      <c r="A850" t="s">
        <v>139</v>
      </c>
      <c r="B850" t="s">
        <v>10</v>
      </c>
      <c r="C850" t="s">
        <v>133</v>
      </c>
      <c r="D850" t="s">
        <v>131</v>
      </c>
      <c r="E850" t="s">
        <v>5</v>
      </c>
      <c r="F850" t="b">
        <v>0</v>
      </c>
      <c r="G850">
        <v>10000</v>
      </c>
      <c r="H850">
        <v>49</v>
      </c>
      <c r="I850">
        <v>20830</v>
      </c>
      <c r="J850" t="str">
        <f t="shared" si="13"/>
        <v>SELECT 'flat30-13.cnf','Rank','1Point','1Bit','Amplified',0,10000,49,20830 UNION</v>
      </c>
    </row>
    <row r="851" spans="1:10" x14ac:dyDescent="0.55000000000000004">
      <c r="A851" t="s">
        <v>139</v>
      </c>
      <c r="B851" t="s">
        <v>10</v>
      </c>
      <c r="C851" t="s">
        <v>133</v>
      </c>
      <c r="D851" t="s">
        <v>132</v>
      </c>
      <c r="E851" t="s">
        <v>3</v>
      </c>
      <c r="F851" t="b">
        <v>1</v>
      </c>
      <c r="G851">
        <v>4299</v>
      </c>
      <c r="H851">
        <v>21</v>
      </c>
      <c r="I851">
        <v>8589</v>
      </c>
      <c r="J851" t="str">
        <f t="shared" si="13"/>
        <v>SELECT 'flat30-13.cnf','Rank','1Point','2Bit','MaxSat',1,4299,21,8589 UNION</v>
      </c>
    </row>
    <row r="852" spans="1:10" x14ac:dyDescent="0.55000000000000004">
      <c r="A852" t="s">
        <v>139</v>
      </c>
      <c r="B852" t="s">
        <v>10</v>
      </c>
      <c r="C852" t="s">
        <v>133</v>
      </c>
      <c r="D852" t="s">
        <v>132</v>
      </c>
      <c r="E852" t="s">
        <v>4</v>
      </c>
      <c r="F852" t="b">
        <v>1</v>
      </c>
      <c r="G852">
        <v>4267</v>
      </c>
      <c r="H852">
        <v>17</v>
      </c>
      <c r="I852">
        <v>7865</v>
      </c>
      <c r="J852" t="str">
        <f t="shared" si="13"/>
        <v>SELECT 'flat30-13.cnf','Rank','1Point','2Bit','Weighted',1,4267,17,7865 UNION</v>
      </c>
    </row>
    <row r="853" spans="1:10" x14ac:dyDescent="0.55000000000000004">
      <c r="A853" t="s">
        <v>139</v>
      </c>
      <c r="B853" t="s">
        <v>10</v>
      </c>
      <c r="C853" t="s">
        <v>133</v>
      </c>
      <c r="D853" t="s">
        <v>132</v>
      </c>
      <c r="E853" t="s">
        <v>5</v>
      </c>
      <c r="F853" t="b">
        <v>1</v>
      </c>
      <c r="G853">
        <v>3092</v>
      </c>
      <c r="H853">
        <v>16</v>
      </c>
      <c r="I853">
        <v>6340</v>
      </c>
      <c r="J853" t="str">
        <f t="shared" si="13"/>
        <v>SELECT 'flat30-13.cnf','Rank','1Point','2Bit','Amplified',1,3092,16,6340 UNION</v>
      </c>
    </row>
    <row r="854" spans="1:10" x14ac:dyDescent="0.55000000000000004">
      <c r="A854" t="s">
        <v>139</v>
      </c>
      <c r="B854" t="s">
        <v>10</v>
      </c>
      <c r="C854" t="s">
        <v>134</v>
      </c>
      <c r="D854" t="s">
        <v>2</v>
      </c>
      <c r="E854" t="s">
        <v>3</v>
      </c>
      <c r="F854" t="b">
        <v>1</v>
      </c>
      <c r="G854">
        <v>4723</v>
      </c>
      <c r="H854">
        <v>26</v>
      </c>
      <c r="I854">
        <v>10003</v>
      </c>
      <c r="J854" t="str">
        <f t="shared" si="13"/>
        <v>SELECT 'flat30-13.cnf','Rank','2Point','BitFlip','MaxSat',1,4723,26,10003 UNION</v>
      </c>
    </row>
    <row r="855" spans="1:10" x14ac:dyDescent="0.55000000000000004">
      <c r="A855" t="s">
        <v>139</v>
      </c>
      <c r="B855" t="s">
        <v>10</v>
      </c>
      <c r="C855" t="s">
        <v>134</v>
      </c>
      <c r="D855" t="s">
        <v>2</v>
      </c>
      <c r="E855" t="s">
        <v>4</v>
      </c>
      <c r="F855" t="b">
        <v>1</v>
      </c>
      <c r="G855">
        <v>65</v>
      </c>
      <c r="H855">
        <v>0</v>
      </c>
      <c r="I855">
        <v>128</v>
      </c>
      <c r="J855" t="str">
        <f t="shared" si="13"/>
        <v>SELECT 'flat30-13.cnf','Rank','2Point','BitFlip','Weighted',1,65,0,128 UNION</v>
      </c>
    </row>
    <row r="856" spans="1:10" x14ac:dyDescent="0.55000000000000004">
      <c r="A856" t="s">
        <v>139</v>
      </c>
      <c r="B856" t="s">
        <v>10</v>
      </c>
      <c r="C856" t="s">
        <v>134</v>
      </c>
      <c r="D856" t="s">
        <v>2</v>
      </c>
      <c r="E856" t="s">
        <v>5</v>
      </c>
      <c r="F856" t="b">
        <v>1</v>
      </c>
      <c r="G856">
        <v>1592</v>
      </c>
      <c r="H856">
        <v>8</v>
      </c>
      <c r="I856">
        <v>3337</v>
      </c>
      <c r="J856" t="str">
        <f t="shared" si="13"/>
        <v>SELECT 'flat30-13.cnf','Rank','2Point','BitFlip','Amplified',1,1592,8,3337 UNION</v>
      </c>
    </row>
    <row r="857" spans="1:10" x14ac:dyDescent="0.55000000000000004">
      <c r="A857" t="s">
        <v>139</v>
      </c>
      <c r="B857" t="s">
        <v>10</v>
      </c>
      <c r="C857" t="s">
        <v>134</v>
      </c>
      <c r="D857" t="s">
        <v>6</v>
      </c>
      <c r="E857" t="s">
        <v>3</v>
      </c>
      <c r="F857" t="b">
        <v>1</v>
      </c>
      <c r="G857">
        <v>109</v>
      </c>
      <c r="H857">
        <v>0</v>
      </c>
      <c r="I857">
        <v>361</v>
      </c>
      <c r="J857" t="str">
        <f t="shared" si="13"/>
        <v>SELECT 'flat30-13.cnf','Rank','2Point','Guided','MaxSat',1,109,0,361 UNION</v>
      </c>
    </row>
    <row r="858" spans="1:10" x14ac:dyDescent="0.55000000000000004">
      <c r="A858" t="s">
        <v>139</v>
      </c>
      <c r="B858" t="s">
        <v>10</v>
      </c>
      <c r="C858" t="s">
        <v>134</v>
      </c>
      <c r="D858" t="s">
        <v>6</v>
      </c>
      <c r="E858" t="s">
        <v>4</v>
      </c>
      <c r="F858" t="b">
        <v>1</v>
      </c>
      <c r="G858">
        <v>105</v>
      </c>
      <c r="H858">
        <v>0</v>
      </c>
      <c r="I858">
        <v>326</v>
      </c>
      <c r="J858" t="str">
        <f t="shared" si="13"/>
        <v>SELECT 'flat30-13.cnf','Rank','2Point','Guided','Weighted',1,105,0,326 UNION</v>
      </c>
    </row>
    <row r="859" spans="1:10" x14ac:dyDescent="0.55000000000000004">
      <c r="A859" t="s">
        <v>139</v>
      </c>
      <c r="B859" t="s">
        <v>10</v>
      </c>
      <c r="C859" t="s">
        <v>134</v>
      </c>
      <c r="D859" t="s">
        <v>6</v>
      </c>
      <c r="E859" t="s">
        <v>5</v>
      </c>
      <c r="F859" t="b">
        <v>1</v>
      </c>
      <c r="G859">
        <v>305</v>
      </c>
      <c r="H859">
        <v>2</v>
      </c>
      <c r="I859">
        <v>999</v>
      </c>
      <c r="J859" t="str">
        <f t="shared" si="13"/>
        <v>SELECT 'flat30-13.cnf','Rank','2Point','Guided','Amplified',1,305,2,999 UNION</v>
      </c>
    </row>
    <row r="860" spans="1:10" x14ac:dyDescent="0.55000000000000004">
      <c r="A860" t="s">
        <v>139</v>
      </c>
      <c r="B860" t="s">
        <v>10</v>
      </c>
      <c r="C860" t="s">
        <v>134</v>
      </c>
      <c r="D860" t="s">
        <v>131</v>
      </c>
      <c r="E860" t="s">
        <v>3</v>
      </c>
      <c r="F860" t="b">
        <v>0</v>
      </c>
      <c r="G860">
        <v>10000</v>
      </c>
      <c r="H860">
        <v>51</v>
      </c>
      <c r="I860">
        <v>20095</v>
      </c>
      <c r="J860" t="str">
        <f t="shared" si="13"/>
        <v>SELECT 'flat30-13.cnf','Rank','2Point','1Bit','MaxSat',0,10000,51,20095 UNION</v>
      </c>
    </row>
    <row r="861" spans="1:10" x14ac:dyDescent="0.55000000000000004">
      <c r="A861" t="s">
        <v>139</v>
      </c>
      <c r="B861" t="s">
        <v>10</v>
      </c>
      <c r="C861" t="s">
        <v>134</v>
      </c>
      <c r="D861" t="s">
        <v>131</v>
      </c>
      <c r="E861" t="s">
        <v>4</v>
      </c>
      <c r="F861" t="b">
        <v>1</v>
      </c>
      <c r="G861">
        <v>8171</v>
      </c>
      <c r="H861">
        <v>35</v>
      </c>
      <c r="I861">
        <v>15550</v>
      </c>
      <c r="J861" t="str">
        <f t="shared" si="13"/>
        <v>SELECT 'flat30-13.cnf','Rank','2Point','1Bit','Weighted',1,8171,35,15550 UNION</v>
      </c>
    </row>
    <row r="862" spans="1:10" x14ac:dyDescent="0.55000000000000004">
      <c r="A862" t="s">
        <v>139</v>
      </c>
      <c r="B862" t="s">
        <v>10</v>
      </c>
      <c r="C862" t="s">
        <v>134</v>
      </c>
      <c r="D862" t="s">
        <v>131</v>
      </c>
      <c r="E862" t="s">
        <v>5</v>
      </c>
      <c r="F862" t="b">
        <v>0</v>
      </c>
      <c r="G862">
        <v>10000</v>
      </c>
      <c r="H862">
        <v>52</v>
      </c>
      <c r="I862">
        <v>20157</v>
      </c>
      <c r="J862" t="str">
        <f t="shared" si="13"/>
        <v>SELECT 'flat30-13.cnf','Rank','2Point','1Bit','Amplified',0,10000,52,20157 UNION</v>
      </c>
    </row>
    <row r="863" spans="1:10" x14ac:dyDescent="0.55000000000000004">
      <c r="A863" t="s">
        <v>139</v>
      </c>
      <c r="B863" t="s">
        <v>10</v>
      </c>
      <c r="C863" t="s">
        <v>134</v>
      </c>
      <c r="D863" t="s">
        <v>132</v>
      </c>
      <c r="E863" t="s">
        <v>3</v>
      </c>
      <c r="F863" t="b">
        <v>1</v>
      </c>
      <c r="G863">
        <v>1202</v>
      </c>
      <c r="H863">
        <v>6</v>
      </c>
      <c r="I863">
        <v>2485</v>
      </c>
      <c r="J863" t="str">
        <f t="shared" si="13"/>
        <v>SELECT 'flat30-13.cnf','Rank','2Point','2Bit','MaxSat',1,1202,6,2485 UNION</v>
      </c>
    </row>
    <row r="864" spans="1:10" x14ac:dyDescent="0.55000000000000004">
      <c r="A864" t="s">
        <v>139</v>
      </c>
      <c r="B864" t="s">
        <v>10</v>
      </c>
      <c r="C864" t="s">
        <v>134</v>
      </c>
      <c r="D864" t="s">
        <v>132</v>
      </c>
      <c r="E864" t="s">
        <v>4</v>
      </c>
      <c r="F864" t="b">
        <v>1</v>
      </c>
      <c r="G864">
        <v>1280</v>
      </c>
      <c r="H864">
        <v>4</v>
      </c>
      <c r="I864">
        <v>2352</v>
      </c>
      <c r="J864" t="str">
        <f t="shared" si="13"/>
        <v>SELECT 'flat30-13.cnf','Rank','2Point','2Bit','Weighted',1,1280,4,2352 UNION</v>
      </c>
    </row>
    <row r="865" spans="1:10" x14ac:dyDescent="0.55000000000000004">
      <c r="A865" t="s">
        <v>139</v>
      </c>
      <c r="B865" t="s">
        <v>10</v>
      </c>
      <c r="C865" t="s">
        <v>134</v>
      </c>
      <c r="D865" t="s">
        <v>132</v>
      </c>
      <c r="E865" t="s">
        <v>5</v>
      </c>
      <c r="F865" t="b">
        <v>1</v>
      </c>
      <c r="G865">
        <v>9648</v>
      </c>
      <c r="H865">
        <v>50</v>
      </c>
      <c r="I865">
        <v>19514</v>
      </c>
      <c r="J865" t="str">
        <f t="shared" si="13"/>
        <v>SELECT 'flat30-13.cnf','Rank','2Point','2Bit','Amplified',1,9648,50,19514 UNION</v>
      </c>
    </row>
    <row r="866" spans="1:10" x14ac:dyDescent="0.55000000000000004">
      <c r="A866" t="s">
        <v>140</v>
      </c>
      <c r="B866" t="s">
        <v>0</v>
      </c>
      <c r="C866" t="s">
        <v>1</v>
      </c>
      <c r="D866" t="s">
        <v>2</v>
      </c>
      <c r="E866" t="s">
        <v>3</v>
      </c>
      <c r="F866" t="b">
        <v>1</v>
      </c>
      <c r="G866">
        <v>1339</v>
      </c>
      <c r="H866">
        <v>8</v>
      </c>
      <c r="I866">
        <v>6563</v>
      </c>
      <c r="J866" t="str">
        <f t="shared" si="13"/>
        <v>SELECT 'flat30-14.cnf','Tournament','Clause','BitFlip','MaxSat',1,1339,8,6563 UNION</v>
      </c>
    </row>
    <row r="867" spans="1:10" x14ac:dyDescent="0.55000000000000004">
      <c r="A867" t="s">
        <v>140</v>
      </c>
      <c r="B867" t="s">
        <v>0</v>
      </c>
      <c r="C867" t="s">
        <v>1</v>
      </c>
      <c r="D867" t="s">
        <v>2</v>
      </c>
      <c r="E867" t="s">
        <v>4</v>
      </c>
      <c r="F867" t="b">
        <v>1</v>
      </c>
      <c r="G867">
        <v>2232</v>
      </c>
      <c r="H867">
        <v>9</v>
      </c>
      <c r="I867">
        <v>10261</v>
      </c>
      <c r="J867" t="str">
        <f t="shared" si="13"/>
        <v>SELECT 'flat30-14.cnf','Tournament','Clause','BitFlip','Weighted',1,2232,9,10261 UNION</v>
      </c>
    </row>
    <row r="868" spans="1:10" x14ac:dyDescent="0.55000000000000004">
      <c r="A868" t="s">
        <v>140</v>
      </c>
      <c r="B868" t="s">
        <v>0</v>
      </c>
      <c r="C868" t="s">
        <v>1</v>
      </c>
      <c r="D868" t="s">
        <v>2</v>
      </c>
      <c r="E868" t="s">
        <v>5</v>
      </c>
      <c r="F868" t="b">
        <v>1</v>
      </c>
      <c r="G868">
        <v>1339</v>
      </c>
      <c r="H868">
        <v>8</v>
      </c>
      <c r="I868">
        <v>6248</v>
      </c>
      <c r="J868" t="str">
        <f t="shared" si="13"/>
        <v>SELECT 'flat30-14.cnf','Tournament','Clause','BitFlip','Amplified',1,1339,8,6248 UNION</v>
      </c>
    </row>
    <row r="869" spans="1:10" x14ac:dyDescent="0.55000000000000004">
      <c r="A869" t="s">
        <v>140</v>
      </c>
      <c r="B869" t="s">
        <v>0</v>
      </c>
      <c r="C869" t="s">
        <v>1</v>
      </c>
      <c r="D869" t="s">
        <v>6</v>
      </c>
      <c r="E869" t="s">
        <v>3</v>
      </c>
      <c r="F869" t="b">
        <v>1</v>
      </c>
      <c r="G869">
        <v>254</v>
      </c>
      <c r="H869">
        <v>1</v>
      </c>
      <c r="I869">
        <v>1347</v>
      </c>
      <c r="J869" t="str">
        <f t="shared" si="13"/>
        <v>SELECT 'flat30-14.cnf','Tournament','Clause','Guided','MaxSat',1,254,1,1347 UNION</v>
      </c>
    </row>
    <row r="870" spans="1:10" x14ac:dyDescent="0.55000000000000004">
      <c r="A870" t="s">
        <v>140</v>
      </c>
      <c r="B870" t="s">
        <v>0</v>
      </c>
      <c r="C870" t="s">
        <v>1</v>
      </c>
      <c r="D870" t="s">
        <v>6</v>
      </c>
      <c r="E870" t="s">
        <v>4</v>
      </c>
      <c r="F870" t="b">
        <v>1</v>
      </c>
      <c r="G870">
        <v>636</v>
      </c>
      <c r="H870">
        <v>3</v>
      </c>
      <c r="I870">
        <v>3204</v>
      </c>
      <c r="J870" t="str">
        <f t="shared" si="13"/>
        <v>SELECT 'flat30-14.cnf','Tournament','Clause','Guided','Weighted',1,636,3,3204 UNION</v>
      </c>
    </row>
    <row r="871" spans="1:10" x14ac:dyDescent="0.55000000000000004">
      <c r="A871" t="s">
        <v>140</v>
      </c>
      <c r="B871" t="s">
        <v>0</v>
      </c>
      <c r="C871" t="s">
        <v>1</v>
      </c>
      <c r="D871" t="s">
        <v>6</v>
      </c>
      <c r="E871" t="s">
        <v>5</v>
      </c>
      <c r="F871" t="b">
        <v>1</v>
      </c>
      <c r="G871">
        <v>254</v>
      </c>
      <c r="H871">
        <v>1</v>
      </c>
      <c r="I871">
        <v>1339</v>
      </c>
      <c r="J871" t="str">
        <f t="shared" si="13"/>
        <v>SELECT 'flat30-14.cnf','Tournament','Clause','Guided','Amplified',1,254,1,1339 UNION</v>
      </c>
    </row>
    <row r="872" spans="1:10" x14ac:dyDescent="0.55000000000000004">
      <c r="A872" t="s">
        <v>140</v>
      </c>
      <c r="B872" t="s">
        <v>0</v>
      </c>
      <c r="C872" t="s">
        <v>1</v>
      </c>
      <c r="D872" t="s">
        <v>131</v>
      </c>
      <c r="E872" t="s">
        <v>3</v>
      </c>
      <c r="F872" t="b">
        <v>1</v>
      </c>
      <c r="G872">
        <v>1997</v>
      </c>
      <c r="H872">
        <v>12</v>
      </c>
      <c r="I872">
        <v>9161</v>
      </c>
      <c r="J872" t="str">
        <f t="shared" si="13"/>
        <v>SELECT 'flat30-14.cnf','Tournament','Clause','1Bit','MaxSat',1,1997,12,9161 UNION</v>
      </c>
    </row>
    <row r="873" spans="1:10" x14ac:dyDescent="0.55000000000000004">
      <c r="A873" t="s">
        <v>140</v>
      </c>
      <c r="B873" t="s">
        <v>0</v>
      </c>
      <c r="C873" t="s">
        <v>1</v>
      </c>
      <c r="D873" t="s">
        <v>131</v>
      </c>
      <c r="E873" t="s">
        <v>4</v>
      </c>
      <c r="F873" t="b">
        <v>1</v>
      </c>
      <c r="G873">
        <v>2914</v>
      </c>
      <c r="H873">
        <v>13</v>
      </c>
      <c r="I873">
        <v>12868</v>
      </c>
      <c r="J873" t="str">
        <f t="shared" si="13"/>
        <v>SELECT 'flat30-14.cnf','Tournament','Clause','1Bit','Weighted',1,2914,13,12868 UNION</v>
      </c>
    </row>
    <row r="874" spans="1:10" x14ac:dyDescent="0.55000000000000004">
      <c r="A874" t="s">
        <v>140</v>
      </c>
      <c r="B874" t="s">
        <v>0</v>
      </c>
      <c r="C874" t="s">
        <v>1</v>
      </c>
      <c r="D874" t="s">
        <v>131</v>
      </c>
      <c r="E874" t="s">
        <v>5</v>
      </c>
      <c r="F874" t="b">
        <v>1</v>
      </c>
      <c r="G874">
        <v>1997</v>
      </c>
      <c r="H874">
        <v>12</v>
      </c>
      <c r="I874">
        <v>9119</v>
      </c>
      <c r="J874" t="str">
        <f t="shared" si="13"/>
        <v>SELECT 'flat30-14.cnf','Tournament','Clause','1Bit','Amplified',1,1997,12,9119 UNION</v>
      </c>
    </row>
    <row r="875" spans="1:10" x14ac:dyDescent="0.55000000000000004">
      <c r="A875" t="s">
        <v>140</v>
      </c>
      <c r="B875" t="s">
        <v>0</v>
      </c>
      <c r="C875" t="s">
        <v>1</v>
      </c>
      <c r="D875" t="s">
        <v>132</v>
      </c>
      <c r="E875" t="s">
        <v>3</v>
      </c>
      <c r="F875" t="b">
        <v>1</v>
      </c>
      <c r="G875">
        <v>2296</v>
      </c>
      <c r="H875">
        <v>12</v>
      </c>
      <c r="I875">
        <v>10563</v>
      </c>
      <c r="J875" t="str">
        <f t="shared" si="13"/>
        <v>SELECT 'flat30-14.cnf','Tournament','Clause','2Bit','MaxSat',1,2296,12,10563 UNION</v>
      </c>
    </row>
    <row r="876" spans="1:10" x14ac:dyDescent="0.55000000000000004">
      <c r="A876" t="s">
        <v>140</v>
      </c>
      <c r="B876" t="s">
        <v>0</v>
      </c>
      <c r="C876" t="s">
        <v>1</v>
      </c>
      <c r="D876" t="s">
        <v>132</v>
      </c>
      <c r="E876" t="s">
        <v>4</v>
      </c>
      <c r="F876" t="b">
        <v>1</v>
      </c>
      <c r="G876">
        <v>3318</v>
      </c>
      <c r="H876">
        <v>13</v>
      </c>
      <c r="I876">
        <v>15285</v>
      </c>
      <c r="J876" t="str">
        <f t="shared" si="13"/>
        <v>SELECT 'flat30-14.cnf','Tournament','Clause','2Bit','Weighted',1,3318,13,15285 UNION</v>
      </c>
    </row>
    <row r="877" spans="1:10" x14ac:dyDescent="0.55000000000000004">
      <c r="A877" t="s">
        <v>140</v>
      </c>
      <c r="B877" t="s">
        <v>0</v>
      </c>
      <c r="C877" t="s">
        <v>1</v>
      </c>
      <c r="D877" t="s">
        <v>132</v>
      </c>
      <c r="E877" t="s">
        <v>5</v>
      </c>
      <c r="F877" t="b">
        <v>1</v>
      </c>
      <c r="G877">
        <v>2296</v>
      </c>
      <c r="H877">
        <v>12</v>
      </c>
      <c r="I877">
        <v>10451</v>
      </c>
      <c r="J877" t="str">
        <f t="shared" si="13"/>
        <v>SELECT 'flat30-14.cnf','Tournament','Clause','2Bit','Amplified',1,2296,12,10451 UNION</v>
      </c>
    </row>
    <row r="878" spans="1:10" x14ac:dyDescent="0.55000000000000004">
      <c r="A878" t="s">
        <v>140</v>
      </c>
      <c r="B878" t="s">
        <v>0</v>
      </c>
      <c r="C878" t="s">
        <v>8</v>
      </c>
      <c r="D878" t="s">
        <v>2</v>
      </c>
      <c r="E878" t="s">
        <v>3</v>
      </c>
      <c r="F878" t="b">
        <v>1</v>
      </c>
      <c r="G878">
        <v>639</v>
      </c>
      <c r="H878">
        <v>3</v>
      </c>
      <c r="I878">
        <v>1455</v>
      </c>
      <c r="J878" t="str">
        <f t="shared" si="13"/>
        <v>SELECT 'flat30-14.cnf','Tournament','Uniform','BitFlip','MaxSat',1,639,3,1455 UNION</v>
      </c>
    </row>
    <row r="879" spans="1:10" x14ac:dyDescent="0.55000000000000004">
      <c r="A879" t="s">
        <v>140</v>
      </c>
      <c r="B879" t="s">
        <v>0</v>
      </c>
      <c r="C879" t="s">
        <v>8</v>
      </c>
      <c r="D879" t="s">
        <v>2</v>
      </c>
      <c r="E879" t="s">
        <v>4</v>
      </c>
      <c r="F879" t="b">
        <v>1</v>
      </c>
      <c r="G879">
        <v>3290</v>
      </c>
      <c r="H879">
        <v>14</v>
      </c>
      <c r="I879">
        <v>6838</v>
      </c>
      <c r="J879" t="str">
        <f t="shared" si="13"/>
        <v>SELECT 'flat30-14.cnf','Tournament','Uniform','BitFlip','Weighted',1,3290,14,6838 UNION</v>
      </c>
    </row>
    <row r="880" spans="1:10" x14ac:dyDescent="0.55000000000000004">
      <c r="A880" t="s">
        <v>140</v>
      </c>
      <c r="B880" t="s">
        <v>0</v>
      </c>
      <c r="C880" t="s">
        <v>8</v>
      </c>
      <c r="D880" t="s">
        <v>2</v>
      </c>
      <c r="E880" t="s">
        <v>5</v>
      </c>
      <c r="F880" t="b">
        <v>1</v>
      </c>
      <c r="G880">
        <v>639</v>
      </c>
      <c r="H880">
        <v>3</v>
      </c>
      <c r="I880">
        <v>1440</v>
      </c>
      <c r="J880" t="str">
        <f t="shared" si="13"/>
        <v>SELECT 'flat30-14.cnf','Tournament','Uniform','BitFlip','Amplified',1,639,3,1440 UNION</v>
      </c>
    </row>
    <row r="881" spans="1:10" x14ac:dyDescent="0.55000000000000004">
      <c r="A881" t="s">
        <v>140</v>
      </c>
      <c r="B881" t="s">
        <v>0</v>
      </c>
      <c r="C881" t="s">
        <v>8</v>
      </c>
      <c r="D881" t="s">
        <v>6</v>
      </c>
      <c r="E881" t="s">
        <v>3</v>
      </c>
      <c r="F881" t="b">
        <v>1</v>
      </c>
      <c r="G881">
        <v>43</v>
      </c>
      <c r="H881">
        <v>0</v>
      </c>
      <c r="I881">
        <v>144</v>
      </c>
      <c r="J881" t="str">
        <f t="shared" si="13"/>
        <v>SELECT 'flat30-14.cnf','Tournament','Uniform','Guided','MaxSat',1,43,0,144 UNION</v>
      </c>
    </row>
    <row r="882" spans="1:10" x14ac:dyDescent="0.55000000000000004">
      <c r="A882" t="s">
        <v>140</v>
      </c>
      <c r="B882" t="s">
        <v>0</v>
      </c>
      <c r="C882" t="s">
        <v>8</v>
      </c>
      <c r="D882" t="s">
        <v>6</v>
      </c>
      <c r="E882" t="s">
        <v>4</v>
      </c>
      <c r="F882" t="b">
        <v>1</v>
      </c>
      <c r="G882">
        <v>43</v>
      </c>
      <c r="H882">
        <v>0</v>
      </c>
      <c r="I882">
        <v>141</v>
      </c>
      <c r="J882" t="str">
        <f t="shared" si="13"/>
        <v>SELECT 'flat30-14.cnf','Tournament','Uniform','Guided','Weighted',1,43,0,141 UNION</v>
      </c>
    </row>
    <row r="883" spans="1:10" x14ac:dyDescent="0.55000000000000004">
      <c r="A883" t="s">
        <v>140</v>
      </c>
      <c r="B883" t="s">
        <v>0</v>
      </c>
      <c r="C883" t="s">
        <v>8</v>
      </c>
      <c r="D883" t="s">
        <v>6</v>
      </c>
      <c r="E883" t="s">
        <v>5</v>
      </c>
      <c r="F883" t="b">
        <v>1</v>
      </c>
      <c r="G883">
        <v>43</v>
      </c>
      <c r="H883">
        <v>0</v>
      </c>
      <c r="I883">
        <v>145</v>
      </c>
      <c r="J883" t="str">
        <f t="shared" si="13"/>
        <v>SELECT 'flat30-14.cnf','Tournament','Uniform','Guided','Amplified',1,43,0,145 UNION</v>
      </c>
    </row>
    <row r="884" spans="1:10" x14ac:dyDescent="0.55000000000000004">
      <c r="A884" t="s">
        <v>140</v>
      </c>
      <c r="B884" t="s">
        <v>0</v>
      </c>
      <c r="C884" t="s">
        <v>8</v>
      </c>
      <c r="D884" t="s">
        <v>131</v>
      </c>
      <c r="E884" t="s">
        <v>3</v>
      </c>
      <c r="F884" t="b">
        <v>1</v>
      </c>
      <c r="G884">
        <v>5803</v>
      </c>
      <c r="H884">
        <v>35</v>
      </c>
      <c r="I884">
        <v>12404</v>
      </c>
      <c r="J884" t="str">
        <f t="shared" si="13"/>
        <v>SELECT 'flat30-14.cnf','Tournament','Uniform','1Bit','MaxSat',1,5803,35,12404 UNION</v>
      </c>
    </row>
    <row r="885" spans="1:10" x14ac:dyDescent="0.55000000000000004">
      <c r="A885" t="s">
        <v>140</v>
      </c>
      <c r="B885" t="s">
        <v>0</v>
      </c>
      <c r="C885" t="s">
        <v>8</v>
      </c>
      <c r="D885" t="s">
        <v>131</v>
      </c>
      <c r="E885" t="s">
        <v>4</v>
      </c>
      <c r="F885" t="b">
        <v>1</v>
      </c>
      <c r="G885">
        <v>9267</v>
      </c>
      <c r="H885">
        <v>43</v>
      </c>
      <c r="I885">
        <v>18688</v>
      </c>
      <c r="J885" t="str">
        <f t="shared" si="13"/>
        <v>SELECT 'flat30-14.cnf','Tournament','Uniform','1Bit','Weighted',1,9267,43,18688 UNION</v>
      </c>
    </row>
    <row r="886" spans="1:10" x14ac:dyDescent="0.55000000000000004">
      <c r="A886" t="s">
        <v>140</v>
      </c>
      <c r="B886" t="s">
        <v>0</v>
      </c>
      <c r="C886" t="s">
        <v>8</v>
      </c>
      <c r="D886" t="s">
        <v>131</v>
      </c>
      <c r="E886" t="s">
        <v>5</v>
      </c>
      <c r="F886" t="b">
        <v>1</v>
      </c>
      <c r="G886">
        <v>5803</v>
      </c>
      <c r="H886">
        <v>35</v>
      </c>
      <c r="I886">
        <v>12814</v>
      </c>
      <c r="J886" t="str">
        <f t="shared" si="13"/>
        <v>SELECT 'flat30-14.cnf','Tournament','Uniform','1Bit','Amplified',1,5803,35,12814 UNION</v>
      </c>
    </row>
    <row r="887" spans="1:10" x14ac:dyDescent="0.55000000000000004">
      <c r="A887" t="s">
        <v>140</v>
      </c>
      <c r="B887" t="s">
        <v>0</v>
      </c>
      <c r="C887" t="s">
        <v>8</v>
      </c>
      <c r="D887" t="s">
        <v>132</v>
      </c>
      <c r="E887" t="s">
        <v>3</v>
      </c>
      <c r="F887" t="b">
        <v>1</v>
      </c>
      <c r="G887">
        <v>594</v>
      </c>
      <c r="H887">
        <v>3</v>
      </c>
      <c r="I887">
        <v>1269</v>
      </c>
      <c r="J887" t="str">
        <f t="shared" si="13"/>
        <v>SELECT 'flat30-14.cnf','Tournament','Uniform','2Bit','MaxSat',1,594,3,1269 UNION</v>
      </c>
    </row>
    <row r="888" spans="1:10" x14ac:dyDescent="0.55000000000000004">
      <c r="A888" t="s">
        <v>140</v>
      </c>
      <c r="B888" t="s">
        <v>0</v>
      </c>
      <c r="C888" t="s">
        <v>8</v>
      </c>
      <c r="D888" t="s">
        <v>132</v>
      </c>
      <c r="E888" t="s">
        <v>4</v>
      </c>
      <c r="F888" t="b">
        <v>1</v>
      </c>
      <c r="G888">
        <v>285</v>
      </c>
      <c r="H888">
        <v>1</v>
      </c>
      <c r="I888">
        <v>588</v>
      </c>
      <c r="J888" t="str">
        <f t="shared" si="13"/>
        <v>SELECT 'flat30-14.cnf','Tournament','Uniform','2Bit','Weighted',1,285,1,588 UNION</v>
      </c>
    </row>
    <row r="889" spans="1:10" x14ac:dyDescent="0.55000000000000004">
      <c r="A889" t="s">
        <v>140</v>
      </c>
      <c r="B889" t="s">
        <v>0</v>
      </c>
      <c r="C889" t="s">
        <v>8</v>
      </c>
      <c r="D889" t="s">
        <v>132</v>
      </c>
      <c r="E889" t="s">
        <v>5</v>
      </c>
      <c r="F889" t="b">
        <v>1</v>
      </c>
      <c r="G889">
        <v>594</v>
      </c>
      <c r="H889">
        <v>3</v>
      </c>
      <c r="I889">
        <v>1320</v>
      </c>
      <c r="J889" t="str">
        <f t="shared" si="13"/>
        <v>SELECT 'flat30-14.cnf','Tournament','Uniform','2Bit','Amplified',1,594,3,1320 UNION</v>
      </c>
    </row>
    <row r="890" spans="1:10" x14ac:dyDescent="0.55000000000000004">
      <c r="A890" t="s">
        <v>140</v>
      </c>
      <c r="B890" t="s">
        <v>0</v>
      </c>
      <c r="C890" t="s">
        <v>133</v>
      </c>
      <c r="D890" t="s">
        <v>2</v>
      </c>
      <c r="E890" t="s">
        <v>3</v>
      </c>
      <c r="F890" t="b">
        <v>1</v>
      </c>
      <c r="G890">
        <v>903</v>
      </c>
      <c r="H890">
        <v>4</v>
      </c>
      <c r="I890">
        <v>1871</v>
      </c>
      <c r="J890" t="str">
        <f t="shared" si="13"/>
        <v>SELECT 'flat30-14.cnf','Tournament','1Point','BitFlip','MaxSat',1,903,4,1871 UNION</v>
      </c>
    </row>
    <row r="891" spans="1:10" x14ac:dyDescent="0.55000000000000004">
      <c r="A891" t="s">
        <v>140</v>
      </c>
      <c r="B891" t="s">
        <v>0</v>
      </c>
      <c r="C891" t="s">
        <v>133</v>
      </c>
      <c r="D891" t="s">
        <v>2</v>
      </c>
      <c r="E891" t="s">
        <v>4</v>
      </c>
      <c r="F891" t="b">
        <v>1</v>
      </c>
      <c r="G891">
        <v>523</v>
      </c>
      <c r="H891">
        <v>2</v>
      </c>
      <c r="I891">
        <v>994</v>
      </c>
      <c r="J891" t="str">
        <f t="shared" si="13"/>
        <v>SELECT 'flat30-14.cnf','Tournament','1Point','BitFlip','Weighted',1,523,2,994 UNION</v>
      </c>
    </row>
    <row r="892" spans="1:10" x14ac:dyDescent="0.55000000000000004">
      <c r="A892" t="s">
        <v>140</v>
      </c>
      <c r="B892" t="s">
        <v>0</v>
      </c>
      <c r="C892" t="s">
        <v>133</v>
      </c>
      <c r="D892" t="s">
        <v>2</v>
      </c>
      <c r="E892" t="s">
        <v>5</v>
      </c>
      <c r="F892" t="b">
        <v>1</v>
      </c>
      <c r="G892">
        <v>903</v>
      </c>
      <c r="H892">
        <v>4</v>
      </c>
      <c r="I892">
        <v>1888</v>
      </c>
      <c r="J892" t="str">
        <f t="shared" si="13"/>
        <v>SELECT 'flat30-14.cnf','Tournament','1Point','BitFlip','Amplified',1,903,4,1888 UNION</v>
      </c>
    </row>
    <row r="893" spans="1:10" x14ac:dyDescent="0.55000000000000004">
      <c r="A893" t="s">
        <v>140</v>
      </c>
      <c r="B893" t="s">
        <v>0</v>
      </c>
      <c r="C893" t="s">
        <v>133</v>
      </c>
      <c r="D893" t="s">
        <v>6</v>
      </c>
      <c r="E893" t="s">
        <v>3</v>
      </c>
      <c r="F893" t="b">
        <v>1</v>
      </c>
      <c r="G893">
        <v>164</v>
      </c>
      <c r="H893">
        <v>1</v>
      </c>
      <c r="I893">
        <v>546</v>
      </c>
      <c r="J893" t="str">
        <f t="shared" si="13"/>
        <v>SELECT 'flat30-14.cnf','Tournament','1Point','Guided','MaxSat',1,164,1,546 UNION</v>
      </c>
    </row>
    <row r="894" spans="1:10" x14ac:dyDescent="0.55000000000000004">
      <c r="A894" t="s">
        <v>140</v>
      </c>
      <c r="B894" t="s">
        <v>0</v>
      </c>
      <c r="C894" t="s">
        <v>133</v>
      </c>
      <c r="D894" t="s">
        <v>6</v>
      </c>
      <c r="E894" t="s">
        <v>4</v>
      </c>
      <c r="F894" t="b">
        <v>1</v>
      </c>
      <c r="G894">
        <v>101</v>
      </c>
      <c r="H894">
        <v>0</v>
      </c>
      <c r="I894">
        <v>314</v>
      </c>
      <c r="J894" t="str">
        <f t="shared" si="13"/>
        <v>SELECT 'flat30-14.cnf','Tournament','1Point','Guided','Weighted',1,101,0,314 UNION</v>
      </c>
    </row>
    <row r="895" spans="1:10" x14ac:dyDescent="0.55000000000000004">
      <c r="A895" t="s">
        <v>140</v>
      </c>
      <c r="B895" t="s">
        <v>0</v>
      </c>
      <c r="C895" t="s">
        <v>133</v>
      </c>
      <c r="D895" t="s">
        <v>6</v>
      </c>
      <c r="E895" t="s">
        <v>5</v>
      </c>
      <c r="F895" t="b">
        <v>1</v>
      </c>
      <c r="G895">
        <v>164</v>
      </c>
      <c r="H895">
        <v>1</v>
      </c>
      <c r="I895">
        <v>573</v>
      </c>
      <c r="J895" t="str">
        <f t="shared" si="13"/>
        <v>SELECT 'flat30-14.cnf','Tournament','1Point','Guided','Amplified',1,164,1,573 UNION</v>
      </c>
    </row>
    <row r="896" spans="1:10" x14ac:dyDescent="0.55000000000000004">
      <c r="A896" t="s">
        <v>140</v>
      </c>
      <c r="B896" t="s">
        <v>0</v>
      </c>
      <c r="C896" t="s">
        <v>133</v>
      </c>
      <c r="D896" t="s">
        <v>131</v>
      </c>
      <c r="E896" t="s">
        <v>3</v>
      </c>
      <c r="F896" t="b">
        <v>0</v>
      </c>
      <c r="G896">
        <v>10000</v>
      </c>
      <c r="H896">
        <v>54</v>
      </c>
      <c r="I896">
        <v>20297</v>
      </c>
      <c r="J896" t="str">
        <f t="shared" si="13"/>
        <v>SELECT 'flat30-14.cnf','Tournament','1Point','1Bit','MaxSat',0,10000,54,20297 UNION</v>
      </c>
    </row>
    <row r="897" spans="1:10" x14ac:dyDescent="0.55000000000000004">
      <c r="A897" t="s">
        <v>140</v>
      </c>
      <c r="B897" t="s">
        <v>0</v>
      </c>
      <c r="C897" t="s">
        <v>133</v>
      </c>
      <c r="D897" t="s">
        <v>131</v>
      </c>
      <c r="E897" t="s">
        <v>4</v>
      </c>
      <c r="F897" t="b">
        <v>0</v>
      </c>
      <c r="G897">
        <v>10000</v>
      </c>
      <c r="H897">
        <v>39</v>
      </c>
      <c r="I897">
        <v>18449</v>
      </c>
      <c r="J897" t="str">
        <f t="shared" si="13"/>
        <v>SELECT 'flat30-14.cnf','Tournament','1Point','1Bit','Weighted',0,10000,39,18449 UNION</v>
      </c>
    </row>
    <row r="898" spans="1:10" x14ac:dyDescent="0.55000000000000004">
      <c r="A898" t="s">
        <v>140</v>
      </c>
      <c r="B898" t="s">
        <v>0</v>
      </c>
      <c r="C898" t="s">
        <v>133</v>
      </c>
      <c r="D898" t="s">
        <v>131</v>
      </c>
      <c r="E898" t="s">
        <v>5</v>
      </c>
      <c r="F898" t="b">
        <v>0</v>
      </c>
      <c r="G898">
        <v>10000</v>
      </c>
      <c r="H898">
        <v>54</v>
      </c>
      <c r="I898">
        <v>20714</v>
      </c>
      <c r="J898" t="str">
        <f t="shared" si="13"/>
        <v>SELECT 'flat30-14.cnf','Tournament','1Point','1Bit','Amplified',0,10000,54,20714 UNION</v>
      </c>
    </row>
    <row r="899" spans="1:10" x14ac:dyDescent="0.55000000000000004">
      <c r="A899" t="s">
        <v>140</v>
      </c>
      <c r="B899" t="s">
        <v>0</v>
      </c>
      <c r="C899" t="s">
        <v>133</v>
      </c>
      <c r="D899" t="s">
        <v>132</v>
      </c>
      <c r="E899" t="s">
        <v>3</v>
      </c>
      <c r="F899" t="b">
        <v>1</v>
      </c>
      <c r="G899">
        <v>981</v>
      </c>
      <c r="H899">
        <v>5</v>
      </c>
      <c r="I899">
        <v>1939</v>
      </c>
      <c r="J899" t="str">
        <f t="shared" ref="J899:J962" si="14">CONCATENATE("SELECT '",A899,"','",B899,"','",C899,"','",D899,"','",E899,"',",IF(F899,1,0),",",G899,",",H899,",",I899," UNION")</f>
        <v>SELECT 'flat30-14.cnf','Tournament','1Point','2Bit','MaxSat',1,981,5,1939 UNION</v>
      </c>
    </row>
    <row r="900" spans="1:10" x14ac:dyDescent="0.55000000000000004">
      <c r="A900" t="s">
        <v>140</v>
      </c>
      <c r="B900" t="s">
        <v>0</v>
      </c>
      <c r="C900" t="s">
        <v>133</v>
      </c>
      <c r="D900" t="s">
        <v>132</v>
      </c>
      <c r="E900" t="s">
        <v>4</v>
      </c>
      <c r="F900" t="b">
        <v>1</v>
      </c>
      <c r="G900">
        <v>982</v>
      </c>
      <c r="H900">
        <v>4</v>
      </c>
      <c r="I900">
        <v>1787</v>
      </c>
      <c r="J900" t="str">
        <f t="shared" si="14"/>
        <v>SELECT 'flat30-14.cnf','Tournament','1Point','2Bit','Weighted',1,982,4,1787 UNION</v>
      </c>
    </row>
    <row r="901" spans="1:10" x14ac:dyDescent="0.55000000000000004">
      <c r="A901" t="s">
        <v>140</v>
      </c>
      <c r="B901" t="s">
        <v>0</v>
      </c>
      <c r="C901" t="s">
        <v>133</v>
      </c>
      <c r="D901" t="s">
        <v>132</v>
      </c>
      <c r="E901" t="s">
        <v>5</v>
      </c>
      <c r="F901" t="b">
        <v>1</v>
      </c>
      <c r="G901">
        <v>981</v>
      </c>
      <c r="H901">
        <v>5</v>
      </c>
      <c r="I901">
        <v>2006</v>
      </c>
      <c r="J901" t="str">
        <f t="shared" si="14"/>
        <v>SELECT 'flat30-14.cnf','Tournament','1Point','2Bit','Amplified',1,981,5,2006 UNION</v>
      </c>
    </row>
    <row r="902" spans="1:10" x14ac:dyDescent="0.55000000000000004">
      <c r="A902" t="s">
        <v>140</v>
      </c>
      <c r="B902" t="s">
        <v>0</v>
      </c>
      <c r="C902" t="s">
        <v>134</v>
      </c>
      <c r="D902" t="s">
        <v>2</v>
      </c>
      <c r="E902" t="s">
        <v>3</v>
      </c>
      <c r="F902" t="b">
        <v>1</v>
      </c>
      <c r="G902">
        <v>437</v>
      </c>
      <c r="H902">
        <v>2</v>
      </c>
      <c r="I902">
        <v>911</v>
      </c>
      <c r="J902" t="str">
        <f t="shared" si="14"/>
        <v>SELECT 'flat30-14.cnf','Tournament','2Point','BitFlip','MaxSat',1,437,2,911 UNION</v>
      </c>
    </row>
    <row r="903" spans="1:10" x14ac:dyDescent="0.55000000000000004">
      <c r="A903" t="s">
        <v>140</v>
      </c>
      <c r="B903" t="s">
        <v>0</v>
      </c>
      <c r="C903" t="s">
        <v>134</v>
      </c>
      <c r="D903" t="s">
        <v>2</v>
      </c>
      <c r="E903" t="s">
        <v>4</v>
      </c>
      <c r="F903" t="b">
        <v>1</v>
      </c>
      <c r="G903">
        <v>561</v>
      </c>
      <c r="H903">
        <v>2</v>
      </c>
      <c r="I903">
        <v>1071</v>
      </c>
      <c r="J903" t="str">
        <f t="shared" si="14"/>
        <v>SELECT 'flat30-14.cnf','Tournament','2Point','BitFlip','Weighted',1,561,2,1071 UNION</v>
      </c>
    </row>
    <row r="904" spans="1:10" x14ac:dyDescent="0.55000000000000004">
      <c r="A904" t="s">
        <v>140</v>
      </c>
      <c r="B904" t="s">
        <v>0</v>
      </c>
      <c r="C904" t="s">
        <v>134</v>
      </c>
      <c r="D904" t="s">
        <v>2</v>
      </c>
      <c r="E904" t="s">
        <v>5</v>
      </c>
      <c r="F904" t="b">
        <v>1</v>
      </c>
      <c r="G904">
        <v>437</v>
      </c>
      <c r="H904">
        <v>2</v>
      </c>
      <c r="I904">
        <v>910</v>
      </c>
      <c r="J904" t="str">
        <f t="shared" si="14"/>
        <v>SELECT 'flat30-14.cnf','Tournament','2Point','BitFlip','Amplified',1,437,2,910 UNION</v>
      </c>
    </row>
    <row r="905" spans="1:10" x14ac:dyDescent="0.55000000000000004">
      <c r="A905" t="s">
        <v>140</v>
      </c>
      <c r="B905" t="s">
        <v>0</v>
      </c>
      <c r="C905" t="s">
        <v>134</v>
      </c>
      <c r="D905" t="s">
        <v>6</v>
      </c>
      <c r="E905" t="s">
        <v>3</v>
      </c>
      <c r="F905" t="b">
        <v>1</v>
      </c>
      <c r="G905">
        <v>34</v>
      </c>
      <c r="H905">
        <v>0</v>
      </c>
      <c r="I905">
        <v>116</v>
      </c>
      <c r="J905" t="str">
        <f t="shared" si="14"/>
        <v>SELECT 'flat30-14.cnf','Tournament','2Point','Guided','MaxSat',1,34,0,116 UNION</v>
      </c>
    </row>
    <row r="906" spans="1:10" x14ac:dyDescent="0.55000000000000004">
      <c r="A906" t="s">
        <v>140</v>
      </c>
      <c r="B906" t="s">
        <v>0</v>
      </c>
      <c r="C906" t="s">
        <v>134</v>
      </c>
      <c r="D906" t="s">
        <v>6</v>
      </c>
      <c r="E906" t="s">
        <v>4</v>
      </c>
      <c r="F906" t="b">
        <v>1</v>
      </c>
      <c r="G906">
        <v>42</v>
      </c>
      <c r="H906">
        <v>0</v>
      </c>
      <c r="I906">
        <v>144</v>
      </c>
      <c r="J906" t="str">
        <f t="shared" si="14"/>
        <v>SELECT 'flat30-14.cnf','Tournament','2Point','Guided','Weighted',1,42,0,144 UNION</v>
      </c>
    </row>
    <row r="907" spans="1:10" x14ac:dyDescent="0.55000000000000004">
      <c r="A907" t="s">
        <v>140</v>
      </c>
      <c r="B907" t="s">
        <v>0</v>
      </c>
      <c r="C907" t="s">
        <v>134</v>
      </c>
      <c r="D907" t="s">
        <v>6</v>
      </c>
      <c r="E907" t="s">
        <v>5</v>
      </c>
      <c r="F907" t="b">
        <v>1</v>
      </c>
      <c r="G907">
        <v>34</v>
      </c>
      <c r="H907">
        <v>0</v>
      </c>
      <c r="I907">
        <v>109</v>
      </c>
      <c r="J907" t="str">
        <f t="shared" si="14"/>
        <v>SELECT 'flat30-14.cnf','Tournament','2Point','Guided','Amplified',1,34,0,109 UNION</v>
      </c>
    </row>
    <row r="908" spans="1:10" x14ac:dyDescent="0.55000000000000004">
      <c r="A908" t="s">
        <v>140</v>
      </c>
      <c r="B908" t="s">
        <v>0</v>
      </c>
      <c r="C908" t="s">
        <v>134</v>
      </c>
      <c r="D908" t="s">
        <v>131</v>
      </c>
      <c r="E908" t="s">
        <v>3</v>
      </c>
      <c r="F908" t="b">
        <v>1</v>
      </c>
      <c r="G908">
        <v>853</v>
      </c>
      <c r="H908">
        <v>4</v>
      </c>
      <c r="I908">
        <v>1719</v>
      </c>
      <c r="J908" t="str">
        <f t="shared" si="14"/>
        <v>SELECT 'flat30-14.cnf','Tournament','2Point','1Bit','MaxSat',1,853,4,1719 UNION</v>
      </c>
    </row>
    <row r="909" spans="1:10" x14ac:dyDescent="0.55000000000000004">
      <c r="A909" t="s">
        <v>140</v>
      </c>
      <c r="B909" t="s">
        <v>0</v>
      </c>
      <c r="C909" t="s">
        <v>134</v>
      </c>
      <c r="D909" t="s">
        <v>131</v>
      </c>
      <c r="E909" t="s">
        <v>4</v>
      </c>
      <c r="F909" t="b">
        <v>1</v>
      </c>
      <c r="G909">
        <v>2663</v>
      </c>
      <c r="H909">
        <v>12</v>
      </c>
      <c r="I909">
        <v>4869</v>
      </c>
      <c r="J909" t="str">
        <f t="shared" si="14"/>
        <v>SELECT 'flat30-14.cnf','Tournament','2Point','1Bit','Weighted',1,2663,12,4869 UNION</v>
      </c>
    </row>
    <row r="910" spans="1:10" x14ac:dyDescent="0.55000000000000004">
      <c r="A910" t="s">
        <v>140</v>
      </c>
      <c r="B910" t="s">
        <v>0</v>
      </c>
      <c r="C910" t="s">
        <v>134</v>
      </c>
      <c r="D910" t="s">
        <v>131</v>
      </c>
      <c r="E910" t="s">
        <v>5</v>
      </c>
      <c r="F910" t="b">
        <v>1</v>
      </c>
      <c r="G910">
        <v>853</v>
      </c>
      <c r="H910">
        <v>4</v>
      </c>
      <c r="I910">
        <v>1788</v>
      </c>
      <c r="J910" t="str">
        <f t="shared" si="14"/>
        <v>SELECT 'flat30-14.cnf','Tournament','2Point','1Bit','Amplified',1,853,4,1788 UNION</v>
      </c>
    </row>
    <row r="911" spans="1:10" x14ac:dyDescent="0.55000000000000004">
      <c r="A911" t="s">
        <v>140</v>
      </c>
      <c r="B911" t="s">
        <v>0</v>
      </c>
      <c r="C911" t="s">
        <v>134</v>
      </c>
      <c r="D911" t="s">
        <v>132</v>
      </c>
      <c r="E911" t="s">
        <v>3</v>
      </c>
      <c r="F911" t="b">
        <v>1</v>
      </c>
      <c r="G911">
        <v>290</v>
      </c>
      <c r="H911">
        <v>1</v>
      </c>
      <c r="I911">
        <v>568</v>
      </c>
      <c r="J911" t="str">
        <f t="shared" si="14"/>
        <v>SELECT 'flat30-14.cnf','Tournament','2Point','2Bit','MaxSat',1,290,1,568 UNION</v>
      </c>
    </row>
    <row r="912" spans="1:10" x14ac:dyDescent="0.55000000000000004">
      <c r="A912" t="s">
        <v>140</v>
      </c>
      <c r="B912" t="s">
        <v>0</v>
      </c>
      <c r="C912" t="s">
        <v>134</v>
      </c>
      <c r="D912" t="s">
        <v>132</v>
      </c>
      <c r="E912" t="s">
        <v>4</v>
      </c>
      <c r="F912" t="b">
        <v>1</v>
      </c>
      <c r="G912">
        <v>260</v>
      </c>
      <c r="H912">
        <v>1</v>
      </c>
      <c r="I912">
        <v>501</v>
      </c>
      <c r="J912" t="str">
        <f t="shared" si="14"/>
        <v>SELECT 'flat30-14.cnf','Tournament','2Point','2Bit','Weighted',1,260,1,501 UNION</v>
      </c>
    </row>
    <row r="913" spans="1:10" x14ac:dyDescent="0.55000000000000004">
      <c r="A913" t="s">
        <v>140</v>
      </c>
      <c r="B913" t="s">
        <v>0</v>
      </c>
      <c r="C913" t="s">
        <v>134</v>
      </c>
      <c r="D913" t="s">
        <v>132</v>
      </c>
      <c r="E913" t="s">
        <v>5</v>
      </c>
      <c r="F913" t="b">
        <v>1</v>
      </c>
      <c r="G913">
        <v>290</v>
      </c>
      <c r="H913">
        <v>1</v>
      </c>
      <c r="I913">
        <v>567</v>
      </c>
      <c r="J913" t="str">
        <f t="shared" si="14"/>
        <v>SELECT 'flat30-14.cnf','Tournament','2Point','2Bit','Amplified',1,290,1,567 UNION</v>
      </c>
    </row>
    <row r="914" spans="1:10" x14ac:dyDescent="0.55000000000000004">
      <c r="A914" t="s">
        <v>140</v>
      </c>
      <c r="B914" t="s">
        <v>9</v>
      </c>
      <c r="C914" t="s">
        <v>1</v>
      </c>
      <c r="D914" t="s">
        <v>2</v>
      </c>
      <c r="E914" t="s">
        <v>3</v>
      </c>
      <c r="F914" t="b">
        <v>0</v>
      </c>
      <c r="G914">
        <v>10000</v>
      </c>
      <c r="H914">
        <v>32</v>
      </c>
      <c r="I914">
        <v>51810</v>
      </c>
      <c r="J914" t="str">
        <f t="shared" si="14"/>
        <v>SELECT 'flat30-14.cnf','Roulette','Clause','BitFlip','MaxSat',0,10000,32,51810 UNION</v>
      </c>
    </row>
    <row r="915" spans="1:10" x14ac:dyDescent="0.55000000000000004">
      <c r="A915" t="s">
        <v>140</v>
      </c>
      <c r="B915" t="s">
        <v>9</v>
      </c>
      <c r="C915" t="s">
        <v>1</v>
      </c>
      <c r="D915" t="s">
        <v>2</v>
      </c>
      <c r="E915" t="s">
        <v>4</v>
      </c>
      <c r="F915" t="b">
        <v>0</v>
      </c>
      <c r="G915">
        <v>10000</v>
      </c>
      <c r="H915">
        <v>23</v>
      </c>
      <c r="I915">
        <v>50386</v>
      </c>
      <c r="J915" t="str">
        <f t="shared" si="14"/>
        <v>SELECT 'flat30-14.cnf','Roulette','Clause','BitFlip','Weighted',0,10000,23,50386 UNION</v>
      </c>
    </row>
    <row r="916" spans="1:10" x14ac:dyDescent="0.55000000000000004">
      <c r="A916" t="s">
        <v>140</v>
      </c>
      <c r="B916" t="s">
        <v>9</v>
      </c>
      <c r="C916" t="s">
        <v>1</v>
      </c>
      <c r="D916" t="s">
        <v>2</v>
      </c>
      <c r="E916" t="s">
        <v>5</v>
      </c>
      <c r="F916" t="b">
        <v>0</v>
      </c>
      <c r="G916">
        <v>10000</v>
      </c>
      <c r="H916">
        <v>31</v>
      </c>
      <c r="I916">
        <v>50294</v>
      </c>
      <c r="J916" t="str">
        <f t="shared" si="14"/>
        <v>SELECT 'flat30-14.cnf','Roulette','Clause','BitFlip','Amplified',0,10000,31,50294 UNION</v>
      </c>
    </row>
    <row r="917" spans="1:10" x14ac:dyDescent="0.55000000000000004">
      <c r="A917" t="s">
        <v>140</v>
      </c>
      <c r="B917" t="s">
        <v>9</v>
      </c>
      <c r="C917" t="s">
        <v>1</v>
      </c>
      <c r="D917" t="s">
        <v>6</v>
      </c>
      <c r="E917" t="s">
        <v>3</v>
      </c>
      <c r="F917" t="b">
        <v>1</v>
      </c>
      <c r="G917">
        <v>624</v>
      </c>
      <c r="H917">
        <v>2</v>
      </c>
      <c r="I917">
        <v>3635</v>
      </c>
      <c r="J917" t="str">
        <f t="shared" si="14"/>
        <v>SELECT 'flat30-14.cnf','Roulette','Clause','Guided','MaxSat',1,624,2,3635 UNION</v>
      </c>
    </row>
    <row r="918" spans="1:10" x14ac:dyDescent="0.55000000000000004">
      <c r="A918" t="s">
        <v>140</v>
      </c>
      <c r="B918" t="s">
        <v>9</v>
      </c>
      <c r="C918" t="s">
        <v>1</v>
      </c>
      <c r="D918" t="s">
        <v>6</v>
      </c>
      <c r="E918" t="s">
        <v>4</v>
      </c>
      <c r="F918" t="b">
        <v>1</v>
      </c>
      <c r="G918">
        <v>1545</v>
      </c>
      <c r="H918">
        <v>4</v>
      </c>
      <c r="I918">
        <v>9328</v>
      </c>
      <c r="J918" t="str">
        <f t="shared" si="14"/>
        <v>SELECT 'flat30-14.cnf','Roulette','Clause','Guided','Weighted',1,1545,4,9328 UNION</v>
      </c>
    </row>
    <row r="919" spans="1:10" x14ac:dyDescent="0.55000000000000004">
      <c r="A919" t="s">
        <v>140</v>
      </c>
      <c r="B919" t="s">
        <v>9</v>
      </c>
      <c r="C919" t="s">
        <v>1</v>
      </c>
      <c r="D919" t="s">
        <v>6</v>
      </c>
      <c r="E919" t="s">
        <v>5</v>
      </c>
      <c r="F919" t="b">
        <v>1</v>
      </c>
      <c r="G919">
        <v>1664</v>
      </c>
      <c r="H919">
        <v>6</v>
      </c>
      <c r="I919">
        <v>9378</v>
      </c>
      <c r="J919" t="str">
        <f t="shared" si="14"/>
        <v>SELECT 'flat30-14.cnf','Roulette','Clause','Guided','Amplified',1,1664,6,9378 UNION</v>
      </c>
    </row>
    <row r="920" spans="1:10" x14ac:dyDescent="0.55000000000000004">
      <c r="A920" t="s">
        <v>140</v>
      </c>
      <c r="B920" t="s">
        <v>9</v>
      </c>
      <c r="C920" t="s">
        <v>1</v>
      </c>
      <c r="D920" t="s">
        <v>131</v>
      </c>
      <c r="E920" t="s">
        <v>3</v>
      </c>
      <c r="F920" t="b">
        <v>0</v>
      </c>
      <c r="G920">
        <v>10000</v>
      </c>
      <c r="H920">
        <v>32</v>
      </c>
      <c r="I920">
        <v>50331</v>
      </c>
      <c r="J920" t="str">
        <f t="shared" si="14"/>
        <v>SELECT 'flat30-14.cnf','Roulette','Clause','1Bit','MaxSat',0,10000,32,50331 UNION</v>
      </c>
    </row>
    <row r="921" spans="1:10" x14ac:dyDescent="0.55000000000000004">
      <c r="A921" t="s">
        <v>140</v>
      </c>
      <c r="B921" t="s">
        <v>9</v>
      </c>
      <c r="C921" t="s">
        <v>1</v>
      </c>
      <c r="D921" t="s">
        <v>131</v>
      </c>
      <c r="E921" t="s">
        <v>4</v>
      </c>
      <c r="F921" t="b">
        <v>0</v>
      </c>
      <c r="G921">
        <v>10000</v>
      </c>
      <c r="H921">
        <v>25</v>
      </c>
      <c r="I921">
        <v>50141</v>
      </c>
      <c r="J921" t="str">
        <f t="shared" si="14"/>
        <v>SELECT 'flat30-14.cnf','Roulette','Clause','1Bit','Weighted',0,10000,25,50141 UNION</v>
      </c>
    </row>
    <row r="922" spans="1:10" x14ac:dyDescent="0.55000000000000004">
      <c r="A922" t="s">
        <v>140</v>
      </c>
      <c r="B922" t="s">
        <v>9</v>
      </c>
      <c r="C922" t="s">
        <v>1</v>
      </c>
      <c r="D922" t="s">
        <v>131</v>
      </c>
      <c r="E922" t="s">
        <v>5</v>
      </c>
      <c r="F922" t="b">
        <v>0</v>
      </c>
      <c r="G922">
        <v>10000</v>
      </c>
      <c r="H922">
        <v>34</v>
      </c>
      <c r="I922">
        <v>50594</v>
      </c>
      <c r="J922" t="str">
        <f t="shared" si="14"/>
        <v>SELECT 'flat30-14.cnf','Roulette','Clause','1Bit','Amplified',0,10000,34,50594 UNION</v>
      </c>
    </row>
    <row r="923" spans="1:10" x14ac:dyDescent="0.55000000000000004">
      <c r="A923" t="s">
        <v>140</v>
      </c>
      <c r="B923" t="s">
        <v>9</v>
      </c>
      <c r="C923" t="s">
        <v>1</v>
      </c>
      <c r="D923" t="s">
        <v>132</v>
      </c>
      <c r="E923" t="s">
        <v>3</v>
      </c>
      <c r="F923" t="b">
        <v>0</v>
      </c>
      <c r="G923">
        <v>10000</v>
      </c>
      <c r="H923">
        <v>32</v>
      </c>
      <c r="I923">
        <v>51363</v>
      </c>
      <c r="J923" t="str">
        <f t="shared" si="14"/>
        <v>SELECT 'flat30-14.cnf','Roulette','Clause','2Bit','MaxSat',0,10000,32,51363 UNION</v>
      </c>
    </row>
    <row r="924" spans="1:10" x14ac:dyDescent="0.55000000000000004">
      <c r="A924" t="s">
        <v>140</v>
      </c>
      <c r="B924" t="s">
        <v>9</v>
      </c>
      <c r="C924" t="s">
        <v>1</v>
      </c>
      <c r="D924" t="s">
        <v>132</v>
      </c>
      <c r="E924" t="s">
        <v>4</v>
      </c>
      <c r="F924" t="b">
        <v>0</v>
      </c>
      <c r="G924">
        <v>10000</v>
      </c>
      <c r="H924">
        <v>23</v>
      </c>
      <c r="I924">
        <v>49616</v>
      </c>
      <c r="J924" t="str">
        <f t="shared" si="14"/>
        <v>SELECT 'flat30-14.cnf','Roulette','Clause','2Bit','Weighted',0,10000,23,49616 UNION</v>
      </c>
    </row>
    <row r="925" spans="1:10" x14ac:dyDescent="0.55000000000000004">
      <c r="A925" t="s">
        <v>140</v>
      </c>
      <c r="B925" t="s">
        <v>9</v>
      </c>
      <c r="C925" t="s">
        <v>1</v>
      </c>
      <c r="D925" t="s">
        <v>132</v>
      </c>
      <c r="E925" t="s">
        <v>5</v>
      </c>
      <c r="F925" t="b">
        <v>0</v>
      </c>
      <c r="G925">
        <v>10000</v>
      </c>
      <c r="H925">
        <v>30</v>
      </c>
      <c r="I925">
        <v>51632</v>
      </c>
      <c r="J925" t="str">
        <f t="shared" si="14"/>
        <v>SELECT 'flat30-14.cnf','Roulette','Clause','2Bit','Amplified',0,10000,30,51632 UNION</v>
      </c>
    </row>
    <row r="926" spans="1:10" x14ac:dyDescent="0.55000000000000004">
      <c r="A926" t="s">
        <v>140</v>
      </c>
      <c r="B926" t="s">
        <v>9</v>
      </c>
      <c r="C926" t="s">
        <v>8</v>
      </c>
      <c r="D926" t="s">
        <v>2</v>
      </c>
      <c r="E926" t="s">
        <v>3</v>
      </c>
      <c r="F926" t="b">
        <v>0</v>
      </c>
      <c r="G926">
        <v>10000</v>
      </c>
      <c r="H926">
        <v>35</v>
      </c>
      <c r="I926">
        <v>25163</v>
      </c>
      <c r="J926" t="str">
        <f t="shared" si="14"/>
        <v>SELECT 'flat30-14.cnf','Roulette','Uniform','BitFlip','MaxSat',0,10000,35,25163 UNION</v>
      </c>
    </row>
    <row r="927" spans="1:10" x14ac:dyDescent="0.55000000000000004">
      <c r="A927" t="s">
        <v>140</v>
      </c>
      <c r="B927" t="s">
        <v>9</v>
      </c>
      <c r="C927" t="s">
        <v>8</v>
      </c>
      <c r="D927" t="s">
        <v>2</v>
      </c>
      <c r="E927" t="s">
        <v>4</v>
      </c>
      <c r="F927" t="b">
        <v>0</v>
      </c>
      <c r="G927">
        <v>10000</v>
      </c>
      <c r="H927">
        <v>27</v>
      </c>
      <c r="I927">
        <v>22125</v>
      </c>
      <c r="J927" t="str">
        <f t="shared" si="14"/>
        <v>SELECT 'flat30-14.cnf','Roulette','Uniform','BitFlip','Weighted',0,10000,27,22125 UNION</v>
      </c>
    </row>
    <row r="928" spans="1:10" x14ac:dyDescent="0.55000000000000004">
      <c r="A928" t="s">
        <v>140</v>
      </c>
      <c r="B928" t="s">
        <v>9</v>
      </c>
      <c r="C928" t="s">
        <v>8</v>
      </c>
      <c r="D928" t="s">
        <v>2</v>
      </c>
      <c r="E928" t="s">
        <v>5</v>
      </c>
      <c r="F928" t="b">
        <v>1</v>
      </c>
      <c r="G928">
        <v>8498</v>
      </c>
      <c r="H928">
        <v>29</v>
      </c>
      <c r="I928">
        <v>19651</v>
      </c>
      <c r="J928" t="str">
        <f t="shared" si="14"/>
        <v>SELECT 'flat30-14.cnf','Roulette','Uniform','BitFlip','Amplified',1,8498,29,19651 UNION</v>
      </c>
    </row>
    <row r="929" spans="1:10" x14ac:dyDescent="0.55000000000000004">
      <c r="A929" t="s">
        <v>140</v>
      </c>
      <c r="B929" t="s">
        <v>9</v>
      </c>
      <c r="C929" t="s">
        <v>8</v>
      </c>
      <c r="D929" t="s">
        <v>6</v>
      </c>
      <c r="E929" t="s">
        <v>3</v>
      </c>
      <c r="F929" t="b">
        <v>1</v>
      </c>
      <c r="G929">
        <v>97</v>
      </c>
      <c r="H929">
        <v>0</v>
      </c>
      <c r="I929">
        <v>338</v>
      </c>
      <c r="J929" t="str">
        <f t="shared" si="14"/>
        <v>SELECT 'flat30-14.cnf','Roulette','Uniform','Guided','MaxSat',1,97,0,338 UNION</v>
      </c>
    </row>
    <row r="930" spans="1:10" x14ac:dyDescent="0.55000000000000004">
      <c r="A930" t="s">
        <v>140</v>
      </c>
      <c r="B930" t="s">
        <v>9</v>
      </c>
      <c r="C930" t="s">
        <v>8</v>
      </c>
      <c r="D930" t="s">
        <v>6</v>
      </c>
      <c r="E930" t="s">
        <v>4</v>
      </c>
      <c r="F930" t="b">
        <v>1</v>
      </c>
      <c r="G930">
        <v>1206</v>
      </c>
      <c r="H930">
        <v>5</v>
      </c>
      <c r="I930">
        <v>4171</v>
      </c>
      <c r="J930" t="str">
        <f t="shared" si="14"/>
        <v>SELECT 'flat30-14.cnf','Roulette','Uniform','Guided','Weighted',1,1206,5,4171 UNION</v>
      </c>
    </row>
    <row r="931" spans="1:10" x14ac:dyDescent="0.55000000000000004">
      <c r="A931" t="s">
        <v>140</v>
      </c>
      <c r="B931" t="s">
        <v>9</v>
      </c>
      <c r="C931" t="s">
        <v>8</v>
      </c>
      <c r="D931" t="s">
        <v>6</v>
      </c>
      <c r="E931" t="s">
        <v>5</v>
      </c>
      <c r="F931" t="b">
        <v>1</v>
      </c>
      <c r="G931">
        <v>195</v>
      </c>
      <c r="H931">
        <v>0</v>
      </c>
      <c r="I931">
        <v>691</v>
      </c>
      <c r="J931" t="str">
        <f t="shared" si="14"/>
        <v>SELECT 'flat30-14.cnf','Roulette','Uniform','Guided','Amplified',1,195,0,691 UNION</v>
      </c>
    </row>
    <row r="932" spans="1:10" x14ac:dyDescent="0.55000000000000004">
      <c r="A932" t="s">
        <v>140</v>
      </c>
      <c r="B932" t="s">
        <v>9</v>
      </c>
      <c r="C932" t="s">
        <v>8</v>
      </c>
      <c r="D932" t="s">
        <v>131</v>
      </c>
      <c r="E932" t="s">
        <v>3</v>
      </c>
      <c r="F932" t="b">
        <v>0</v>
      </c>
      <c r="G932">
        <v>10000</v>
      </c>
      <c r="H932">
        <v>41</v>
      </c>
      <c r="I932">
        <v>22619</v>
      </c>
      <c r="J932" t="str">
        <f t="shared" si="14"/>
        <v>SELECT 'flat30-14.cnf','Roulette','Uniform','1Bit','MaxSat',0,10000,41,22619 UNION</v>
      </c>
    </row>
    <row r="933" spans="1:10" x14ac:dyDescent="0.55000000000000004">
      <c r="A933" t="s">
        <v>140</v>
      </c>
      <c r="B933" t="s">
        <v>9</v>
      </c>
      <c r="C933" t="s">
        <v>8</v>
      </c>
      <c r="D933" t="s">
        <v>131</v>
      </c>
      <c r="E933" t="s">
        <v>4</v>
      </c>
      <c r="F933" t="b">
        <v>1</v>
      </c>
      <c r="G933">
        <v>4049</v>
      </c>
      <c r="H933">
        <v>12</v>
      </c>
      <c r="I933">
        <v>8318</v>
      </c>
      <c r="J933" t="str">
        <f t="shared" si="14"/>
        <v>SELECT 'flat30-14.cnf','Roulette','Uniform','1Bit','Weighted',1,4049,12,8318 UNION</v>
      </c>
    </row>
    <row r="934" spans="1:10" x14ac:dyDescent="0.55000000000000004">
      <c r="A934" t="s">
        <v>140</v>
      </c>
      <c r="B934" t="s">
        <v>9</v>
      </c>
      <c r="C934" t="s">
        <v>8</v>
      </c>
      <c r="D934" t="s">
        <v>131</v>
      </c>
      <c r="E934" t="s">
        <v>5</v>
      </c>
      <c r="F934" t="b">
        <v>1</v>
      </c>
      <c r="G934">
        <v>9416</v>
      </c>
      <c r="H934">
        <v>38</v>
      </c>
      <c r="I934">
        <v>20589</v>
      </c>
      <c r="J934" t="str">
        <f t="shared" si="14"/>
        <v>SELECT 'flat30-14.cnf','Roulette','Uniform','1Bit','Amplified',1,9416,38,20589 UNION</v>
      </c>
    </row>
    <row r="935" spans="1:10" x14ac:dyDescent="0.55000000000000004">
      <c r="A935" t="s">
        <v>140</v>
      </c>
      <c r="B935" t="s">
        <v>9</v>
      </c>
      <c r="C935" t="s">
        <v>8</v>
      </c>
      <c r="D935" t="s">
        <v>132</v>
      </c>
      <c r="E935" t="s">
        <v>3</v>
      </c>
      <c r="F935" t="b">
        <v>0</v>
      </c>
      <c r="G935">
        <v>10000</v>
      </c>
      <c r="H935">
        <v>32</v>
      </c>
      <c r="I935">
        <v>22703</v>
      </c>
      <c r="J935" t="str">
        <f t="shared" si="14"/>
        <v>SELECT 'flat30-14.cnf','Roulette','Uniform','2Bit','MaxSat',0,10000,32,22703 UNION</v>
      </c>
    </row>
    <row r="936" spans="1:10" x14ac:dyDescent="0.55000000000000004">
      <c r="A936" t="s">
        <v>140</v>
      </c>
      <c r="B936" t="s">
        <v>9</v>
      </c>
      <c r="C936" t="s">
        <v>8</v>
      </c>
      <c r="D936" t="s">
        <v>132</v>
      </c>
      <c r="E936" t="s">
        <v>4</v>
      </c>
      <c r="F936" t="b">
        <v>0</v>
      </c>
      <c r="G936">
        <v>10000</v>
      </c>
      <c r="H936">
        <v>26</v>
      </c>
      <c r="I936">
        <v>20708</v>
      </c>
      <c r="J936" t="str">
        <f t="shared" si="14"/>
        <v>SELECT 'flat30-14.cnf','Roulette','Uniform','2Bit','Weighted',0,10000,26,20708 UNION</v>
      </c>
    </row>
    <row r="937" spans="1:10" x14ac:dyDescent="0.55000000000000004">
      <c r="A937" t="s">
        <v>140</v>
      </c>
      <c r="B937" t="s">
        <v>9</v>
      </c>
      <c r="C937" t="s">
        <v>8</v>
      </c>
      <c r="D937" t="s">
        <v>132</v>
      </c>
      <c r="E937" t="s">
        <v>5</v>
      </c>
      <c r="F937" t="b">
        <v>0</v>
      </c>
      <c r="G937">
        <v>10000</v>
      </c>
      <c r="H937">
        <v>33</v>
      </c>
      <c r="I937">
        <v>22468</v>
      </c>
      <c r="J937" t="str">
        <f t="shared" si="14"/>
        <v>SELECT 'flat30-14.cnf','Roulette','Uniform','2Bit','Amplified',0,10000,33,22468 UNION</v>
      </c>
    </row>
    <row r="938" spans="1:10" x14ac:dyDescent="0.55000000000000004">
      <c r="A938" t="s">
        <v>140</v>
      </c>
      <c r="B938" t="s">
        <v>9</v>
      </c>
      <c r="C938" t="s">
        <v>133</v>
      </c>
      <c r="D938" t="s">
        <v>2</v>
      </c>
      <c r="E938" t="s">
        <v>3</v>
      </c>
      <c r="F938" t="b">
        <v>0</v>
      </c>
      <c r="G938">
        <v>10000</v>
      </c>
      <c r="H938">
        <v>38</v>
      </c>
      <c r="I938">
        <v>22295</v>
      </c>
      <c r="J938" t="str">
        <f t="shared" si="14"/>
        <v>SELECT 'flat30-14.cnf','Roulette','1Point','BitFlip','MaxSat',0,10000,38,22295 UNION</v>
      </c>
    </row>
    <row r="939" spans="1:10" x14ac:dyDescent="0.55000000000000004">
      <c r="A939" t="s">
        <v>140</v>
      </c>
      <c r="B939" t="s">
        <v>9</v>
      </c>
      <c r="C939" t="s">
        <v>133</v>
      </c>
      <c r="D939" t="s">
        <v>2</v>
      </c>
      <c r="E939" t="s">
        <v>4</v>
      </c>
      <c r="F939" t="b">
        <v>0</v>
      </c>
      <c r="G939">
        <v>10000</v>
      </c>
      <c r="H939">
        <v>26</v>
      </c>
      <c r="I939">
        <v>20450</v>
      </c>
      <c r="J939" t="str">
        <f t="shared" si="14"/>
        <v>SELECT 'flat30-14.cnf','Roulette','1Point','BitFlip','Weighted',0,10000,26,20450 UNION</v>
      </c>
    </row>
    <row r="940" spans="1:10" x14ac:dyDescent="0.55000000000000004">
      <c r="A940" t="s">
        <v>140</v>
      </c>
      <c r="B940" t="s">
        <v>9</v>
      </c>
      <c r="C940" t="s">
        <v>133</v>
      </c>
      <c r="D940" t="s">
        <v>2</v>
      </c>
      <c r="E940" t="s">
        <v>5</v>
      </c>
      <c r="F940" t="b">
        <v>1</v>
      </c>
      <c r="G940">
        <v>6210</v>
      </c>
      <c r="H940">
        <v>21</v>
      </c>
      <c r="I940">
        <v>13516</v>
      </c>
      <c r="J940" t="str">
        <f t="shared" si="14"/>
        <v>SELECT 'flat30-14.cnf','Roulette','1Point','BitFlip','Amplified',1,6210,21,13516 UNION</v>
      </c>
    </row>
    <row r="941" spans="1:10" x14ac:dyDescent="0.55000000000000004">
      <c r="A941" t="s">
        <v>140</v>
      </c>
      <c r="B941" t="s">
        <v>9</v>
      </c>
      <c r="C941" t="s">
        <v>133</v>
      </c>
      <c r="D941" t="s">
        <v>6</v>
      </c>
      <c r="E941" t="s">
        <v>3</v>
      </c>
      <c r="F941" t="b">
        <v>1</v>
      </c>
      <c r="G941">
        <v>264</v>
      </c>
      <c r="H941">
        <v>0</v>
      </c>
      <c r="I941">
        <v>914</v>
      </c>
      <c r="J941" t="str">
        <f t="shared" si="14"/>
        <v>SELECT 'flat30-14.cnf','Roulette','1Point','Guided','MaxSat',1,264,0,914 UNION</v>
      </c>
    </row>
    <row r="942" spans="1:10" x14ac:dyDescent="0.55000000000000004">
      <c r="A942" t="s">
        <v>140</v>
      </c>
      <c r="B942" t="s">
        <v>9</v>
      </c>
      <c r="C942" t="s">
        <v>133</v>
      </c>
      <c r="D942" t="s">
        <v>6</v>
      </c>
      <c r="E942" t="s">
        <v>4</v>
      </c>
      <c r="F942" t="b">
        <v>1</v>
      </c>
      <c r="G942">
        <v>143</v>
      </c>
      <c r="H942">
        <v>0</v>
      </c>
      <c r="I942">
        <v>452</v>
      </c>
      <c r="J942" t="str">
        <f t="shared" si="14"/>
        <v>SELECT 'flat30-14.cnf','Roulette','1Point','Guided','Weighted',1,143,0,452 UNION</v>
      </c>
    </row>
    <row r="943" spans="1:10" x14ac:dyDescent="0.55000000000000004">
      <c r="A943" t="s">
        <v>140</v>
      </c>
      <c r="B943" t="s">
        <v>9</v>
      </c>
      <c r="C943" t="s">
        <v>133</v>
      </c>
      <c r="D943" t="s">
        <v>6</v>
      </c>
      <c r="E943" t="s">
        <v>5</v>
      </c>
      <c r="F943" t="b">
        <v>1</v>
      </c>
      <c r="G943">
        <v>117</v>
      </c>
      <c r="H943">
        <v>0</v>
      </c>
      <c r="I943">
        <v>433</v>
      </c>
      <c r="J943" t="str">
        <f t="shared" si="14"/>
        <v>SELECT 'flat30-14.cnf','Roulette','1Point','Guided','Amplified',1,117,0,433 UNION</v>
      </c>
    </row>
    <row r="944" spans="1:10" x14ac:dyDescent="0.55000000000000004">
      <c r="A944" t="s">
        <v>140</v>
      </c>
      <c r="B944" t="s">
        <v>9</v>
      </c>
      <c r="C944" t="s">
        <v>133</v>
      </c>
      <c r="D944" t="s">
        <v>131</v>
      </c>
      <c r="E944" t="s">
        <v>3</v>
      </c>
      <c r="F944" t="b">
        <v>1</v>
      </c>
      <c r="G944">
        <v>8891</v>
      </c>
      <c r="H944">
        <v>33</v>
      </c>
      <c r="I944">
        <v>18347</v>
      </c>
      <c r="J944" t="str">
        <f t="shared" si="14"/>
        <v>SELECT 'flat30-14.cnf','Roulette','1Point','1Bit','MaxSat',1,8891,33,18347 UNION</v>
      </c>
    </row>
    <row r="945" spans="1:10" x14ac:dyDescent="0.55000000000000004">
      <c r="A945" t="s">
        <v>140</v>
      </c>
      <c r="B945" t="s">
        <v>9</v>
      </c>
      <c r="C945" t="s">
        <v>133</v>
      </c>
      <c r="D945" t="s">
        <v>131</v>
      </c>
      <c r="E945" t="s">
        <v>4</v>
      </c>
      <c r="F945" t="b">
        <v>0</v>
      </c>
      <c r="G945">
        <v>10000</v>
      </c>
      <c r="H945">
        <v>28</v>
      </c>
      <c r="I945">
        <v>19882</v>
      </c>
      <c r="J945" t="str">
        <f t="shared" si="14"/>
        <v>SELECT 'flat30-14.cnf','Roulette','1Point','1Bit','Weighted',0,10000,28,19882 UNION</v>
      </c>
    </row>
    <row r="946" spans="1:10" x14ac:dyDescent="0.55000000000000004">
      <c r="A946" t="s">
        <v>140</v>
      </c>
      <c r="B946" t="s">
        <v>9</v>
      </c>
      <c r="C946" t="s">
        <v>133</v>
      </c>
      <c r="D946" t="s">
        <v>131</v>
      </c>
      <c r="E946" t="s">
        <v>5</v>
      </c>
      <c r="F946" t="b">
        <v>0</v>
      </c>
      <c r="G946">
        <v>10000</v>
      </c>
      <c r="H946">
        <v>39</v>
      </c>
      <c r="I946">
        <v>20634</v>
      </c>
      <c r="J946" t="str">
        <f t="shared" si="14"/>
        <v>SELECT 'flat30-14.cnf','Roulette','1Point','1Bit','Amplified',0,10000,39,20634 UNION</v>
      </c>
    </row>
    <row r="947" spans="1:10" x14ac:dyDescent="0.55000000000000004">
      <c r="A947" t="s">
        <v>140</v>
      </c>
      <c r="B947" t="s">
        <v>9</v>
      </c>
      <c r="C947" t="s">
        <v>133</v>
      </c>
      <c r="D947" t="s">
        <v>132</v>
      </c>
      <c r="E947" t="s">
        <v>3</v>
      </c>
      <c r="F947" t="b">
        <v>0</v>
      </c>
      <c r="G947">
        <v>10000</v>
      </c>
      <c r="H947">
        <v>35</v>
      </c>
      <c r="I947">
        <v>20923</v>
      </c>
      <c r="J947" t="str">
        <f t="shared" si="14"/>
        <v>SELECT 'flat30-14.cnf','Roulette','1Point','2Bit','MaxSat',0,10000,35,20923 UNION</v>
      </c>
    </row>
    <row r="948" spans="1:10" x14ac:dyDescent="0.55000000000000004">
      <c r="A948" t="s">
        <v>140</v>
      </c>
      <c r="B948" t="s">
        <v>9</v>
      </c>
      <c r="C948" t="s">
        <v>133</v>
      </c>
      <c r="D948" t="s">
        <v>132</v>
      </c>
      <c r="E948" t="s">
        <v>4</v>
      </c>
      <c r="F948" t="b">
        <v>1</v>
      </c>
      <c r="G948">
        <v>705</v>
      </c>
      <c r="H948">
        <v>1</v>
      </c>
      <c r="I948">
        <v>1328</v>
      </c>
      <c r="J948" t="str">
        <f t="shared" si="14"/>
        <v>SELECT 'flat30-14.cnf','Roulette','1Point','2Bit','Weighted',1,705,1,1328 UNION</v>
      </c>
    </row>
    <row r="949" spans="1:10" x14ac:dyDescent="0.55000000000000004">
      <c r="A949" t="s">
        <v>140</v>
      </c>
      <c r="B949" t="s">
        <v>9</v>
      </c>
      <c r="C949" t="s">
        <v>133</v>
      </c>
      <c r="D949" t="s">
        <v>132</v>
      </c>
      <c r="E949" t="s">
        <v>5</v>
      </c>
      <c r="F949" t="b">
        <v>1</v>
      </c>
      <c r="G949">
        <v>5753</v>
      </c>
      <c r="H949">
        <v>21</v>
      </c>
      <c r="I949">
        <v>12105</v>
      </c>
      <c r="J949" t="str">
        <f t="shared" si="14"/>
        <v>SELECT 'flat30-14.cnf','Roulette','1Point','2Bit','Amplified',1,5753,21,12105 UNION</v>
      </c>
    </row>
    <row r="950" spans="1:10" x14ac:dyDescent="0.55000000000000004">
      <c r="A950" t="s">
        <v>140</v>
      </c>
      <c r="B950" t="s">
        <v>9</v>
      </c>
      <c r="C950" t="s">
        <v>134</v>
      </c>
      <c r="D950" t="s">
        <v>2</v>
      </c>
      <c r="E950" t="s">
        <v>3</v>
      </c>
      <c r="F950" t="b">
        <v>1</v>
      </c>
      <c r="G950">
        <v>2650</v>
      </c>
      <c r="H950">
        <v>10</v>
      </c>
      <c r="I950">
        <v>6323</v>
      </c>
      <c r="J950" t="str">
        <f t="shared" si="14"/>
        <v>SELECT 'flat30-14.cnf','Roulette','2Point','BitFlip','MaxSat',1,2650,10,6323 UNION</v>
      </c>
    </row>
    <row r="951" spans="1:10" x14ac:dyDescent="0.55000000000000004">
      <c r="A951" t="s">
        <v>140</v>
      </c>
      <c r="B951" t="s">
        <v>9</v>
      </c>
      <c r="C951" t="s">
        <v>134</v>
      </c>
      <c r="D951" t="s">
        <v>2</v>
      </c>
      <c r="E951" t="s">
        <v>4</v>
      </c>
      <c r="F951" t="b">
        <v>1</v>
      </c>
      <c r="G951">
        <v>8019</v>
      </c>
      <c r="H951">
        <v>22</v>
      </c>
      <c r="I951">
        <v>16312</v>
      </c>
      <c r="J951" t="str">
        <f t="shared" si="14"/>
        <v>SELECT 'flat30-14.cnf','Roulette','2Point','BitFlip','Weighted',1,8019,22,16312 UNION</v>
      </c>
    </row>
    <row r="952" spans="1:10" x14ac:dyDescent="0.55000000000000004">
      <c r="A952" t="s">
        <v>140</v>
      </c>
      <c r="B952" t="s">
        <v>9</v>
      </c>
      <c r="C952" t="s">
        <v>134</v>
      </c>
      <c r="D952" t="s">
        <v>2</v>
      </c>
      <c r="E952" t="s">
        <v>5</v>
      </c>
      <c r="F952" t="b">
        <v>1</v>
      </c>
      <c r="G952">
        <v>2311</v>
      </c>
      <c r="H952">
        <v>9</v>
      </c>
      <c r="I952">
        <v>4970</v>
      </c>
      <c r="J952" t="str">
        <f t="shared" si="14"/>
        <v>SELECT 'flat30-14.cnf','Roulette','2Point','BitFlip','Amplified',1,2311,9,4970 UNION</v>
      </c>
    </row>
    <row r="953" spans="1:10" x14ac:dyDescent="0.55000000000000004">
      <c r="A953" t="s">
        <v>140</v>
      </c>
      <c r="B953" t="s">
        <v>9</v>
      </c>
      <c r="C953" t="s">
        <v>134</v>
      </c>
      <c r="D953" t="s">
        <v>6</v>
      </c>
      <c r="E953" t="s">
        <v>3</v>
      </c>
      <c r="F953" t="b">
        <v>1</v>
      </c>
      <c r="G953">
        <v>306</v>
      </c>
      <c r="H953">
        <v>1</v>
      </c>
      <c r="I953">
        <v>1043</v>
      </c>
      <c r="J953" t="str">
        <f t="shared" si="14"/>
        <v>SELECT 'flat30-14.cnf','Roulette','2Point','Guided','MaxSat',1,306,1,1043 UNION</v>
      </c>
    </row>
    <row r="954" spans="1:10" x14ac:dyDescent="0.55000000000000004">
      <c r="A954" t="s">
        <v>140</v>
      </c>
      <c r="B954" t="s">
        <v>9</v>
      </c>
      <c r="C954" t="s">
        <v>134</v>
      </c>
      <c r="D954" t="s">
        <v>6</v>
      </c>
      <c r="E954" t="s">
        <v>4</v>
      </c>
      <c r="F954" t="b">
        <v>1</v>
      </c>
      <c r="G954">
        <v>108</v>
      </c>
      <c r="H954">
        <v>0</v>
      </c>
      <c r="I954">
        <v>351</v>
      </c>
      <c r="J954" t="str">
        <f t="shared" si="14"/>
        <v>SELECT 'flat30-14.cnf','Roulette','2Point','Guided','Weighted',1,108,0,351 UNION</v>
      </c>
    </row>
    <row r="955" spans="1:10" x14ac:dyDescent="0.55000000000000004">
      <c r="A955" t="s">
        <v>140</v>
      </c>
      <c r="B955" t="s">
        <v>9</v>
      </c>
      <c r="C955" t="s">
        <v>134</v>
      </c>
      <c r="D955" t="s">
        <v>6</v>
      </c>
      <c r="E955" t="s">
        <v>5</v>
      </c>
      <c r="F955" t="b">
        <v>1</v>
      </c>
      <c r="G955">
        <v>80</v>
      </c>
      <c r="H955">
        <v>0</v>
      </c>
      <c r="I955">
        <v>264</v>
      </c>
      <c r="J955" t="str">
        <f t="shared" si="14"/>
        <v>SELECT 'flat30-14.cnf','Roulette','2Point','Guided','Amplified',1,80,0,264 UNION</v>
      </c>
    </row>
    <row r="956" spans="1:10" x14ac:dyDescent="0.55000000000000004">
      <c r="A956" t="s">
        <v>140</v>
      </c>
      <c r="B956" t="s">
        <v>9</v>
      </c>
      <c r="C956" t="s">
        <v>134</v>
      </c>
      <c r="D956" t="s">
        <v>131</v>
      </c>
      <c r="E956" t="s">
        <v>3</v>
      </c>
      <c r="F956" t="b">
        <v>1</v>
      </c>
      <c r="G956">
        <v>8369</v>
      </c>
      <c r="H956">
        <v>32</v>
      </c>
      <c r="I956">
        <v>17199</v>
      </c>
      <c r="J956" t="str">
        <f t="shared" si="14"/>
        <v>SELECT 'flat30-14.cnf','Roulette','2Point','1Bit','MaxSat',1,8369,32,17199 UNION</v>
      </c>
    </row>
    <row r="957" spans="1:10" x14ac:dyDescent="0.55000000000000004">
      <c r="A957" t="s">
        <v>140</v>
      </c>
      <c r="B957" t="s">
        <v>9</v>
      </c>
      <c r="C957" t="s">
        <v>134</v>
      </c>
      <c r="D957" t="s">
        <v>131</v>
      </c>
      <c r="E957" t="s">
        <v>4</v>
      </c>
      <c r="F957" t="b">
        <v>0</v>
      </c>
      <c r="G957">
        <v>10000</v>
      </c>
      <c r="H957">
        <v>32</v>
      </c>
      <c r="I957">
        <v>19195</v>
      </c>
      <c r="J957" t="str">
        <f t="shared" si="14"/>
        <v>SELECT 'flat30-14.cnf','Roulette','2Point','1Bit','Weighted',0,10000,32,19195 UNION</v>
      </c>
    </row>
    <row r="958" spans="1:10" x14ac:dyDescent="0.55000000000000004">
      <c r="A958" t="s">
        <v>140</v>
      </c>
      <c r="B958" t="s">
        <v>9</v>
      </c>
      <c r="C958" t="s">
        <v>134</v>
      </c>
      <c r="D958" t="s">
        <v>131</v>
      </c>
      <c r="E958" t="s">
        <v>5</v>
      </c>
      <c r="F958" t="b">
        <v>0</v>
      </c>
      <c r="G958">
        <v>10000</v>
      </c>
      <c r="H958">
        <v>41</v>
      </c>
      <c r="I958">
        <v>21149</v>
      </c>
      <c r="J958" t="str">
        <f t="shared" si="14"/>
        <v>SELECT 'flat30-14.cnf','Roulette','2Point','1Bit','Amplified',0,10000,41,21149 UNION</v>
      </c>
    </row>
    <row r="959" spans="1:10" x14ac:dyDescent="0.55000000000000004">
      <c r="A959" t="s">
        <v>140</v>
      </c>
      <c r="B959" t="s">
        <v>9</v>
      </c>
      <c r="C959" t="s">
        <v>134</v>
      </c>
      <c r="D959" t="s">
        <v>132</v>
      </c>
      <c r="E959" t="s">
        <v>3</v>
      </c>
      <c r="F959" t="b">
        <v>0</v>
      </c>
      <c r="G959">
        <v>10000</v>
      </c>
      <c r="H959">
        <v>39</v>
      </c>
      <c r="I959">
        <v>20863</v>
      </c>
      <c r="J959" t="str">
        <f t="shared" si="14"/>
        <v>SELECT 'flat30-14.cnf','Roulette','2Point','2Bit','MaxSat',0,10000,39,20863 UNION</v>
      </c>
    </row>
    <row r="960" spans="1:10" x14ac:dyDescent="0.55000000000000004">
      <c r="A960" t="s">
        <v>140</v>
      </c>
      <c r="B960" t="s">
        <v>9</v>
      </c>
      <c r="C960" t="s">
        <v>134</v>
      </c>
      <c r="D960" t="s">
        <v>132</v>
      </c>
      <c r="E960" t="s">
        <v>4</v>
      </c>
      <c r="F960" t="b">
        <v>1</v>
      </c>
      <c r="G960">
        <v>6257</v>
      </c>
      <c r="H960">
        <v>16</v>
      </c>
      <c r="I960">
        <v>12066</v>
      </c>
      <c r="J960" t="str">
        <f t="shared" si="14"/>
        <v>SELECT 'flat30-14.cnf','Roulette','2Point','2Bit','Weighted',1,6257,16,12066 UNION</v>
      </c>
    </row>
    <row r="961" spans="1:10" x14ac:dyDescent="0.55000000000000004">
      <c r="A961" t="s">
        <v>140</v>
      </c>
      <c r="B961" t="s">
        <v>9</v>
      </c>
      <c r="C961" t="s">
        <v>134</v>
      </c>
      <c r="D961" t="s">
        <v>132</v>
      </c>
      <c r="E961" t="s">
        <v>5</v>
      </c>
      <c r="F961" t="b">
        <v>1</v>
      </c>
      <c r="G961">
        <v>7224</v>
      </c>
      <c r="H961">
        <v>29</v>
      </c>
      <c r="I961">
        <v>15564</v>
      </c>
      <c r="J961" t="str">
        <f t="shared" si="14"/>
        <v>SELECT 'flat30-14.cnf','Roulette','2Point','2Bit','Amplified',1,7224,29,15564 UNION</v>
      </c>
    </row>
    <row r="962" spans="1:10" x14ac:dyDescent="0.55000000000000004">
      <c r="A962" t="s">
        <v>140</v>
      </c>
      <c r="B962" t="s">
        <v>10</v>
      </c>
      <c r="C962" t="s">
        <v>1</v>
      </c>
      <c r="D962" t="s">
        <v>2</v>
      </c>
      <c r="E962" t="s">
        <v>3</v>
      </c>
      <c r="F962" t="b">
        <v>1</v>
      </c>
      <c r="G962">
        <v>6093</v>
      </c>
      <c r="H962">
        <v>28</v>
      </c>
      <c r="I962">
        <v>29280</v>
      </c>
      <c r="J962" t="str">
        <f t="shared" si="14"/>
        <v>SELECT 'flat30-14.cnf','Rank','Clause','BitFlip','MaxSat',1,6093,28,29280 UNION</v>
      </c>
    </row>
    <row r="963" spans="1:10" x14ac:dyDescent="0.55000000000000004">
      <c r="A963" t="s">
        <v>140</v>
      </c>
      <c r="B963" t="s">
        <v>10</v>
      </c>
      <c r="C963" t="s">
        <v>1</v>
      </c>
      <c r="D963" t="s">
        <v>2</v>
      </c>
      <c r="E963" t="s">
        <v>4</v>
      </c>
      <c r="F963" t="b">
        <v>1</v>
      </c>
      <c r="G963">
        <v>9870</v>
      </c>
      <c r="H963">
        <v>37</v>
      </c>
      <c r="I963">
        <v>46537</v>
      </c>
      <c r="J963" t="str">
        <f t="shared" ref="J963:J1026" si="15">CONCATENATE("SELECT '",A963,"','",B963,"','",C963,"','",D963,"','",E963,"',",IF(F963,1,0),",",G963,",",H963,",",I963," UNION")</f>
        <v>SELECT 'flat30-14.cnf','Rank','Clause','BitFlip','Weighted',1,9870,37,46537 UNION</v>
      </c>
    </row>
    <row r="964" spans="1:10" x14ac:dyDescent="0.55000000000000004">
      <c r="A964" t="s">
        <v>140</v>
      </c>
      <c r="B964" t="s">
        <v>10</v>
      </c>
      <c r="C964" t="s">
        <v>1</v>
      </c>
      <c r="D964" t="s">
        <v>2</v>
      </c>
      <c r="E964" t="s">
        <v>5</v>
      </c>
      <c r="F964" t="b">
        <v>0</v>
      </c>
      <c r="G964">
        <v>10000</v>
      </c>
      <c r="H964">
        <v>49</v>
      </c>
      <c r="I964">
        <v>48076</v>
      </c>
      <c r="J964" t="str">
        <f t="shared" si="15"/>
        <v>SELECT 'flat30-14.cnf','Rank','Clause','BitFlip','Amplified',0,10000,49,48076 UNION</v>
      </c>
    </row>
    <row r="965" spans="1:10" x14ac:dyDescent="0.55000000000000004">
      <c r="A965" t="s">
        <v>140</v>
      </c>
      <c r="B965" t="s">
        <v>10</v>
      </c>
      <c r="C965" t="s">
        <v>1</v>
      </c>
      <c r="D965" t="s">
        <v>6</v>
      </c>
      <c r="E965" t="s">
        <v>3</v>
      </c>
      <c r="F965" t="b">
        <v>1</v>
      </c>
      <c r="G965">
        <v>468</v>
      </c>
      <c r="H965">
        <v>2</v>
      </c>
      <c r="I965">
        <v>2793</v>
      </c>
      <c r="J965" t="str">
        <f t="shared" si="15"/>
        <v>SELECT 'flat30-14.cnf','Rank','Clause','Guided','MaxSat',1,468,2,2793 UNION</v>
      </c>
    </row>
    <row r="966" spans="1:10" x14ac:dyDescent="0.55000000000000004">
      <c r="A966" t="s">
        <v>140</v>
      </c>
      <c r="B966" t="s">
        <v>10</v>
      </c>
      <c r="C966" t="s">
        <v>1</v>
      </c>
      <c r="D966" t="s">
        <v>6</v>
      </c>
      <c r="E966" t="s">
        <v>4</v>
      </c>
      <c r="F966" t="b">
        <v>1</v>
      </c>
      <c r="G966">
        <v>307</v>
      </c>
      <c r="H966">
        <v>1</v>
      </c>
      <c r="I966">
        <v>1837</v>
      </c>
      <c r="J966" t="str">
        <f t="shared" si="15"/>
        <v>SELECT 'flat30-14.cnf','Rank','Clause','Guided','Weighted',1,307,1,1837 UNION</v>
      </c>
    </row>
    <row r="967" spans="1:10" x14ac:dyDescent="0.55000000000000004">
      <c r="A967" t="s">
        <v>140</v>
      </c>
      <c r="B967" t="s">
        <v>10</v>
      </c>
      <c r="C967" t="s">
        <v>1</v>
      </c>
      <c r="D967" t="s">
        <v>6</v>
      </c>
      <c r="E967" t="s">
        <v>5</v>
      </c>
      <c r="F967" t="b">
        <v>1</v>
      </c>
      <c r="G967">
        <v>271</v>
      </c>
      <c r="H967">
        <v>1</v>
      </c>
      <c r="I967">
        <v>1678</v>
      </c>
      <c r="J967" t="str">
        <f t="shared" si="15"/>
        <v>SELECT 'flat30-14.cnf','Rank','Clause','Guided','Amplified',1,271,1,1678 UNION</v>
      </c>
    </row>
    <row r="968" spans="1:10" x14ac:dyDescent="0.55000000000000004">
      <c r="A968" t="s">
        <v>140</v>
      </c>
      <c r="B968" t="s">
        <v>10</v>
      </c>
      <c r="C968" t="s">
        <v>1</v>
      </c>
      <c r="D968" t="s">
        <v>131</v>
      </c>
      <c r="E968" t="s">
        <v>3</v>
      </c>
      <c r="F968" t="b">
        <v>1</v>
      </c>
      <c r="G968">
        <v>7420</v>
      </c>
      <c r="H968">
        <v>35</v>
      </c>
      <c r="I968">
        <v>35483</v>
      </c>
      <c r="J968" t="str">
        <f t="shared" si="15"/>
        <v>SELECT 'flat30-14.cnf','Rank','Clause','1Bit','MaxSat',1,7420,35,35483 UNION</v>
      </c>
    </row>
    <row r="969" spans="1:10" x14ac:dyDescent="0.55000000000000004">
      <c r="A969" t="s">
        <v>140</v>
      </c>
      <c r="B969" t="s">
        <v>10</v>
      </c>
      <c r="C969" t="s">
        <v>1</v>
      </c>
      <c r="D969" t="s">
        <v>131</v>
      </c>
      <c r="E969" t="s">
        <v>4</v>
      </c>
      <c r="F969" t="b">
        <v>1</v>
      </c>
      <c r="G969">
        <v>1110</v>
      </c>
      <c r="H969">
        <v>4</v>
      </c>
      <c r="I969">
        <v>5109</v>
      </c>
      <c r="J969" t="str">
        <f t="shared" si="15"/>
        <v>SELECT 'flat30-14.cnf','Rank','Clause','1Bit','Weighted',1,1110,4,5109 UNION</v>
      </c>
    </row>
    <row r="970" spans="1:10" x14ac:dyDescent="0.55000000000000004">
      <c r="A970" t="s">
        <v>140</v>
      </c>
      <c r="B970" t="s">
        <v>10</v>
      </c>
      <c r="C970" t="s">
        <v>1</v>
      </c>
      <c r="D970" t="s">
        <v>131</v>
      </c>
      <c r="E970" t="s">
        <v>5</v>
      </c>
      <c r="F970" t="b">
        <v>0</v>
      </c>
      <c r="G970">
        <v>10000</v>
      </c>
      <c r="H970">
        <v>50</v>
      </c>
      <c r="I970">
        <v>48677</v>
      </c>
      <c r="J970" t="str">
        <f t="shared" si="15"/>
        <v>SELECT 'flat30-14.cnf','Rank','Clause','1Bit','Amplified',0,10000,50,48677 UNION</v>
      </c>
    </row>
    <row r="971" spans="1:10" x14ac:dyDescent="0.55000000000000004">
      <c r="A971" t="s">
        <v>140</v>
      </c>
      <c r="B971" t="s">
        <v>10</v>
      </c>
      <c r="C971" t="s">
        <v>1</v>
      </c>
      <c r="D971" t="s">
        <v>132</v>
      </c>
      <c r="E971" t="s">
        <v>3</v>
      </c>
      <c r="F971" t="b">
        <v>1</v>
      </c>
      <c r="G971">
        <v>4860</v>
      </c>
      <c r="H971">
        <v>20</v>
      </c>
      <c r="I971">
        <v>22882</v>
      </c>
      <c r="J971" t="str">
        <f t="shared" si="15"/>
        <v>SELECT 'flat30-14.cnf','Rank','Clause','2Bit','MaxSat',1,4860,20,22882 UNION</v>
      </c>
    </row>
    <row r="972" spans="1:10" x14ac:dyDescent="0.55000000000000004">
      <c r="A972" t="s">
        <v>140</v>
      </c>
      <c r="B972" t="s">
        <v>10</v>
      </c>
      <c r="C972" t="s">
        <v>1</v>
      </c>
      <c r="D972" t="s">
        <v>132</v>
      </c>
      <c r="E972" t="s">
        <v>4</v>
      </c>
      <c r="F972" t="b">
        <v>1</v>
      </c>
      <c r="G972">
        <v>368</v>
      </c>
      <c r="H972">
        <v>1</v>
      </c>
      <c r="I972">
        <v>1678</v>
      </c>
      <c r="J972" t="str">
        <f t="shared" si="15"/>
        <v>SELECT 'flat30-14.cnf','Rank','Clause','2Bit','Weighted',1,368,1,1678 UNION</v>
      </c>
    </row>
    <row r="973" spans="1:10" x14ac:dyDescent="0.55000000000000004">
      <c r="A973" t="s">
        <v>140</v>
      </c>
      <c r="B973" t="s">
        <v>10</v>
      </c>
      <c r="C973" t="s">
        <v>1</v>
      </c>
      <c r="D973" t="s">
        <v>132</v>
      </c>
      <c r="E973" t="s">
        <v>5</v>
      </c>
      <c r="F973" t="b">
        <v>0</v>
      </c>
      <c r="G973">
        <v>10000</v>
      </c>
      <c r="H973">
        <v>44</v>
      </c>
      <c r="I973">
        <v>48134</v>
      </c>
      <c r="J973" t="str">
        <f t="shared" si="15"/>
        <v>SELECT 'flat30-14.cnf','Rank','Clause','2Bit','Amplified',0,10000,44,48134 UNION</v>
      </c>
    </row>
    <row r="974" spans="1:10" x14ac:dyDescent="0.55000000000000004">
      <c r="A974" t="s">
        <v>140</v>
      </c>
      <c r="B974" t="s">
        <v>10</v>
      </c>
      <c r="C974" t="s">
        <v>8</v>
      </c>
      <c r="D974" t="s">
        <v>2</v>
      </c>
      <c r="E974" t="s">
        <v>3</v>
      </c>
      <c r="F974" t="b">
        <v>1</v>
      </c>
      <c r="G974">
        <v>271</v>
      </c>
      <c r="H974">
        <v>1</v>
      </c>
      <c r="I974">
        <v>598</v>
      </c>
      <c r="J974" t="str">
        <f t="shared" si="15"/>
        <v>SELECT 'flat30-14.cnf','Rank','Uniform','BitFlip','MaxSat',1,271,1,598 UNION</v>
      </c>
    </row>
    <row r="975" spans="1:10" x14ac:dyDescent="0.55000000000000004">
      <c r="A975" t="s">
        <v>140</v>
      </c>
      <c r="B975" t="s">
        <v>10</v>
      </c>
      <c r="C975" t="s">
        <v>8</v>
      </c>
      <c r="D975" t="s">
        <v>2</v>
      </c>
      <c r="E975" t="s">
        <v>4</v>
      </c>
      <c r="F975" t="b">
        <v>1</v>
      </c>
      <c r="G975">
        <v>434</v>
      </c>
      <c r="H975">
        <v>2</v>
      </c>
      <c r="I975">
        <v>905</v>
      </c>
      <c r="J975" t="str">
        <f t="shared" si="15"/>
        <v>SELECT 'flat30-14.cnf','Rank','Uniform','BitFlip','Weighted',1,434,2,905 UNION</v>
      </c>
    </row>
    <row r="976" spans="1:10" x14ac:dyDescent="0.55000000000000004">
      <c r="A976" t="s">
        <v>140</v>
      </c>
      <c r="B976" t="s">
        <v>10</v>
      </c>
      <c r="C976" t="s">
        <v>8</v>
      </c>
      <c r="D976" t="s">
        <v>2</v>
      </c>
      <c r="E976" t="s">
        <v>5</v>
      </c>
      <c r="F976" t="b">
        <v>1</v>
      </c>
      <c r="G976">
        <v>746</v>
      </c>
      <c r="H976">
        <v>3</v>
      </c>
      <c r="I976">
        <v>1679</v>
      </c>
      <c r="J976" t="str">
        <f t="shared" si="15"/>
        <v>SELECT 'flat30-14.cnf','Rank','Uniform','BitFlip','Amplified',1,746,3,1679 UNION</v>
      </c>
    </row>
    <row r="977" spans="1:10" x14ac:dyDescent="0.55000000000000004">
      <c r="A977" t="s">
        <v>140</v>
      </c>
      <c r="B977" t="s">
        <v>10</v>
      </c>
      <c r="C977" t="s">
        <v>8</v>
      </c>
      <c r="D977" t="s">
        <v>6</v>
      </c>
      <c r="E977" t="s">
        <v>3</v>
      </c>
      <c r="F977" t="b">
        <v>1</v>
      </c>
      <c r="G977">
        <v>283</v>
      </c>
      <c r="H977">
        <v>1</v>
      </c>
      <c r="I977">
        <v>999</v>
      </c>
      <c r="J977" t="str">
        <f t="shared" si="15"/>
        <v>SELECT 'flat30-14.cnf','Rank','Uniform','Guided','MaxSat',1,283,1,999 UNION</v>
      </c>
    </row>
    <row r="978" spans="1:10" x14ac:dyDescent="0.55000000000000004">
      <c r="A978" t="s">
        <v>140</v>
      </c>
      <c r="B978" t="s">
        <v>10</v>
      </c>
      <c r="C978" t="s">
        <v>8</v>
      </c>
      <c r="D978" t="s">
        <v>6</v>
      </c>
      <c r="E978" t="s">
        <v>4</v>
      </c>
      <c r="F978" t="b">
        <v>1</v>
      </c>
      <c r="G978">
        <v>56</v>
      </c>
      <c r="H978">
        <v>0</v>
      </c>
      <c r="I978">
        <v>195</v>
      </c>
      <c r="J978" t="str">
        <f t="shared" si="15"/>
        <v>SELECT 'flat30-14.cnf','Rank','Uniform','Guided','Weighted',1,56,0,195 UNION</v>
      </c>
    </row>
    <row r="979" spans="1:10" x14ac:dyDescent="0.55000000000000004">
      <c r="A979" t="s">
        <v>140</v>
      </c>
      <c r="B979" t="s">
        <v>10</v>
      </c>
      <c r="C979" t="s">
        <v>8</v>
      </c>
      <c r="D979" t="s">
        <v>6</v>
      </c>
      <c r="E979" t="s">
        <v>5</v>
      </c>
      <c r="F979" t="b">
        <v>1</v>
      </c>
      <c r="G979">
        <v>401</v>
      </c>
      <c r="H979">
        <v>2</v>
      </c>
      <c r="I979">
        <v>1565</v>
      </c>
      <c r="J979" t="str">
        <f t="shared" si="15"/>
        <v>SELECT 'flat30-14.cnf','Rank','Uniform','Guided','Amplified',1,401,2,1565 UNION</v>
      </c>
    </row>
    <row r="980" spans="1:10" x14ac:dyDescent="0.55000000000000004">
      <c r="A980" t="s">
        <v>140</v>
      </c>
      <c r="B980" t="s">
        <v>10</v>
      </c>
      <c r="C980" t="s">
        <v>8</v>
      </c>
      <c r="D980" t="s">
        <v>131</v>
      </c>
      <c r="E980" t="s">
        <v>3</v>
      </c>
      <c r="F980" t="b">
        <v>1</v>
      </c>
      <c r="G980">
        <v>2809</v>
      </c>
      <c r="H980">
        <v>14</v>
      </c>
      <c r="I980">
        <v>6404</v>
      </c>
      <c r="J980" t="str">
        <f t="shared" si="15"/>
        <v>SELECT 'flat30-14.cnf','Rank','Uniform','1Bit','MaxSat',1,2809,14,6404 UNION</v>
      </c>
    </row>
    <row r="981" spans="1:10" x14ac:dyDescent="0.55000000000000004">
      <c r="A981" t="s">
        <v>140</v>
      </c>
      <c r="B981" t="s">
        <v>10</v>
      </c>
      <c r="C981" t="s">
        <v>8</v>
      </c>
      <c r="D981" t="s">
        <v>131</v>
      </c>
      <c r="E981" t="s">
        <v>4</v>
      </c>
      <c r="F981" t="b">
        <v>1</v>
      </c>
      <c r="G981">
        <v>5949</v>
      </c>
      <c r="H981">
        <v>25</v>
      </c>
      <c r="I981">
        <v>11861</v>
      </c>
      <c r="J981" t="str">
        <f t="shared" si="15"/>
        <v>SELECT 'flat30-14.cnf','Rank','Uniform','1Bit','Weighted',1,5949,25,11861 UNION</v>
      </c>
    </row>
    <row r="982" spans="1:10" x14ac:dyDescent="0.55000000000000004">
      <c r="A982" t="s">
        <v>140</v>
      </c>
      <c r="B982" t="s">
        <v>10</v>
      </c>
      <c r="C982" t="s">
        <v>8</v>
      </c>
      <c r="D982" t="s">
        <v>131</v>
      </c>
      <c r="E982" t="s">
        <v>5</v>
      </c>
      <c r="F982" t="b">
        <v>1</v>
      </c>
      <c r="G982">
        <v>4975</v>
      </c>
      <c r="H982">
        <v>25</v>
      </c>
      <c r="I982">
        <v>11219</v>
      </c>
      <c r="J982" t="str">
        <f t="shared" si="15"/>
        <v>SELECT 'flat30-14.cnf','Rank','Uniform','1Bit','Amplified',1,4975,25,11219 UNION</v>
      </c>
    </row>
    <row r="983" spans="1:10" x14ac:dyDescent="0.55000000000000004">
      <c r="A983" t="s">
        <v>140</v>
      </c>
      <c r="B983" t="s">
        <v>10</v>
      </c>
      <c r="C983" t="s">
        <v>8</v>
      </c>
      <c r="D983" t="s">
        <v>132</v>
      </c>
      <c r="E983" t="s">
        <v>3</v>
      </c>
      <c r="F983" t="b">
        <v>1</v>
      </c>
      <c r="G983">
        <v>1267</v>
      </c>
      <c r="H983">
        <v>6</v>
      </c>
      <c r="I983">
        <v>2843</v>
      </c>
      <c r="J983" t="str">
        <f t="shared" si="15"/>
        <v>SELECT 'flat30-14.cnf','Rank','Uniform','2Bit','MaxSat',1,1267,6,2843 UNION</v>
      </c>
    </row>
    <row r="984" spans="1:10" x14ac:dyDescent="0.55000000000000004">
      <c r="A984" t="s">
        <v>140</v>
      </c>
      <c r="B984" t="s">
        <v>10</v>
      </c>
      <c r="C984" t="s">
        <v>8</v>
      </c>
      <c r="D984" t="s">
        <v>132</v>
      </c>
      <c r="E984" t="s">
        <v>4</v>
      </c>
      <c r="F984" t="b">
        <v>1</v>
      </c>
      <c r="G984">
        <v>1254</v>
      </c>
      <c r="H984">
        <v>5</v>
      </c>
      <c r="I984">
        <v>2542</v>
      </c>
      <c r="J984" t="str">
        <f t="shared" si="15"/>
        <v>SELECT 'flat30-14.cnf','Rank','Uniform','2Bit','Weighted',1,1254,5,2542 UNION</v>
      </c>
    </row>
    <row r="985" spans="1:10" x14ac:dyDescent="0.55000000000000004">
      <c r="A985" t="s">
        <v>140</v>
      </c>
      <c r="B985" t="s">
        <v>10</v>
      </c>
      <c r="C985" t="s">
        <v>8</v>
      </c>
      <c r="D985" t="s">
        <v>132</v>
      </c>
      <c r="E985" t="s">
        <v>5</v>
      </c>
      <c r="F985" t="b">
        <v>1</v>
      </c>
      <c r="G985">
        <v>1061</v>
      </c>
      <c r="H985">
        <v>4</v>
      </c>
      <c r="I985">
        <v>2332</v>
      </c>
      <c r="J985" t="str">
        <f t="shared" si="15"/>
        <v>SELECT 'flat30-14.cnf','Rank','Uniform','2Bit','Amplified',1,1061,4,2332 UNION</v>
      </c>
    </row>
    <row r="986" spans="1:10" x14ac:dyDescent="0.55000000000000004">
      <c r="A986" t="s">
        <v>140</v>
      </c>
      <c r="B986" t="s">
        <v>10</v>
      </c>
      <c r="C986" t="s">
        <v>133</v>
      </c>
      <c r="D986" t="s">
        <v>2</v>
      </c>
      <c r="E986" t="s">
        <v>3</v>
      </c>
      <c r="F986" t="b">
        <v>1</v>
      </c>
      <c r="G986">
        <v>181</v>
      </c>
      <c r="H986">
        <v>0</v>
      </c>
      <c r="I986">
        <v>372</v>
      </c>
      <c r="J986" t="str">
        <f t="shared" si="15"/>
        <v>SELECT 'flat30-14.cnf','Rank','1Point','BitFlip','MaxSat',1,181,0,372 UNION</v>
      </c>
    </row>
    <row r="987" spans="1:10" x14ac:dyDescent="0.55000000000000004">
      <c r="A987" t="s">
        <v>140</v>
      </c>
      <c r="B987" t="s">
        <v>10</v>
      </c>
      <c r="C987" t="s">
        <v>133</v>
      </c>
      <c r="D987" t="s">
        <v>2</v>
      </c>
      <c r="E987" t="s">
        <v>4</v>
      </c>
      <c r="F987" t="b">
        <v>1</v>
      </c>
      <c r="G987">
        <v>3237</v>
      </c>
      <c r="H987">
        <v>13</v>
      </c>
      <c r="I987">
        <v>6361</v>
      </c>
      <c r="J987" t="str">
        <f t="shared" si="15"/>
        <v>SELECT 'flat30-14.cnf','Rank','1Point','BitFlip','Weighted',1,3237,13,6361 UNION</v>
      </c>
    </row>
    <row r="988" spans="1:10" x14ac:dyDescent="0.55000000000000004">
      <c r="A988" t="s">
        <v>140</v>
      </c>
      <c r="B988" t="s">
        <v>10</v>
      </c>
      <c r="C988" t="s">
        <v>133</v>
      </c>
      <c r="D988" t="s">
        <v>2</v>
      </c>
      <c r="E988" t="s">
        <v>5</v>
      </c>
      <c r="F988" t="b">
        <v>1</v>
      </c>
      <c r="G988">
        <v>4505</v>
      </c>
      <c r="H988">
        <v>20</v>
      </c>
      <c r="I988">
        <v>9600</v>
      </c>
      <c r="J988" t="str">
        <f t="shared" si="15"/>
        <v>SELECT 'flat30-14.cnf','Rank','1Point','BitFlip','Amplified',1,4505,20,9600 UNION</v>
      </c>
    </row>
    <row r="989" spans="1:10" x14ac:dyDescent="0.55000000000000004">
      <c r="A989" t="s">
        <v>140</v>
      </c>
      <c r="B989" t="s">
        <v>10</v>
      </c>
      <c r="C989" t="s">
        <v>133</v>
      </c>
      <c r="D989" t="s">
        <v>6</v>
      </c>
      <c r="E989" t="s">
        <v>3</v>
      </c>
      <c r="F989" t="b">
        <v>1</v>
      </c>
      <c r="G989">
        <v>191</v>
      </c>
      <c r="H989">
        <v>1</v>
      </c>
      <c r="I989">
        <v>626</v>
      </c>
      <c r="J989" t="str">
        <f t="shared" si="15"/>
        <v>SELECT 'flat30-14.cnf','Rank','1Point','Guided','MaxSat',1,191,1,626 UNION</v>
      </c>
    </row>
    <row r="990" spans="1:10" x14ac:dyDescent="0.55000000000000004">
      <c r="A990" t="s">
        <v>140</v>
      </c>
      <c r="B990" t="s">
        <v>10</v>
      </c>
      <c r="C990" t="s">
        <v>133</v>
      </c>
      <c r="D990" t="s">
        <v>6</v>
      </c>
      <c r="E990" t="s">
        <v>4</v>
      </c>
      <c r="F990" t="b">
        <v>1</v>
      </c>
      <c r="G990">
        <v>45</v>
      </c>
      <c r="H990">
        <v>0</v>
      </c>
      <c r="I990">
        <v>138</v>
      </c>
      <c r="J990" t="str">
        <f t="shared" si="15"/>
        <v>SELECT 'flat30-14.cnf','Rank','1Point','Guided','Weighted',1,45,0,138 UNION</v>
      </c>
    </row>
    <row r="991" spans="1:10" x14ac:dyDescent="0.55000000000000004">
      <c r="A991" t="s">
        <v>140</v>
      </c>
      <c r="B991" t="s">
        <v>10</v>
      </c>
      <c r="C991" t="s">
        <v>133</v>
      </c>
      <c r="D991" t="s">
        <v>6</v>
      </c>
      <c r="E991" t="s">
        <v>5</v>
      </c>
      <c r="F991" t="b">
        <v>1</v>
      </c>
      <c r="G991">
        <v>315</v>
      </c>
      <c r="H991">
        <v>2</v>
      </c>
      <c r="I991">
        <v>1066</v>
      </c>
      <c r="J991" t="str">
        <f t="shared" si="15"/>
        <v>SELECT 'flat30-14.cnf','Rank','1Point','Guided','Amplified',1,315,2,1066 UNION</v>
      </c>
    </row>
    <row r="992" spans="1:10" x14ac:dyDescent="0.55000000000000004">
      <c r="A992" t="s">
        <v>140</v>
      </c>
      <c r="B992" t="s">
        <v>10</v>
      </c>
      <c r="C992" t="s">
        <v>133</v>
      </c>
      <c r="D992" t="s">
        <v>131</v>
      </c>
      <c r="E992" t="s">
        <v>3</v>
      </c>
      <c r="F992" t="b">
        <v>1</v>
      </c>
      <c r="G992">
        <v>4066</v>
      </c>
      <c r="H992">
        <v>20</v>
      </c>
      <c r="I992">
        <v>8160</v>
      </c>
      <c r="J992" t="str">
        <f t="shared" si="15"/>
        <v>SELECT 'flat30-14.cnf','Rank','1Point','1Bit','MaxSat',1,4066,20,8160 UNION</v>
      </c>
    </row>
    <row r="993" spans="1:10" x14ac:dyDescent="0.55000000000000004">
      <c r="A993" t="s">
        <v>140</v>
      </c>
      <c r="B993" t="s">
        <v>10</v>
      </c>
      <c r="C993" t="s">
        <v>133</v>
      </c>
      <c r="D993" t="s">
        <v>131</v>
      </c>
      <c r="E993" t="s">
        <v>4</v>
      </c>
      <c r="F993" t="b">
        <v>0</v>
      </c>
      <c r="G993">
        <v>10000</v>
      </c>
      <c r="H993">
        <v>38</v>
      </c>
      <c r="I993">
        <v>18446</v>
      </c>
      <c r="J993" t="str">
        <f t="shared" si="15"/>
        <v>SELECT 'flat30-14.cnf','Rank','1Point','1Bit','Weighted',0,10000,38,18446 UNION</v>
      </c>
    </row>
    <row r="994" spans="1:10" x14ac:dyDescent="0.55000000000000004">
      <c r="A994" t="s">
        <v>140</v>
      </c>
      <c r="B994" t="s">
        <v>10</v>
      </c>
      <c r="C994" t="s">
        <v>133</v>
      </c>
      <c r="D994" t="s">
        <v>131</v>
      </c>
      <c r="E994" t="s">
        <v>5</v>
      </c>
      <c r="F994" t="b">
        <v>1</v>
      </c>
      <c r="G994">
        <v>5887</v>
      </c>
      <c r="H994">
        <v>27</v>
      </c>
      <c r="I994">
        <v>12171</v>
      </c>
      <c r="J994" t="str">
        <f t="shared" si="15"/>
        <v>SELECT 'flat30-14.cnf','Rank','1Point','1Bit','Amplified',1,5887,27,12171 UNION</v>
      </c>
    </row>
    <row r="995" spans="1:10" x14ac:dyDescent="0.55000000000000004">
      <c r="A995" t="s">
        <v>140</v>
      </c>
      <c r="B995" t="s">
        <v>10</v>
      </c>
      <c r="C995" t="s">
        <v>133</v>
      </c>
      <c r="D995" t="s">
        <v>132</v>
      </c>
      <c r="E995" t="s">
        <v>3</v>
      </c>
      <c r="F995" t="b">
        <v>1</v>
      </c>
      <c r="G995">
        <v>841</v>
      </c>
      <c r="H995">
        <v>4</v>
      </c>
      <c r="I995">
        <v>1937</v>
      </c>
      <c r="J995" t="str">
        <f t="shared" si="15"/>
        <v>SELECT 'flat30-14.cnf','Rank','1Point','2Bit','MaxSat',1,841,4,1937 UNION</v>
      </c>
    </row>
    <row r="996" spans="1:10" x14ac:dyDescent="0.55000000000000004">
      <c r="A996" t="s">
        <v>140</v>
      </c>
      <c r="B996" t="s">
        <v>10</v>
      </c>
      <c r="C996" t="s">
        <v>133</v>
      </c>
      <c r="D996" t="s">
        <v>132</v>
      </c>
      <c r="E996" t="s">
        <v>4</v>
      </c>
      <c r="F996" t="b">
        <v>1</v>
      </c>
      <c r="G996">
        <v>147</v>
      </c>
      <c r="H996">
        <v>0</v>
      </c>
      <c r="I996">
        <v>255</v>
      </c>
      <c r="J996" t="str">
        <f t="shared" si="15"/>
        <v>SELECT 'flat30-14.cnf','Rank','1Point','2Bit','Weighted',1,147,0,255 UNION</v>
      </c>
    </row>
    <row r="997" spans="1:10" x14ac:dyDescent="0.55000000000000004">
      <c r="A997" t="s">
        <v>140</v>
      </c>
      <c r="B997" t="s">
        <v>10</v>
      </c>
      <c r="C997" t="s">
        <v>133</v>
      </c>
      <c r="D997" t="s">
        <v>132</v>
      </c>
      <c r="E997" t="s">
        <v>5</v>
      </c>
      <c r="F997" t="b">
        <v>1</v>
      </c>
      <c r="G997">
        <v>108</v>
      </c>
      <c r="H997">
        <v>0</v>
      </c>
      <c r="I997">
        <v>282</v>
      </c>
      <c r="J997" t="str">
        <f t="shared" si="15"/>
        <v>SELECT 'flat30-14.cnf','Rank','1Point','2Bit','Amplified',1,108,0,282 UNION</v>
      </c>
    </row>
    <row r="998" spans="1:10" x14ac:dyDescent="0.55000000000000004">
      <c r="A998" t="s">
        <v>140</v>
      </c>
      <c r="B998" t="s">
        <v>10</v>
      </c>
      <c r="C998" t="s">
        <v>134</v>
      </c>
      <c r="D998" t="s">
        <v>2</v>
      </c>
      <c r="E998" t="s">
        <v>3</v>
      </c>
      <c r="F998" t="b">
        <v>1</v>
      </c>
      <c r="G998">
        <v>5436</v>
      </c>
      <c r="H998">
        <v>30</v>
      </c>
      <c r="I998">
        <v>11526</v>
      </c>
      <c r="J998" t="str">
        <f t="shared" si="15"/>
        <v>SELECT 'flat30-14.cnf','Rank','2Point','BitFlip','MaxSat',1,5436,30,11526 UNION</v>
      </c>
    </row>
    <row r="999" spans="1:10" x14ac:dyDescent="0.55000000000000004">
      <c r="A999" t="s">
        <v>140</v>
      </c>
      <c r="B999" t="s">
        <v>10</v>
      </c>
      <c r="C999" t="s">
        <v>134</v>
      </c>
      <c r="D999" t="s">
        <v>2</v>
      </c>
      <c r="E999" t="s">
        <v>4</v>
      </c>
      <c r="F999" t="b">
        <v>1</v>
      </c>
      <c r="G999">
        <v>5704</v>
      </c>
      <c r="H999">
        <v>25</v>
      </c>
      <c r="I999">
        <v>11127</v>
      </c>
      <c r="J999" t="str">
        <f t="shared" si="15"/>
        <v>SELECT 'flat30-14.cnf','Rank','2Point','BitFlip','Weighted',1,5704,25,11127 UNION</v>
      </c>
    </row>
    <row r="1000" spans="1:10" x14ac:dyDescent="0.55000000000000004">
      <c r="A1000" t="s">
        <v>140</v>
      </c>
      <c r="B1000" t="s">
        <v>10</v>
      </c>
      <c r="C1000" t="s">
        <v>134</v>
      </c>
      <c r="D1000" t="s">
        <v>2</v>
      </c>
      <c r="E1000" t="s">
        <v>5</v>
      </c>
      <c r="F1000" t="b">
        <v>1</v>
      </c>
      <c r="G1000">
        <v>350</v>
      </c>
      <c r="H1000">
        <v>1</v>
      </c>
      <c r="I1000">
        <v>735</v>
      </c>
      <c r="J1000" t="str">
        <f t="shared" si="15"/>
        <v>SELECT 'flat30-14.cnf','Rank','2Point','BitFlip','Amplified',1,350,1,735 UNION</v>
      </c>
    </row>
    <row r="1001" spans="1:10" x14ac:dyDescent="0.55000000000000004">
      <c r="A1001" t="s">
        <v>140</v>
      </c>
      <c r="B1001" t="s">
        <v>10</v>
      </c>
      <c r="C1001" t="s">
        <v>134</v>
      </c>
      <c r="D1001" t="s">
        <v>6</v>
      </c>
      <c r="E1001" t="s">
        <v>3</v>
      </c>
      <c r="F1001" t="b">
        <v>1</v>
      </c>
      <c r="G1001">
        <v>173</v>
      </c>
      <c r="H1001">
        <v>1</v>
      </c>
      <c r="I1001">
        <v>601</v>
      </c>
      <c r="J1001" t="str">
        <f t="shared" si="15"/>
        <v>SELECT 'flat30-14.cnf','Rank','2Point','Guided','MaxSat',1,173,1,601 UNION</v>
      </c>
    </row>
    <row r="1002" spans="1:10" x14ac:dyDescent="0.55000000000000004">
      <c r="A1002" t="s">
        <v>140</v>
      </c>
      <c r="B1002" t="s">
        <v>10</v>
      </c>
      <c r="C1002" t="s">
        <v>134</v>
      </c>
      <c r="D1002" t="s">
        <v>6</v>
      </c>
      <c r="E1002" t="s">
        <v>4</v>
      </c>
      <c r="F1002" t="b">
        <v>1</v>
      </c>
      <c r="G1002">
        <v>245</v>
      </c>
      <c r="H1002">
        <v>1</v>
      </c>
      <c r="I1002">
        <v>784</v>
      </c>
      <c r="J1002" t="str">
        <f t="shared" si="15"/>
        <v>SELECT 'flat30-14.cnf','Rank','2Point','Guided','Weighted',1,245,1,784 UNION</v>
      </c>
    </row>
    <row r="1003" spans="1:10" x14ac:dyDescent="0.55000000000000004">
      <c r="A1003" t="s">
        <v>140</v>
      </c>
      <c r="B1003" t="s">
        <v>10</v>
      </c>
      <c r="C1003" t="s">
        <v>134</v>
      </c>
      <c r="D1003" t="s">
        <v>6</v>
      </c>
      <c r="E1003" t="s">
        <v>5</v>
      </c>
      <c r="F1003" t="b">
        <v>1</v>
      </c>
      <c r="G1003">
        <v>36</v>
      </c>
      <c r="H1003">
        <v>0</v>
      </c>
      <c r="I1003">
        <v>122</v>
      </c>
      <c r="J1003" t="str">
        <f t="shared" si="15"/>
        <v>SELECT 'flat30-14.cnf','Rank','2Point','Guided','Amplified',1,36,0,122 UNION</v>
      </c>
    </row>
    <row r="1004" spans="1:10" x14ac:dyDescent="0.55000000000000004">
      <c r="A1004" t="s">
        <v>140</v>
      </c>
      <c r="B1004" t="s">
        <v>10</v>
      </c>
      <c r="C1004" t="s">
        <v>134</v>
      </c>
      <c r="D1004" t="s">
        <v>131</v>
      </c>
      <c r="E1004" t="s">
        <v>3</v>
      </c>
      <c r="F1004" t="b">
        <v>1</v>
      </c>
      <c r="G1004">
        <v>2905</v>
      </c>
      <c r="H1004">
        <v>15</v>
      </c>
      <c r="I1004">
        <v>5894</v>
      </c>
      <c r="J1004" t="str">
        <f t="shared" si="15"/>
        <v>SELECT 'flat30-14.cnf','Rank','2Point','1Bit','MaxSat',1,2905,15,5894 UNION</v>
      </c>
    </row>
    <row r="1005" spans="1:10" x14ac:dyDescent="0.55000000000000004">
      <c r="A1005" t="s">
        <v>140</v>
      </c>
      <c r="B1005" t="s">
        <v>10</v>
      </c>
      <c r="C1005" t="s">
        <v>134</v>
      </c>
      <c r="D1005" t="s">
        <v>131</v>
      </c>
      <c r="E1005" t="s">
        <v>4</v>
      </c>
      <c r="F1005" t="b">
        <v>1</v>
      </c>
      <c r="G1005">
        <v>397</v>
      </c>
      <c r="H1005">
        <v>1</v>
      </c>
      <c r="I1005">
        <v>731</v>
      </c>
      <c r="J1005" t="str">
        <f t="shared" si="15"/>
        <v>SELECT 'flat30-14.cnf','Rank','2Point','1Bit','Weighted',1,397,1,731 UNION</v>
      </c>
    </row>
    <row r="1006" spans="1:10" x14ac:dyDescent="0.55000000000000004">
      <c r="A1006" t="s">
        <v>140</v>
      </c>
      <c r="B1006" t="s">
        <v>10</v>
      </c>
      <c r="C1006" t="s">
        <v>134</v>
      </c>
      <c r="D1006" t="s">
        <v>131</v>
      </c>
      <c r="E1006" t="s">
        <v>5</v>
      </c>
      <c r="F1006" t="b">
        <v>1</v>
      </c>
      <c r="G1006">
        <v>1795</v>
      </c>
      <c r="H1006">
        <v>8</v>
      </c>
      <c r="I1006">
        <v>3609</v>
      </c>
      <c r="J1006" t="str">
        <f t="shared" si="15"/>
        <v>SELECT 'flat30-14.cnf','Rank','2Point','1Bit','Amplified',1,1795,8,3609 UNION</v>
      </c>
    </row>
    <row r="1007" spans="1:10" x14ac:dyDescent="0.55000000000000004">
      <c r="A1007" t="s">
        <v>140</v>
      </c>
      <c r="B1007" t="s">
        <v>10</v>
      </c>
      <c r="C1007" t="s">
        <v>134</v>
      </c>
      <c r="D1007" t="s">
        <v>132</v>
      </c>
      <c r="E1007" t="s">
        <v>3</v>
      </c>
      <c r="F1007" t="b">
        <v>1</v>
      </c>
      <c r="G1007">
        <v>1124</v>
      </c>
      <c r="H1007">
        <v>5</v>
      </c>
      <c r="I1007">
        <v>2248</v>
      </c>
      <c r="J1007" t="str">
        <f t="shared" si="15"/>
        <v>SELECT 'flat30-14.cnf','Rank','2Point','2Bit','MaxSat',1,1124,5,2248 UNION</v>
      </c>
    </row>
    <row r="1008" spans="1:10" x14ac:dyDescent="0.55000000000000004">
      <c r="A1008" t="s">
        <v>140</v>
      </c>
      <c r="B1008" t="s">
        <v>10</v>
      </c>
      <c r="C1008" t="s">
        <v>134</v>
      </c>
      <c r="D1008" t="s">
        <v>132</v>
      </c>
      <c r="E1008" t="s">
        <v>4</v>
      </c>
      <c r="F1008" t="b">
        <v>1</v>
      </c>
      <c r="G1008">
        <v>371</v>
      </c>
      <c r="H1008">
        <v>1</v>
      </c>
      <c r="I1008">
        <v>677</v>
      </c>
      <c r="J1008" t="str">
        <f t="shared" si="15"/>
        <v>SELECT 'flat30-14.cnf','Rank','2Point','2Bit','Weighted',1,371,1,677 UNION</v>
      </c>
    </row>
    <row r="1009" spans="1:10" x14ac:dyDescent="0.55000000000000004">
      <c r="A1009" t="s">
        <v>140</v>
      </c>
      <c r="B1009" t="s">
        <v>10</v>
      </c>
      <c r="C1009" t="s">
        <v>134</v>
      </c>
      <c r="D1009" t="s">
        <v>132</v>
      </c>
      <c r="E1009" t="s">
        <v>5</v>
      </c>
      <c r="F1009" t="b">
        <v>1</v>
      </c>
      <c r="G1009">
        <v>452</v>
      </c>
      <c r="H1009">
        <v>2</v>
      </c>
      <c r="I1009">
        <v>917</v>
      </c>
      <c r="J1009" t="str">
        <f t="shared" si="15"/>
        <v>SELECT 'flat30-14.cnf','Rank','2Point','2Bit','Amplified',1,452,2,917 UNION</v>
      </c>
    </row>
    <row r="1010" spans="1:10" x14ac:dyDescent="0.55000000000000004">
      <c r="A1010" t="s">
        <v>141</v>
      </c>
      <c r="B1010" t="s">
        <v>0</v>
      </c>
      <c r="C1010" t="s">
        <v>1</v>
      </c>
      <c r="D1010" t="s">
        <v>2</v>
      </c>
      <c r="E1010" t="s">
        <v>3</v>
      </c>
      <c r="F1010" t="b">
        <v>1</v>
      </c>
      <c r="G1010">
        <v>1758</v>
      </c>
      <c r="H1010">
        <v>9</v>
      </c>
      <c r="I1010">
        <v>8208</v>
      </c>
      <c r="J1010" t="str">
        <f t="shared" si="15"/>
        <v>SELECT 'flat30-15.cnf','Tournament','Clause','BitFlip','MaxSat',1,1758,9,8208 UNION</v>
      </c>
    </row>
    <row r="1011" spans="1:10" x14ac:dyDescent="0.55000000000000004">
      <c r="A1011" t="s">
        <v>141</v>
      </c>
      <c r="B1011" t="s">
        <v>0</v>
      </c>
      <c r="C1011" t="s">
        <v>1</v>
      </c>
      <c r="D1011" t="s">
        <v>2</v>
      </c>
      <c r="E1011" t="s">
        <v>4</v>
      </c>
      <c r="F1011" t="b">
        <v>1</v>
      </c>
      <c r="G1011">
        <v>5704</v>
      </c>
      <c r="H1011">
        <v>26</v>
      </c>
      <c r="I1011">
        <v>26196</v>
      </c>
      <c r="J1011" t="str">
        <f t="shared" si="15"/>
        <v>SELECT 'flat30-15.cnf','Tournament','Clause','BitFlip','Weighted',1,5704,26,26196 UNION</v>
      </c>
    </row>
    <row r="1012" spans="1:10" x14ac:dyDescent="0.55000000000000004">
      <c r="A1012" t="s">
        <v>141</v>
      </c>
      <c r="B1012" t="s">
        <v>0</v>
      </c>
      <c r="C1012" t="s">
        <v>1</v>
      </c>
      <c r="D1012" t="s">
        <v>2</v>
      </c>
      <c r="E1012" t="s">
        <v>5</v>
      </c>
      <c r="F1012" t="b">
        <v>1</v>
      </c>
      <c r="G1012">
        <v>1758</v>
      </c>
      <c r="H1012">
        <v>9</v>
      </c>
      <c r="I1012">
        <v>8313</v>
      </c>
      <c r="J1012" t="str">
        <f t="shared" si="15"/>
        <v>SELECT 'flat30-15.cnf','Tournament','Clause','BitFlip','Amplified',1,1758,9,8313 UNION</v>
      </c>
    </row>
    <row r="1013" spans="1:10" x14ac:dyDescent="0.55000000000000004">
      <c r="A1013" t="s">
        <v>141</v>
      </c>
      <c r="B1013" t="s">
        <v>0</v>
      </c>
      <c r="C1013" t="s">
        <v>1</v>
      </c>
      <c r="D1013" t="s">
        <v>6</v>
      </c>
      <c r="E1013" t="s">
        <v>3</v>
      </c>
      <c r="F1013" t="b">
        <v>1</v>
      </c>
      <c r="G1013">
        <v>992</v>
      </c>
      <c r="H1013">
        <v>6</v>
      </c>
      <c r="I1013">
        <v>5407</v>
      </c>
      <c r="J1013" t="str">
        <f t="shared" si="15"/>
        <v>SELECT 'flat30-15.cnf','Tournament','Clause','Guided','MaxSat',1,992,6,5407 UNION</v>
      </c>
    </row>
    <row r="1014" spans="1:10" x14ac:dyDescent="0.55000000000000004">
      <c r="A1014" t="s">
        <v>141</v>
      </c>
      <c r="B1014" t="s">
        <v>0</v>
      </c>
      <c r="C1014" t="s">
        <v>1</v>
      </c>
      <c r="D1014" t="s">
        <v>6</v>
      </c>
      <c r="E1014" t="s">
        <v>4</v>
      </c>
      <c r="F1014" t="b">
        <v>1</v>
      </c>
      <c r="G1014">
        <v>878</v>
      </c>
      <c r="H1014">
        <v>5</v>
      </c>
      <c r="I1014">
        <v>4494</v>
      </c>
      <c r="J1014" t="str">
        <f t="shared" si="15"/>
        <v>SELECT 'flat30-15.cnf','Tournament','Clause','Guided','Weighted',1,878,5,4494 UNION</v>
      </c>
    </row>
    <row r="1015" spans="1:10" x14ac:dyDescent="0.55000000000000004">
      <c r="A1015" t="s">
        <v>141</v>
      </c>
      <c r="B1015" t="s">
        <v>0</v>
      </c>
      <c r="C1015" t="s">
        <v>1</v>
      </c>
      <c r="D1015" t="s">
        <v>6</v>
      </c>
      <c r="E1015" t="s">
        <v>5</v>
      </c>
      <c r="F1015" t="b">
        <v>1</v>
      </c>
      <c r="G1015">
        <v>992</v>
      </c>
      <c r="H1015">
        <v>6</v>
      </c>
      <c r="I1015">
        <v>5277</v>
      </c>
      <c r="J1015" t="str">
        <f t="shared" si="15"/>
        <v>SELECT 'flat30-15.cnf','Tournament','Clause','Guided','Amplified',1,992,6,5277 UNION</v>
      </c>
    </row>
    <row r="1016" spans="1:10" x14ac:dyDescent="0.55000000000000004">
      <c r="A1016" t="s">
        <v>141</v>
      </c>
      <c r="B1016" t="s">
        <v>0</v>
      </c>
      <c r="C1016" t="s">
        <v>1</v>
      </c>
      <c r="D1016" t="s">
        <v>131</v>
      </c>
      <c r="E1016" t="s">
        <v>3</v>
      </c>
      <c r="F1016" t="b">
        <v>1</v>
      </c>
      <c r="G1016">
        <v>7140</v>
      </c>
      <c r="H1016">
        <v>42</v>
      </c>
      <c r="I1016">
        <v>33344</v>
      </c>
      <c r="J1016" t="str">
        <f t="shared" si="15"/>
        <v>SELECT 'flat30-15.cnf','Tournament','Clause','1Bit','MaxSat',1,7140,42,33344 UNION</v>
      </c>
    </row>
    <row r="1017" spans="1:10" x14ac:dyDescent="0.55000000000000004">
      <c r="A1017" t="s">
        <v>141</v>
      </c>
      <c r="B1017" t="s">
        <v>0</v>
      </c>
      <c r="C1017" t="s">
        <v>1</v>
      </c>
      <c r="D1017" t="s">
        <v>131</v>
      </c>
      <c r="E1017" t="s">
        <v>4</v>
      </c>
      <c r="F1017" t="b">
        <v>1</v>
      </c>
      <c r="G1017">
        <v>2599</v>
      </c>
      <c r="H1017">
        <v>10</v>
      </c>
      <c r="I1017">
        <v>11803</v>
      </c>
      <c r="J1017" t="str">
        <f t="shared" si="15"/>
        <v>SELECT 'flat30-15.cnf','Tournament','Clause','1Bit','Weighted',1,2599,10,11803 UNION</v>
      </c>
    </row>
    <row r="1018" spans="1:10" x14ac:dyDescent="0.55000000000000004">
      <c r="A1018" t="s">
        <v>141</v>
      </c>
      <c r="B1018" t="s">
        <v>0</v>
      </c>
      <c r="C1018" t="s">
        <v>1</v>
      </c>
      <c r="D1018" t="s">
        <v>131</v>
      </c>
      <c r="E1018" t="s">
        <v>5</v>
      </c>
      <c r="F1018" t="b">
        <v>1</v>
      </c>
      <c r="G1018">
        <v>7140</v>
      </c>
      <c r="H1018">
        <v>42</v>
      </c>
      <c r="I1018">
        <v>33022</v>
      </c>
      <c r="J1018" t="str">
        <f t="shared" si="15"/>
        <v>SELECT 'flat30-15.cnf','Tournament','Clause','1Bit','Amplified',1,7140,42,33022 UNION</v>
      </c>
    </row>
    <row r="1019" spans="1:10" x14ac:dyDescent="0.55000000000000004">
      <c r="A1019" t="s">
        <v>141</v>
      </c>
      <c r="B1019" t="s">
        <v>0</v>
      </c>
      <c r="C1019" t="s">
        <v>1</v>
      </c>
      <c r="D1019" t="s">
        <v>132</v>
      </c>
      <c r="E1019" t="s">
        <v>3</v>
      </c>
      <c r="F1019" t="b">
        <v>0</v>
      </c>
      <c r="G1019">
        <v>10000</v>
      </c>
      <c r="H1019">
        <v>62</v>
      </c>
      <c r="I1019">
        <v>46885</v>
      </c>
      <c r="J1019" t="str">
        <f t="shared" si="15"/>
        <v>SELECT 'flat30-15.cnf','Tournament','Clause','2Bit','MaxSat',0,10000,62,46885 UNION</v>
      </c>
    </row>
    <row r="1020" spans="1:10" x14ac:dyDescent="0.55000000000000004">
      <c r="A1020" t="s">
        <v>141</v>
      </c>
      <c r="B1020" t="s">
        <v>0</v>
      </c>
      <c r="C1020" t="s">
        <v>1</v>
      </c>
      <c r="D1020" t="s">
        <v>132</v>
      </c>
      <c r="E1020" t="s">
        <v>4</v>
      </c>
      <c r="F1020" t="b">
        <v>1</v>
      </c>
      <c r="G1020">
        <v>1356</v>
      </c>
      <c r="H1020">
        <v>4</v>
      </c>
      <c r="I1020">
        <v>6095</v>
      </c>
      <c r="J1020" t="str">
        <f t="shared" si="15"/>
        <v>SELECT 'flat30-15.cnf','Tournament','Clause','2Bit','Weighted',1,1356,4,6095 UNION</v>
      </c>
    </row>
    <row r="1021" spans="1:10" x14ac:dyDescent="0.55000000000000004">
      <c r="A1021" t="s">
        <v>141</v>
      </c>
      <c r="B1021" t="s">
        <v>0</v>
      </c>
      <c r="C1021" t="s">
        <v>1</v>
      </c>
      <c r="D1021" t="s">
        <v>132</v>
      </c>
      <c r="E1021" t="s">
        <v>5</v>
      </c>
      <c r="F1021" t="b">
        <v>0</v>
      </c>
      <c r="G1021">
        <v>10000</v>
      </c>
      <c r="H1021">
        <v>62</v>
      </c>
      <c r="I1021">
        <v>46530</v>
      </c>
      <c r="J1021" t="str">
        <f t="shared" si="15"/>
        <v>SELECT 'flat30-15.cnf','Tournament','Clause','2Bit','Amplified',0,10000,62,46530 UNION</v>
      </c>
    </row>
    <row r="1022" spans="1:10" x14ac:dyDescent="0.55000000000000004">
      <c r="A1022" t="s">
        <v>141</v>
      </c>
      <c r="B1022" t="s">
        <v>0</v>
      </c>
      <c r="C1022" t="s">
        <v>8</v>
      </c>
      <c r="D1022" t="s">
        <v>2</v>
      </c>
      <c r="E1022" t="s">
        <v>3</v>
      </c>
      <c r="F1022" t="b">
        <v>1</v>
      </c>
      <c r="G1022">
        <v>2966</v>
      </c>
      <c r="H1022">
        <v>17</v>
      </c>
      <c r="I1022">
        <v>6759</v>
      </c>
      <c r="J1022" t="str">
        <f t="shared" si="15"/>
        <v>SELECT 'flat30-15.cnf','Tournament','Uniform','BitFlip','MaxSat',1,2966,17,6759 UNION</v>
      </c>
    </row>
    <row r="1023" spans="1:10" x14ac:dyDescent="0.55000000000000004">
      <c r="A1023" t="s">
        <v>141</v>
      </c>
      <c r="B1023" t="s">
        <v>0</v>
      </c>
      <c r="C1023" t="s">
        <v>8</v>
      </c>
      <c r="D1023" t="s">
        <v>2</v>
      </c>
      <c r="E1023" t="s">
        <v>4</v>
      </c>
      <c r="F1023" t="b">
        <v>1</v>
      </c>
      <c r="G1023">
        <v>2294</v>
      </c>
      <c r="H1023">
        <v>12</v>
      </c>
      <c r="I1023">
        <v>4787</v>
      </c>
      <c r="J1023" t="str">
        <f t="shared" si="15"/>
        <v>SELECT 'flat30-15.cnf','Tournament','Uniform','BitFlip','Weighted',1,2294,12,4787 UNION</v>
      </c>
    </row>
    <row r="1024" spans="1:10" x14ac:dyDescent="0.55000000000000004">
      <c r="A1024" t="s">
        <v>141</v>
      </c>
      <c r="B1024" t="s">
        <v>0</v>
      </c>
      <c r="C1024" t="s">
        <v>8</v>
      </c>
      <c r="D1024" t="s">
        <v>2</v>
      </c>
      <c r="E1024" t="s">
        <v>5</v>
      </c>
      <c r="F1024" t="b">
        <v>1</v>
      </c>
      <c r="G1024">
        <v>2966</v>
      </c>
      <c r="H1024">
        <v>17</v>
      </c>
      <c r="I1024">
        <v>6785</v>
      </c>
      <c r="J1024" t="str">
        <f t="shared" si="15"/>
        <v>SELECT 'flat30-15.cnf','Tournament','Uniform','BitFlip','Amplified',1,2966,17,6785 UNION</v>
      </c>
    </row>
    <row r="1025" spans="1:10" x14ac:dyDescent="0.55000000000000004">
      <c r="A1025" t="s">
        <v>141</v>
      </c>
      <c r="B1025" t="s">
        <v>0</v>
      </c>
      <c r="C1025" t="s">
        <v>8</v>
      </c>
      <c r="D1025" t="s">
        <v>6</v>
      </c>
      <c r="E1025" t="s">
        <v>3</v>
      </c>
      <c r="F1025" t="b">
        <v>1</v>
      </c>
      <c r="G1025">
        <v>1329</v>
      </c>
      <c r="H1025">
        <v>8</v>
      </c>
      <c r="I1025">
        <v>4692</v>
      </c>
      <c r="J1025" t="str">
        <f t="shared" si="15"/>
        <v>SELECT 'flat30-15.cnf','Tournament','Uniform','Guided','MaxSat',1,1329,8,4692 UNION</v>
      </c>
    </row>
    <row r="1026" spans="1:10" x14ac:dyDescent="0.55000000000000004">
      <c r="A1026" t="s">
        <v>141</v>
      </c>
      <c r="B1026" t="s">
        <v>0</v>
      </c>
      <c r="C1026" t="s">
        <v>8</v>
      </c>
      <c r="D1026" t="s">
        <v>6</v>
      </c>
      <c r="E1026" t="s">
        <v>4</v>
      </c>
      <c r="F1026" t="b">
        <v>1</v>
      </c>
      <c r="G1026">
        <v>603</v>
      </c>
      <c r="H1026">
        <v>2</v>
      </c>
      <c r="I1026">
        <v>2064</v>
      </c>
      <c r="J1026" t="str">
        <f t="shared" si="15"/>
        <v>SELECT 'flat30-15.cnf','Tournament','Uniform','Guided','Weighted',1,603,2,2064 UNION</v>
      </c>
    </row>
    <row r="1027" spans="1:10" x14ac:dyDescent="0.55000000000000004">
      <c r="A1027" t="s">
        <v>141</v>
      </c>
      <c r="B1027" t="s">
        <v>0</v>
      </c>
      <c r="C1027" t="s">
        <v>8</v>
      </c>
      <c r="D1027" t="s">
        <v>6</v>
      </c>
      <c r="E1027" t="s">
        <v>5</v>
      </c>
      <c r="F1027" t="b">
        <v>1</v>
      </c>
      <c r="G1027">
        <v>1329</v>
      </c>
      <c r="H1027">
        <v>8</v>
      </c>
      <c r="I1027">
        <v>4615</v>
      </c>
      <c r="J1027" t="str">
        <f t="shared" ref="J1027:J1090" si="16">CONCATENATE("SELECT '",A1027,"','",B1027,"','",C1027,"','",D1027,"','",E1027,"',",IF(F1027,1,0),",",G1027,",",H1027,",",I1027," UNION")</f>
        <v>SELECT 'flat30-15.cnf','Tournament','Uniform','Guided','Amplified',1,1329,8,4615 UNION</v>
      </c>
    </row>
    <row r="1028" spans="1:10" x14ac:dyDescent="0.55000000000000004">
      <c r="A1028" t="s">
        <v>141</v>
      </c>
      <c r="B1028" t="s">
        <v>0</v>
      </c>
      <c r="C1028" t="s">
        <v>8</v>
      </c>
      <c r="D1028" t="s">
        <v>131</v>
      </c>
      <c r="E1028" t="s">
        <v>3</v>
      </c>
      <c r="F1028" t="b">
        <v>1</v>
      </c>
      <c r="G1028">
        <v>7711</v>
      </c>
      <c r="H1028">
        <v>47</v>
      </c>
      <c r="I1028">
        <v>19481</v>
      </c>
      <c r="J1028" t="str">
        <f t="shared" si="16"/>
        <v>SELECT 'flat30-15.cnf','Tournament','Uniform','1Bit','MaxSat',1,7711,47,19481 UNION</v>
      </c>
    </row>
    <row r="1029" spans="1:10" x14ac:dyDescent="0.55000000000000004">
      <c r="A1029" t="s">
        <v>141</v>
      </c>
      <c r="B1029" t="s">
        <v>0</v>
      </c>
      <c r="C1029" t="s">
        <v>8</v>
      </c>
      <c r="D1029" t="s">
        <v>131</v>
      </c>
      <c r="E1029" t="s">
        <v>4</v>
      </c>
      <c r="F1029" t="b">
        <v>0</v>
      </c>
      <c r="G1029">
        <v>10000</v>
      </c>
      <c r="H1029">
        <v>51</v>
      </c>
      <c r="I1029">
        <v>22154</v>
      </c>
      <c r="J1029" t="str">
        <f t="shared" si="16"/>
        <v>SELECT 'flat30-15.cnf','Tournament','Uniform','1Bit','Weighted',0,10000,51,22154 UNION</v>
      </c>
    </row>
    <row r="1030" spans="1:10" x14ac:dyDescent="0.55000000000000004">
      <c r="A1030" t="s">
        <v>141</v>
      </c>
      <c r="B1030" t="s">
        <v>0</v>
      </c>
      <c r="C1030" t="s">
        <v>8</v>
      </c>
      <c r="D1030" t="s">
        <v>131</v>
      </c>
      <c r="E1030" t="s">
        <v>5</v>
      </c>
      <c r="F1030" t="b">
        <v>1</v>
      </c>
      <c r="G1030">
        <v>7711</v>
      </c>
      <c r="H1030">
        <v>47</v>
      </c>
      <c r="I1030">
        <v>17900</v>
      </c>
      <c r="J1030" t="str">
        <f t="shared" si="16"/>
        <v>SELECT 'flat30-15.cnf','Tournament','Uniform','1Bit','Amplified',1,7711,47,17900 UNION</v>
      </c>
    </row>
    <row r="1031" spans="1:10" x14ac:dyDescent="0.55000000000000004">
      <c r="A1031" t="s">
        <v>141</v>
      </c>
      <c r="B1031" t="s">
        <v>0</v>
      </c>
      <c r="C1031" t="s">
        <v>8</v>
      </c>
      <c r="D1031" t="s">
        <v>132</v>
      </c>
      <c r="E1031" t="s">
        <v>3</v>
      </c>
      <c r="F1031" t="b">
        <v>0</v>
      </c>
      <c r="G1031">
        <v>10000</v>
      </c>
      <c r="H1031">
        <v>59</v>
      </c>
      <c r="I1031">
        <v>22673</v>
      </c>
      <c r="J1031" t="str">
        <f t="shared" si="16"/>
        <v>SELECT 'flat30-15.cnf','Tournament','Uniform','2Bit','MaxSat',0,10000,59,22673 UNION</v>
      </c>
    </row>
    <row r="1032" spans="1:10" x14ac:dyDescent="0.55000000000000004">
      <c r="A1032" t="s">
        <v>141</v>
      </c>
      <c r="B1032" t="s">
        <v>0</v>
      </c>
      <c r="C1032" t="s">
        <v>8</v>
      </c>
      <c r="D1032" t="s">
        <v>132</v>
      </c>
      <c r="E1032" t="s">
        <v>4</v>
      </c>
      <c r="F1032" t="b">
        <v>1</v>
      </c>
      <c r="G1032">
        <v>9809</v>
      </c>
      <c r="H1032">
        <v>47</v>
      </c>
      <c r="I1032">
        <v>21309</v>
      </c>
      <c r="J1032" t="str">
        <f t="shared" si="16"/>
        <v>SELECT 'flat30-15.cnf','Tournament','Uniform','2Bit','Weighted',1,9809,47,21309 UNION</v>
      </c>
    </row>
    <row r="1033" spans="1:10" x14ac:dyDescent="0.55000000000000004">
      <c r="A1033" t="s">
        <v>141</v>
      </c>
      <c r="B1033" t="s">
        <v>0</v>
      </c>
      <c r="C1033" t="s">
        <v>8</v>
      </c>
      <c r="D1033" t="s">
        <v>132</v>
      </c>
      <c r="E1033" t="s">
        <v>5</v>
      </c>
      <c r="F1033" t="b">
        <v>0</v>
      </c>
      <c r="G1033">
        <v>10000</v>
      </c>
      <c r="H1033">
        <v>59</v>
      </c>
      <c r="I1033">
        <v>22777</v>
      </c>
      <c r="J1033" t="str">
        <f t="shared" si="16"/>
        <v>SELECT 'flat30-15.cnf','Tournament','Uniform','2Bit','Amplified',0,10000,59,22777 UNION</v>
      </c>
    </row>
    <row r="1034" spans="1:10" x14ac:dyDescent="0.55000000000000004">
      <c r="A1034" t="s">
        <v>141</v>
      </c>
      <c r="B1034" t="s">
        <v>0</v>
      </c>
      <c r="C1034" t="s">
        <v>133</v>
      </c>
      <c r="D1034" t="s">
        <v>2</v>
      </c>
      <c r="E1034" t="s">
        <v>3</v>
      </c>
      <c r="F1034" t="b">
        <v>1</v>
      </c>
      <c r="G1034">
        <v>352</v>
      </c>
      <c r="H1034">
        <v>1</v>
      </c>
      <c r="I1034">
        <v>800</v>
      </c>
      <c r="J1034" t="str">
        <f t="shared" si="16"/>
        <v>SELECT 'flat30-15.cnf','Tournament','1Point','BitFlip','MaxSat',1,352,1,800 UNION</v>
      </c>
    </row>
    <row r="1035" spans="1:10" x14ac:dyDescent="0.55000000000000004">
      <c r="A1035" t="s">
        <v>141</v>
      </c>
      <c r="B1035" t="s">
        <v>0</v>
      </c>
      <c r="C1035" t="s">
        <v>133</v>
      </c>
      <c r="D1035" t="s">
        <v>2</v>
      </c>
      <c r="E1035" t="s">
        <v>4</v>
      </c>
      <c r="F1035" t="b">
        <v>1</v>
      </c>
      <c r="G1035">
        <v>3682</v>
      </c>
      <c r="H1035">
        <v>17</v>
      </c>
      <c r="I1035">
        <v>7635</v>
      </c>
      <c r="J1035" t="str">
        <f t="shared" si="16"/>
        <v>SELECT 'flat30-15.cnf','Tournament','1Point','BitFlip','Weighted',1,3682,17,7635 UNION</v>
      </c>
    </row>
    <row r="1036" spans="1:10" x14ac:dyDescent="0.55000000000000004">
      <c r="A1036" t="s">
        <v>141</v>
      </c>
      <c r="B1036" t="s">
        <v>0</v>
      </c>
      <c r="C1036" t="s">
        <v>133</v>
      </c>
      <c r="D1036" t="s">
        <v>2</v>
      </c>
      <c r="E1036" t="s">
        <v>5</v>
      </c>
      <c r="F1036" t="b">
        <v>1</v>
      </c>
      <c r="G1036">
        <v>352</v>
      </c>
      <c r="H1036">
        <v>1</v>
      </c>
      <c r="I1036">
        <v>814</v>
      </c>
      <c r="J1036" t="str">
        <f t="shared" si="16"/>
        <v>SELECT 'flat30-15.cnf','Tournament','1Point','BitFlip','Amplified',1,352,1,814 UNION</v>
      </c>
    </row>
    <row r="1037" spans="1:10" x14ac:dyDescent="0.55000000000000004">
      <c r="A1037" t="s">
        <v>141</v>
      </c>
      <c r="B1037" t="s">
        <v>0</v>
      </c>
      <c r="C1037" t="s">
        <v>133</v>
      </c>
      <c r="D1037" t="s">
        <v>6</v>
      </c>
      <c r="E1037" t="s">
        <v>3</v>
      </c>
      <c r="F1037" t="b">
        <v>1</v>
      </c>
      <c r="G1037">
        <v>78</v>
      </c>
      <c r="H1037">
        <v>0</v>
      </c>
      <c r="I1037">
        <v>297</v>
      </c>
      <c r="J1037" t="str">
        <f t="shared" si="16"/>
        <v>SELECT 'flat30-15.cnf','Tournament','1Point','Guided','MaxSat',1,78,0,297 UNION</v>
      </c>
    </row>
    <row r="1038" spans="1:10" x14ac:dyDescent="0.55000000000000004">
      <c r="A1038" t="s">
        <v>141</v>
      </c>
      <c r="B1038" t="s">
        <v>0</v>
      </c>
      <c r="C1038" t="s">
        <v>133</v>
      </c>
      <c r="D1038" t="s">
        <v>6</v>
      </c>
      <c r="E1038" t="s">
        <v>4</v>
      </c>
      <c r="F1038" t="b">
        <v>1</v>
      </c>
      <c r="G1038">
        <v>37</v>
      </c>
      <c r="H1038">
        <v>0</v>
      </c>
      <c r="I1038">
        <v>134</v>
      </c>
      <c r="J1038" t="str">
        <f t="shared" si="16"/>
        <v>SELECT 'flat30-15.cnf','Tournament','1Point','Guided','Weighted',1,37,0,134 UNION</v>
      </c>
    </row>
    <row r="1039" spans="1:10" x14ac:dyDescent="0.55000000000000004">
      <c r="A1039" t="s">
        <v>141</v>
      </c>
      <c r="B1039" t="s">
        <v>0</v>
      </c>
      <c r="C1039" t="s">
        <v>133</v>
      </c>
      <c r="D1039" t="s">
        <v>6</v>
      </c>
      <c r="E1039" t="s">
        <v>5</v>
      </c>
      <c r="F1039" t="b">
        <v>1</v>
      </c>
      <c r="G1039">
        <v>78</v>
      </c>
      <c r="H1039">
        <v>0</v>
      </c>
      <c r="I1039">
        <v>277</v>
      </c>
      <c r="J1039" t="str">
        <f t="shared" si="16"/>
        <v>SELECT 'flat30-15.cnf','Tournament','1Point','Guided','Amplified',1,78,0,277 UNION</v>
      </c>
    </row>
    <row r="1040" spans="1:10" x14ac:dyDescent="0.55000000000000004">
      <c r="A1040" t="s">
        <v>141</v>
      </c>
      <c r="B1040" t="s">
        <v>0</v>
      </c>
      <c r="C1040" t="s">
        <v>133</v>
      </c>
      <c r="D1040" t="s">
        <v>131</v>
      </c>
      <c r="E1040" t="s">
        <v>3</v>
      </c>
      <c r="F1040" t="b">
        <v>0</v>
      </c>
      <c r="G1040">
        <v>10000</v>
      </c>
      <c r="H1040">
        <v>55</v>
      </c>
      <c r="I1040">
        <v>22231</v>
      </c>
      <c r="J1040" t="str">
        <f t="shared" si="16"/>
        <v>SELECT 'flat30-15.cnf','Tournament','1Point','1Bit','MaxSat',0,10000,55,22231 UNION</v>
      </c>
    </row>
    <row r="1041" spans="1:10" x14ac:dyDescent="0.55000000000000004">
      <c r="A1041" t="s">
        <v>141</v>
      </c>
      <c r="B1041" t="s">
        <v>0</v>
      </c>
      <c r="C1041" t="s">
        <v>133</v>
      </c>
      <c r="D1041" t="s">
        <v>131</v>
      </c>
      <c r="E1041" t="s">
        <v>4</v>
      </c>
      <c r="F1041" t="b">
        <v>1</v>
      </c>
      <c r="G1041">
        <v>6733</v>
      </c>
      <c r="H1041">
        <v>32</v>
      </c>
      <c r="I1041">
        <v>12797</v>
      </c>
      <c r="J1041" t="str">
        <f t="shared" si="16"/>
        <v>SELECT 'flat30-15.cnf','Tournament','1Point','1Bit','Weighted',1,6733,32,12797 UNION</v>
      </c>
    </row>
    <row r="1042" spans="1:10" x14ac:dyDescent="0.55000000000000004">
      <c r="A1042" t="s">
        <v>141</v>
      </c>
      <c r="B1042" t="s">
        <v>0</v>
      </c>
      <c r="C1042" t="s">
        <v>133</v>
      </c>
      <c r="D1042" t="s">
        <v>131</v>
      </c>
      <c r="E1042" t="s">
        <v>5</v>
      </c>
      <c r="F1042" t="b">
        <v>0</v>
      </c>
      <c r="G1042">
        <v>10000</v>
      </c>
      <c r="H1042">
        <v>55</v>
      </c>
      <c r="I1042">
        <v>20823</v>
      </c>
      <c r="J1042" t="str">
        <f t="shared" si="16"/>
        <v>SELECT 'flat30-15.cnf','Tournament','1Point','1Bit','Amplified',0,10000,55,20823 UNION</v>
      </c>
    </row>
    <row r="1043" spans="1:10" x14ac:dyDescent="0.55000000000000004">
      <c r="A1043" t="s">
        <v>141</v>
      </c>
      <c r="B1043" t="s">
        <v>0</v>
      </c>
      <c r="C1043" t="s">
        <v>133</v>
      </c>
      <c r="D1043" t="s">
        <v>132</v>
      </c>
      <c r="E1043" t="s">
        <v>3</v>
      </c>
      <c r="F1043" t="b">
        <v>1</v>
      </c>
      <c r="G1043">
        <v>4017</v>
      </c>
      <c r="H1043">
        <v>22</v>
      </c>
      <c r="I1043">
        <v>8193</v>
      </c>
      <c r="J1043" t="str">
        <f t="shared" si="16"/>
        <v>SELECT 'flat30-15.cnf','Tournament','1Point','2Bit','MaxSat',1,4017,22,8193 UNION</v>
      </c>
    </row>
    <row r="1044" spans="1:10" x14ac:dyDescent="0.55000000000000004">
      <c r="A1044" t="s">
        <v>141</v>
      </c>
      <c r="B1044" t="s">
        <v>0</v>
      </c>
      <c r="C1044" t="s">
        <v>133</v>
      </c>
      <c r="D1044" t="s">
        <v>132</v>
      </c>
      <c r="E1044" t="s">
        <v>4</v>
      </c>
      <c r="F1044" t="b">
        <v>1</v>
      </c>
      <c r="G1044">
        <v>3354</v>
      </c>
      <c r="H1044">
        <v>15</v>
      </c>
      <c r="I1044">
        <v>6364</v>
      </c>
      <c r="J1044" t="str">
        <f t="shared" si="16"/>
        <v>SELECT 'flat30-15.cnf','Tournament','1Point','2Bit','Weighted',1,3354,15,6364 UNION</v>
      </c>
    </row>
    <row r="1045" spans="1:10" x14ac:dyDescent="0.55000000000000004">
      <c r="A1045" t="s">
        <v>141</v>
      </c>
      <c r="B1045" t="s">
        <v>0</v>
      </c>
      <c r="C1045" t="s">
        <v>133</v>
      </c>
      <c r="D1045" t="s">
        <v>132</v>
      </c>
      <c r="E1045" t="s">
        <v>5</v>
      </c>
      <c r="F1045" t="b">
        <v>1</v>
      </c>
      <c r="G1045">
        <v>4017</v>
      </c>
      <c r="H1045">
        <v>22</v>
      </c>
      <c r="I1045">
        <v>8570</v>
      </c>
      <c r="J1045" t="str">
        <f t="shared" si="16"/>
        <v>SELECT 'flat30-15.cnf','Tournament','1Point','2Bit','Amplified',1,4017,22,8570 UNION</v>
      </c>
    </row>
    <row r="1046" spans="1:10" x14ac:dyDescent="0.55000000000000004">
      <c r="A1046" t="s">
        <v>141</v>
      </c>
      <c r="B1046" t="s">
        <v>0</v>
      </c>
      <c r="C1046" t="s">
        <v>134</v>
      </c>
      <c r="D1046" t="s">
        <v>2</v>
      </c>
      <c r="E1046" t="s">
        <v>3</v>
      </c>
      <c r="F1046" t="b">
        <v>1</v>
      </c>
      <c r="G1046">
        <v>1238</v>
      </c>
      <c r="H1046">
        <v>6</v>
      </c>
      <c r="I1046">
        <v>2895</v>
      </c>
      <c r="J1046" t="str">
        <f t="shared" si="16"/>
        <v>SELECT 'flat30-15.cnf','Tournament','2Point','BitFlip','MaxSat',1,1238,6,2895 UNION</v>
      </c>
    </row>
    <row r="1047" spans="1:10" x14ac:dyDescent="0.55000000000000004">
      <c r="A1047" t="s">
        <v>141</v>
      </c>
      <c r="B1047" t="s">
        <v>0</v>
      </c>
      <c r="C1047" t="s">
        <v>134</v>
      </c>
      <c r="D1047" t="s">
        <v>2</v>
      </c>
      <c r="E1047" t="s">
        <v>4</v>
      </c>
      <c r="F1047" t="b">
        <v>1</v>
      </c>
      <c r="G1047">
        <v>253</v>
      </c>
      <c r="H1047">
        <v>0</v>
      </c>
      <c r="I1047">
        <v>548</v>
      </c>
      <c r="J1047" t="str">
        <f t="shared" si="16"/>
        <v>SELECT 'flat30-15.cnf','Tournament','2Point','BitFlip','Weighted',1,253,0,548 UNION</v>
      </c>
    </row>
    <row r="1048" spans="1:10" x14ac:dyDescent="0.55000000000000004">
      <c r="A1048" t="s">
        <v>141</v>
      </c>
      <c r="B1048" t="s">
        <v>0</v>
      </c>
      <c r="C1048" t="s">
        <v>134</v>
      </c>
      <c r="D1048" t="s">
        <v>2</v>
      </c>
      <c r="E1048" t="s">
        <v>5</v>
      </c>
      <c r="F1048" t="b">
        <v>1</v>
      </c>
      <c r="G1048">
        <v>1238</v>
      </c>
      <c r="H1048">
        <v>6</v>
      </c>
      <c r="I1048">
        <v>2975</v>
      </c>
      <c r="J1048" t="str">
        <f t="shared" si="16"/>
        <v>SELECT 'flat30-15.cnf','Tournament','2Point','BitFlip','Amplified',1,1238,6,2975 UNION</v>
      </c>
    </row>
    <row r="1049" spans="1:10" x14ac:dyDescent="0.55000000000000004">
      <c r="A1049" t="s">
        <v>141</v>
      </c>
      <c r="B1049" t="s">
        <v>0</v>
      </c>
      <c r="C1049" t="s">
        <v>134</v>
      </c>
      <c r="D1049" t="s">
        <v>6</v>
      </c>
      <c r="E1049" t="s">
        <v>3</v>
      </c>
      <c r="F1049" t="b">
        <v>1</v>
      </c>
      <c r="G1049">
        <v>66</v>
      </c>
      <c r="H1049">
        <v>0</v>
      </c>
      <c r="I1049">
        <v>239</v>
      </c>
      <c r="J1049" t="str">
        <f t="shared" si="16"/>
        <v>SELECT 'flat30-15.cnf','Tournament','2Point','Guided','MaxSat',1,66,0,239 UNION</v>
      </c>
    </row>
    <row r="1050" spans="1:10" x14ac:dyDescent="0.55000000000000004">
      <c r="A1050" t="s">
        <v>141</v>
      </c>
      <c r="B1050" t="s">
        <v>0</v>
      </c>
      <c r="C1050" t="s">
        <v>134</v>
      </c>
      <c r="D1050" t="s">
        <v>6</v>
      </c>
      <c r="E1050" t="s">
        <v>4</v>
      </c>
      <c r="F1050" t="b">
        <v>1</v>
      </c>
      <c r="G1050">
        <v>80</v>
      </c>
      <c r="H1050">
        <v>0</v>
      </c>
      <c r="I1050">
        <v>250</v>
      </c>
      <c r="J1050" t="str">
        <f t="shared" si="16"/>
        <v>SELECT 'flat30-15.cnf','Tournament','2Point','Guided','Weighted',1,80,0,250 UNION</v>
      </c>
    </row>
    <row r="1051" spans="1:10" x14ac:dyDescent="0.55000000000000004">
      <c r="A1051" t="s">
        <v>141</v>
      </c>
      <c r="B1051" t="s">
        <v>0</v>
      </c>
      <c r="C1051" t="s">
        <v>134</v>
      </c>
      <c r="D1051" t="s">
        <v>6</v>
      </c>
      <c r="E1051" t="s">
        <v>5</v>
      </c>
      <c r="F1051" t="b">
        <v>1</v>
      </c>
      <c r="G1051">
        <v>66</v>
      </c>
      <c r="H1051">
        <v>0</v>
      </c>
      <c r="I1051">
        <v>222</v>
      </c>
      <c r="J1051" t="str">
        <f t="shared" si="16"/>
        <v>SELECT 'flat30-15.cnf','Tournament','2Point','Guided','Amplified',1,66,0,222 UNION</v>
      </c>
    </row>
    <row r="1052" spans="1:10" x14ac:dyDescent="0.55000000000000004">
      <c r="A1052" t="s">
        <v>141</v>
      </c>
      <c r="B1052" t="s">
        <v>0</v>
      </c>
      <c r="C1052" t="s">
        <v>134</v>
      </c>
      <c r="D1052" t="s">
        <v>131</v>
      </c>
      <c r="E1052" t="s">
        <v>3</v>
      </c>
      <c r="F1052" t="b">
        <v>0</v>
      </c>
      <c r="G1052">
        <v>10000</v>
      </c>
      <c r="H1052">
        <v>59</v>
      </c>
      <c r="I1052">
        <v>20473</v>
      </c>
      <c r="J1052" t="str">
        <f t="shared" si="16"/>
        <v>SELECT 'flat30-15.cnf','Tournament','2Point','1Bit','MaxSat',0,10000,59,20473 UNION</v>
      </c>
    </row>
    <row r="1053" spans="1:10" x14ac:dyDescent="0.55000000000000004">
      <c r="A1053" t="s">
        <v>141</v>
      </c>
      <c r="B1053" t="s">
        <v>0</v>
      </c>
      <c r="C1053" t="s">
        <v>134</v>
      </c>
      <c r="D1053" t="s">
        <v>131</v>
      </c>
      <c r="E1053" t="s">
        <v>4</v>
      </c>
      <c r="F1053" t="b">
        <v>0</v>
      </c>
      <c r="G1053">
        <v>10000</v>
      </c>
      <c r="H1053">
        <v>46</v>
      </c>
      <c r="I1053">
        <v>18935</v>
      </c>
      <c r="J1053" t="str">
        <f t="shared" si="16"/>
        <v>SELECT 'flat30-15.cnf','Tournament','2Point','1Bit','Weighted',0,10000,46,18935 UNION</v>
      </c>
    </row>
    <row r="1054" spans="1:10" x14ac:dyDescent="0.55000000000000004">
      <c r="A1054" t="s">
        <v>141</v>
      </c>
      <c r="B1054" t="s">
        <v>0</v>
      </c>
      <c r="C1054" t="s">
        <v>134</v>
      </c>
      <c r="D1054" t="s">
        <v>131</v>
      </c>
      <c r="E1054" t="s">
        <v>5</v>
      </c>
      <c r="F1054" t="b">
        <v>0</v>
      </c>
      <c r="G1054">
        <v>10000</v>
      </c>
      <c r="H1054">
        <v>59</v>
      </c>
      <c r="I1054">
        <v>20606</v>
      </c>
      <c r="J1054" t="str">
        <f t="shared" si="16"/>
        <v>SELECT 'flat30-15.cnf','Tournament','2Point','1Bit','Amplified',0,10000,59,20606 UNION</v>
      </c>
    </row>
    <row r="1055" spans="1:10" x14ac:dyDescent="0.55000000000000004">
      <c r="A1055" t="s">
        <v>141</v>
      </c>
      <c r="B1055" t="s">
        <v>0</v>
      </c>
      <c r="C1055" t="s">
        <v>134</v>
      </c>
      <c r="D1055" t="s">
        <v>132</v>
      </c>
      <c r="E1055" t="s">
        <v>3</v>
      </c>
      <c r="F1055" t="b">
        <v>1</v>
      </c>
      <c r="G1055">
        <v>1124</v>
      </c>
      <c r="H1055">
        <v>7</v>
      </c>
      <c r="I1055">
        <v>2670</v>
      </c>
      <c r="J1055" t="str">
        <f t="shared" si="16"/>
        <v>SELECT 'flat30-15.cnf','Tournament','2Point','2Bit','MaxSat',1,1124,7,2670 UNION</v>
      </c>
    </row>
    <row r="1056" spans="1:10" x14ac:dyDescent="0.55000000000000004">
      <c r="A1056" t="s">
        <v>141</v>
      </c>
      <c r="B1056" t="s">
        <v>0</v>
      </c>
      <c r="C1056" t="s">
        <v>134</v>
      </c>
      <c r="D1056" t="s">
        <v>132</v>
      </c>
      <c r="E1056" t="s">
        <v>4</v>
      </c>
      <c r="F1056" t="b">
        <v>1</v>
      </c>
      <c r="G1056">
        <v>4984</v>
      </c>
      <c r="H1056">
        <v>23</v>
      </c>
      <c r="I1056">
        <v>9661</v>
      </c>
      <c r="J1056" t="str">
        <f t="shared" si="16"/>
        <v>SELECT 'flat30-15.cnf','Tournament','2Point','2Bit','Weighted',1,4984,23,9661 UNION</v>
      </c>
    </row>
    <row r="1057" spans="1:10" x14ac:dyDescent="0.55000000000000004">
      <c r="A1057" t="s">
        <v>141</v>
      </c>
      <c r="B1057" t="s">
        <v>0</v>
      </c>
      <c r="C1057" t="s">
        <v>134</v>
      </c>
      <c r="D1057" t="s">
        <v>132</v>
      </c>
      <c r="E1057" t="s">
        <v>5</v>
      </c>
      <c r="F1057" t="b">
        <v>1</v>
      </c>
      <c r="G1057">
        <v>1124</v>
      </c>
      <c r="H1057">
        <v>7</v>
      </c>
      <c r="I1057">
        <v>2334</v>
      </c>
      <c r="J1057" t="str">
        <f t="shared" si="16"/>
        <v>SELECT 'flat30-15.cnf','Tournament','2Point','2Bit','Amplified',1,1124,7,2334 UNION</v>
      </c>
    </row>
    <row r="1058" spans="1:10" x14ac:dyDescent="0.55000000000000004">
      <c r="A1058" t="s">
        <v>141</v>
      </c>
      <c r="B1058" t="s">
        <v>9</v>
      </c>
      <c r="C1058" t="s">
        <v>1</v>
      </c>
      <c r="D1058" t="s">
        <v>2</v>
      </c>
      <c r="E1058" t="s">
        <v>3</v>
      </c>
      <c r="F1058" t="b">
        <v>0</v>
      </c>
      <c r="G1058">
        <v>10000</v>
      </c>
      <c r="H1058">
        <v>33</v>
      </c>
      <c r="I1058">
        <v>53335</v>
      </c>
      <c r="J1058" t="str">
        <f t="shared" si="16"/>
        <v>SELECT 'flat30-15.cnf','Roulette','Clause','BitFlip','MaxSat',0,10000,33,53335 UNION</v>
      </c>
    </row>
    <row r="1059" spans="1:10" x14ac:dyDescent="0.55000000000000004">
      <c r="A1059" t="s">
        <v>141</v>
      </c>
      <c r="B1059" t="s">
        <v>9</v>
      </c>
      <c r="C1059" t="s">
        <v>1</v>
      </c>
      <c r="D1059" t="s">
        <v>2</v>
      </c>
      <c r="E1059" t="s">
        <v>4</v>
      </c>
      <c r="F1059" t="b">
        <v>0</v>
      </c>
      <c r="G1059">
        <v>10000</v>
      </c>
      <c r="H1059">
        <v>23</v>
      </c>
      <c r="I1059">
        <v>51912</v>
      </c>
      <c r="J1059" t="str">
        <f t="shared" si="16"/>
        <v>SELECT 'flat30-15.cnf','Roulette','Clause','BitFlip','Weighted',0,10000,23,51912 UNION</v>
      </c>
    </row>
    <row r="1060" spans="1:10" x14ac:dyDescent="0.55000000000000004">
      <c r="A1060" t="s">
        <v>141</v>
      </c>
      <c r="B1060" t="s">
        <v>9</v>
      </c>
      <c r="C1060" t="s">
        <v>1</v>
      </c>
      <c r="D1060" t="s">
        <v>2</v>
      </c>
      <c r="E1060" t="s">
        <v>5</v>
      </c>
      <c r="F1060" t="b">
        <v>0</v>
      </c>
      <c r="G1060">
        <v>10000</v>
      </c>
      <c r="H1060">
        <v>33</v>
      </c>
      <c r="I1060">
        <v>53171</v>
      </c>
      <c r="J1060" t="str">
        <f t="shared" si="16"/>
        <v>SELECT 'flat30-15.cnf','Roulette','Clause','BitFlip','Amplified',0,10000,33,53171 UNION</v>
      </c>
    </row>
    <row r="1061" spans="1:10" x14ac:dyDescent="0.55000000000000004">
      <c r="A1061" t="s">
        <v>141</v>
      </c>
      <c r="B1061" t="s">
        <v>9</v>
      </c>
      <c r="C1061" t="s">
        <v>1</v>
      </c>
      <c r="D1061" t="s">
        <v>6</v>
      </c>
      <c r="E1061" t="s">
        <v>3</v>
      </c>
      <c r="F1061" t="b">
        <v>1</v>
      </c>
      <c r="G1061">
        <v>706</v>
      </c>
      <c r="H1061">
        <v>2</v>
      </c>
      <c r="I1061">
        <v>4151</v>
      </c>
      <c r="J1061" t="str">
        <f t="shared" si="16"/>
        <v>SELECT 'flat30-15.cnf','Roulette','Clause','Guided','MaxSat',1,706,2,4151 UNION</v>
      </c>
    </row>
    <row r="1062" spans="1:10" x14ac:dyDescent="0.55000000000000004">
      <c r="A1062" t="s">
        <v>141</v>
      </c>
      <c r="B1062" t="s">
        <v>9</v>
      </c>
      <c r="C1062" t="s">
        <v>1</v>
      </c>
      <c r="D1062" t="s">
        <v>6</v>
      </c>
      <c r="E1062" t="s">
        <v>4</v>
      </c>
      <c r="F1062" t="b">
        <v>1</v>
      </c>
      <c r="G1062">
        <v>2630</v>
      </c>
      <c r="H1062">
        <v>7</v>
      </c>
      <c r="I1062">
        <v>15360</v>
      </c>
      <c r="J1062" t="str">
        <f t="shared" si="16"/>
        <v>SELECT 'flat30-15.cnf','Roulette','Clause','Guided','Weighted',1,2630,7,15360 UNION</v>
      </c>
    </row>
    <row r="1063" spans="1:10" x14ac:dyDescent="0.55000000000000004">
      <c r="A1063" t="s">
        <v>141</v>
      </c>
      <c r="B1063" t="s">
        <v>9</v>
      </c>
      <c r="C1063" t="s">
        <v>1</v>
      </c>
      <c r="D1063" t="s">
        <v>6</v>
      </c>
      <c r="E1063" t="s">
        <v>5</v>
      </c>
      <c r="F1063" t="b">
        <v>1</v>
      </c>
      <c r="G1063">
        <v>2128</v>
      </c>
      <c r="H1063">
        <v>9</v>
      </c>
      <c r="I1063">
        <v>13184</v>
      </c>
      <c r="J1063" t="str">
        <f t="shared" si="16"/>
        <v>SELECT 'flat30-15.cnf','Roulette','Clause','Guided','Amplified',1,2128,9,13184 UNION</v>
      </c>
    </row>
    <row r="1064" spans="1:10" x14ac:dyDescent="0.55000000000000004">
      <c r="A1064" t="s">
        <v>141</v>
      </c>
      <c r="B1064" t="s">
        <v>9</v>
      </c>
      <c r="C1064" t="s">
        <v>1</v>
      </c>
      <c r="D1064" t="s">
        <v>131</v>
      </c>
      <c r="E1064" t="s">
        <v>3</v>
      </c>
      <c r="F1064" t="b">
        <v>0</v>
      </c>
      <c r="G1064">
        <v>10000</v>
      </c>
      <c r="H1064">
        <v>32</v>
      </c>
      <c r="I1064">
        <v>52507</v>
      </c>
      <c r="J1064" t="str">
        <f t="shared" si="16"/>
        <v>SELECT 'flat30-15.cnf','Roulette','Clause','1Bit','MaxSat',0,10000,32,52507 UNION</v>
      </c>
    </row>
    <row r="1065" spans="1:10" x14ac:dyDescent="0.55000000000000004">
      <c r="A1065" t="s">
        <v>141</v>
      </c>
      <c r="B1065" t="s">
        <v>9</v>
      </c>
      <c r="C1065" t="s">
        <v>1</v>
      </c>
      <c r="D1065" t="s">
        <v>131</v>
      </c>
      <c r="E1065" t="s">
        <v>4</v>
      </c>
      <c r="F1065" t="b">
        <v>0</v>
      </c>
      <c r="G1065">
        <v>10000</v>
      </c>
      <c r="H1065">
        <v>24</v>
      </c>
      <c r="I1065">
        <v>51622</v>
      </c>
      <c r="J1065" t="str">
        <f t="shared" si="16"/>
        <v>SELECT 'flat30-15.cnf','Roulette','Clause','1Bit','Weighted',0,10000,24,51622 UNION</v>
      </c>
    </row>
    <row r="1066" spans="1:10" x14ac:dyDescent="0.55000000000000004">
      <c r="A1066" t="s">
        <v>141</v>
      </c>
      <c r="B1066" t="s">
        <v>9</v>
      </c>
      <c r="C1066" t="s">
        <v>1</v>
      </c>
      <c r="D1066" t="s">
        <v>131</v>
      </c>
      <c r="E1066" t="s">
        <v>5</v>
      </c>
      <c r="F1066" t="b">
        <v>0</v>
      </c>
      <c r="G1066">
        <v>10000</v>
      </c>
      <c r="H1066">
        <v>34</v>
      </c>
      <c r="I1066">
        <v>52623</v>
      </c>
      <c r="J1066" t="str">
        <f t="shared" si="16"/>
        <v>SELECT 'flat30-15.cnf','Roulette','Clause','1Bit','Amplified',0,10000,34,52623 UNION</v>
      </c>
    </row>
    <row r="1067" spans="1:10" x14ac:dyDescent="0.55000000000000004">
      <c r="A1067" t="s">
        <v>141</v>
      </c>
      <c r="B1067" t="s">
        <v>9</v>
      </c>
      <c r="C1067" t="s">
        <v>1</v>
      </c>
      <c r="D1067" t="s">
        <v>132</v>
      </c>
      <c r="E1067" t="s">
        <v>3</v>
      </c>
      <c r="F1067" t="b">
        <v>0</v>
      </c>
      <c r="G1067">
        <v>10000</v>
      </c>
      <c r="H1067">
        <v>31</v>
      </c>
      <c r="I1067">
        <v>53518</v>
      </c>
      <c r="J1067" t="str">
        <f t="shared" si="16"/>
        <v>SELECT 'flat30-15.cnf','Roulette','Clause','2Bit','MaxSat',0,10000,31,53518 UNION</v>
      </c>
    </row>
    <row r="1068" spans="1:10" x14ac:dyDescent="0.55000000000000004">
      <c r="A1068" t="s">
        <v>141</v>
      </c>
      <c r="B1068" t="s">
        <v>9</v>
      </c>
      <c r="C1068" t="s">
        <v>1</v>
      </c>
      <c r="D1068" t="s">
        <v>132</v>
      </c>
      <c r="E1068" t="s">
        <v>4</v>
      </c>
      <c r="F1068" t="b">
        <v>0</v>
      </c>
      <c r="G1068">
        <v>10000</v>
      </c>
      <c r="H1068">
        <v>25</v>
      </c>
      <c r="I1068">
        <v>51623</v>
      </c>
      <c r="J1068" t="str">
        <f t="shared" si="16"/>
        <v>SELECT 'flat30-15.cnf','Roulette','Clause','2Bit','Weighted',0,10000,25,51623 UNION</v>
      </c>
    </row>
    <row r="1069" spans="1:10" x14ac:dyDescent="0.55000000000000004">
      <c r="A1069" t="s">
        <v>141</v>
      </c>
      <c r="B1069" t="s">
        <v>9</v>
      </c>
      <c r="C1069" t="s">
        <v>1</v>
      </c>
      <c r="D1069" t="s">
        <v>132</v>
      </c>
      <c r="E1069" t="s">
        <v>5</v>
      </c>
      <c r="F1069" t="b">
        <v>0</v>
      </c>
      <c r="G1069">
        <v>10000</v>
      </c>
      <c r="H1069">
        <v>32</v>
      </c>
      <c r="I1069">
        <v>52024</v>
      </c>
      <c r="J1069" t="str">
        <f t="shared" si="16"/>
        <v>SELECT 'flat30-15.cnf','Roulette','Clause','2Bit','Amplified',0,10000,32,52024 UNION</v>
      </c>
    </row>
    <row r="1070" spans="1:10" x14ac:dyDescent="0.55000000000000004">
      <c r="A1070" t="s">
        <v>141</v>
      </c>
      <c r="B1070" t="s">
        <v>9</v>
      </c>
      <c r="C1070" t="s">
        <v>8</v>
      </c>
      <c r="D1070" t="s">
        <v>2</v>
      </c>
      <c r="E1070" t="s">
        <v>3</v>
      </c>
      <c r="F1070" t="b">
        <v>0</v>
      </c>
      <c r="G1070">
        <v>10000</v>
      </c>
      <c r="H1070">
        <v>35</v>
      </c>
      <c r="I1070">
        <v>24682</v>
      </c>
      <c r="J1070" t="str">
        <f t="shared" si="16"/>
        <v>SELECT 'flat30-15.cnf','Roulette','Uniform','BitFlip','MaxSat',0,10000,35,24682 UNION</v>
      </c>
    </row>
    <row r="1071" spans="1:10" x14ac:dyDescent="0.55000000000000004">
      <c r="A1071" t="s">
        <v>141</v>
      </c>
      <c r="B1071" t="s">
        <v>9</v>
      </c>
      <c r="C1071" t="s">
        <v>8</v>
      </c>
      <c r="D1071" t="s">
        <v>2</v>
      </c>
      <c r="E1071" t="s">
        <v>4</v>
      </c>
      <c r="F1071" t="b">
        <v>0</v>
      </c>
      <c r="G1071">
        <v>10000</v>
      </c>
      <c r="H1071">
        <v>27</v>
      </c>
      <c r="I1071">
        <v>22234</v>
      </c>
      <c r="J1071" t="str">
        <f t="shared" si="16"/>
        <v>SELECT 'flat30-15.cnf','Roulette','Uniform','BitFlip','Weighted',0,10000,27,22234 UNION</v>
      </c>
    </row>
    <row r="1072" spans="1:10" x14ac:dyDescent="0.55000000000000004">
      <c r="A1072" t="s">
        <v>141</v>
      </c>
      <c r="B1072" t="s">
        <v>9</v>
      </c>
      <c r="C1072" t="s">
        <v>8</v>
      </c>
      <c r="D1072" t="s">
        <v>2</v>
      </c>
      <c r="E1072" t="s">
        <v>5</v>
      </c>
      <c r="F1072" t="b">
        <v>0</v>
      </c>
      <c r="G1072">
        <v>10000</v>
      </c>
      <c r="H1072">
        <v>38</v>
      </c>
      <c r="I1072">
        <v>23632</v>
      </c>
      <c r="J1072" t="str">
        <f t="shared" si="16"/>
        <v>SELECT 'flat30-15.cnf','Roulette','Uniform','BitFlip','Amplified',0,10000,38,23632 UNION</v>
      </c>
    </row>
    <row r="1073" spans="1:10" x14ac:dyDescent="0.55000000000000004">
      <c r="A1073" t="s">
        <v>141</v>
      </c>
      <c r="B1073" t="s">
        <v>9</v>
      </c>
      <c r="C1073" t="s">
        <v>8</v>
      </c>
      <c r="D1073" t="s">
        <v>6</v>
      </c>
      <c r="E1073" t="s">
        <v>3</v>
      </c>
      <c r="F1073" t="b">
        <v>1</v>
      </c>
      <c r="G1073">
        <v>1539</v>
      </c>
      <c r="H1073">
        <v>7</v>
      </c>
      <c r="I1073">
        <v>6125</v>
      </c>
      <c r="J1073" t="str">
        <f t="shared" si="16"/>
        <v>SELECT 'flat30-15.cnf','Roulette','Uniform','Guided','MaxSat',1,1539,7,6125 UNION</v>
      </c>
    </row>
    <row r="1074" spans="1:10" x14ac:dyDescent="0.55000000000000004">
      <c r="A1074" t="s">
        <v>141</v>
      </c>
      <c r="B1074" t="s">
        <v>9</v>
      </c>
      <c r="C1074" t="s">
        <v>8</v>
      </c>
      <c r="D1074" t="s">
        <v>6</v>
      </c>
      <c r="E1074" t="s">
        <v>4</v>
      </c>
      <c r="F1074" t="b">
        <v>1</v>
      </c>
      <c r="G1074">
        <v>2793</v>
      </c>
      <c r="H1074">
        <v>10</v>
      </c>
      <c r="I1074">
        <v>9887</v>
      </c>
      <c r="J1074" t="str">
        <f t="shared" si="16"/>
        <v>SELECT 'flat30-15.cnf','Roulette','Uniform','Guided','Weighted',1,2793,10,9887 UNION</v>
      </c>
    </row>
    <row r="1075" spans="1:10" x14ac:dyDescent="0.55000000000000004">
      <c r="A1075" t="s">
        <v>141</v>
      </c>
      <c r="B1075" t="s">
        <v>9</v>
      </c>
      <c r="C1075" t="s">
        <v>8</v>
      </c>
      <c r="D1075" t="s">
        <v>6</v>
      </c>
      <c r="E1075" t="s">
        <v>5</v>
      </c>
      <c r="F1075" t="b">
        <v>1</v>
      </c>
      <c r="G1075">
        <v>261</v>
      </c>
      <c r="H1075">
        <v>1</v>
      </c>
      <c r="I1075">
        <v>958</v>
      </c>
      <c r="J1075" t="str">
        <f t="shared" si="16"/>
        <v>SELECT 'flat30-15.cnf','Roulette','Uniform','Guided','Amplified',1,261,1,958 UNION</v>
      </c>
    </row>
    <row r="1076" spans="1:10" x14ac:dyDescent="0.55000000000000004">
      <c r="A1076" t="s">
        <v>141</v>
      </c>
      <c r="B1076" t="s">
        <v>9</v>
      </c>
      <c r="C1076" t="s">
        <v>8</v>
      </c>
      <c r="D1076" t="s">
        <v>131</v>
      </c>
      <c r="E1076" t="s">
        <v>3</v>
      </c>
      <c r="F1076" t="b">
        <v>0</v>
      </c>
      <c r="G1076">
        <v>10000</v>
      </c>
      <c r="H1076">
        <v>40</v>
      </c>
      <c r="I1076">
        <v>22456</v>
      </c>
      <c r="J1076" t="str">
        <f t="shared" si="16"/>
        <v>SELECT 'flat30-15.cnf','Roulette','Uniform','1Bit','MaxSat',0,10000,40,22456 UNION</v>
      </c>
    </row>
    <row r="1077" spans="1:10" x14ac:dyDescent="0.55000000000000004">
      <c r="A1077" t="s">
        <v>141</v>
      </c>
      <c r="B1077" t="s">
        <v>9</v>
      </c>
      <c r="C1077" t="s">
        <v>8</v>
      </c>
      <c r="D1077" t="s">
        <v>131</v>
      </c>
      <c r="E1077" t="s">
        <v>4</v>
      </c>
      <c r="F1077" t="b">
        <v>0</v>
      </c>
      <c r="G1077">
        <v>10000</v>
      </c>
      <c r="H1077">
        <v>30</v>
      </c>
      <c r="I1077">
        <v>20921</v>
      </c>
      <c r="J1077" t="str">
        <f t="shared" si="16"/>
        <v>SELECT 'flat30-15.cnf','Roulette','Uniform','1Bit','Weighted',0,10000,30,20921 UNION</v>
      </c>
    </row>
    <row r="1078" spans="1:10" x14ac:dyDescent="0.55000000000000004">
      <c r="A1078" t="s">
        <v>141</v>
      </c>
      <c r="B1078" t="s">
        <v>9</v>
      </c>
      <c r="C1078" t="s">
        <v>8</v>
      </c>
      <c r="D1078" t="s">
        <v>131</v>
      </c>
      <c r="E1078" t="s">
        <v>5</v>
      </c>
      <c r="F1078" t="b">
        <v>0</v>
      </c>
      <c r="G1078">
        <v>10000</v>
      </c>
      <c r="H1078">
        <v>40</v>
      </c>
      <c r="I1078">
        <v>23153</v>
      </c>
      <c r="J1078" t="str">
        <f t="shared" si="16"/>
        <v>SELECT 'flat30-15.cnf','Roulette','Uniform','1Bit','Amplified',0,10000,40,23153 UNION</v>
      </c>
    </row>
    <row r="1079" spans="1:10" x14ac:dyDescent="0.55000000000000004">
      <c r="A1079" t="s">
        <v>141</v>
      </c>
      <c r="B1079" t="s">
        <v>9</v>
      </c>
      <c r="C1079" t="s">
        <v>8</v>
      </c>
      <c r="D1079" t="s">
        <v>132</v>
      </c>
      <c r="E1079" t="s">
        <v>3</v>
      </c>
      <c r="F1079" t="b">
        <v>0</v>
      </c>
      <c r="G1079">
        <v>10000</v>
      </c>
      <c r="H1079">
        <v>34</v>
      </c>
      <c r="I1079">
        <v>22736</v>
      </c>
      <c r="J1079" t="str">
        <f t="shared" si="16"/>
        <v>SELECT 'flat30-15.cnf','Roulette','Uniform','2Bit','MaxSat',0,10000,34,22736 UNION</v>
      </c>
    </row>
    <row r="1080" spans="1:10" x14ac:dyDescent="0.55000000000000004">
      <c r="A1080" t="s">
        <v>141</v>
      </c>
      <c r="B1080" t="s">
        <v>9</v>
      </c>
      <c r="C1080" t="s">
        <v>8</v>
      </c>
      <c r="D1080" t="s">
        <v>132</v>
      </c>
      <c r="E1080" t="s">
        <v>4</v>
      </c>
      <c r="F1080" t="b">
        <v>0</v>
      </c>
      <c r="G1080">
        <v>10000</v>
      </c>
      <c r="H1080">
        <v>26</v>
      </c>
      <c r="I1080">
        <v>21378</v>
      </c>
      <c r="J1080" t="str">
        <f t="shared" si="16"/>
        <v>SELECT 'flat30-15.cnf','Roulette','Uniform','2Bit','Weighted',0,10000,26,21378 UNION</v>
      </c>
    </row>
    <row r="1081" spans="1:10" x14ac:dyDescent="0.55000000000000004">
      <c r="A1081" t="s">
        <v>141</v>
      </c>
      <c r="B1081" t="s">
        <v>9</v>
      </c>
      <c r="C1081" t="s">
        <v>8</v>
      </c>
      <c r="D1081" t="s">
        <v>132</v>
      </c>
      <c r="E1081" t="s">
        <v>5</v>
      </c>
      <c r="F1081" t="b">
        <v>0</v>
      </c>
      <c r="G1081">
        <v>10000</v>
      </c>
      <c r="H1081">
        <v>34</v>
      </c>
      <c r="I1081">
        <v>23154</v>
      </c>
      <c r="J1081" t="str">
        <f t="shared" si="16"/>
        <v>SELECT 'flat30-15.cnf','Roulette','Uniform','2Bit','Amplified',0,10000,34,23154 UNION</v>
      </c>
    </row>
    <row r="1082" spans="1:10" x14ac:dyDescent="0.55000000000000004">
      <c r="A1082" t="s">
        <v>141</v>
      </c>
      <c r="B1082" t="s">
        <v>9</v>
      </c>
      <c r="C1082" t="s">
        <v>133</v>
      </c>
      <c r="D1082" t="s">
        <v>2</v>
      </c>
      <c r="E1082" t="s">
        <v>3</v>
      </c>
      <c r="F1082" t="b">
        <v>0</v>
      </c>
      <c r="G1082">
        <v>10000</v>
      </c>
      <c r="H1082">
        <v>37</v>
      </c>
      <c r="I1082">
        <v>22345</v>
      </c>
      <c r="J1082" t="str">
        <f t="shared" si="16"/>
        <v>SELECT 'flat30-15.cnf','Roulette','1Point','BitFlip','MaxSat',0,10000,37,22345 UNION</v>
      </c>
    </row>
    <row r="1083" spans="1:10" x14ac:dyDescent="0.55000000000000004">
      <c r="A1083" t="s">
        <v>141</v>
      </c>
      <c r="B1083" t="s">
        <v>9</v>
      </c>
      <c r="C1083" t="s">
        <v>133</v>
      </c>
      <c r="D1083" t="s">
        <v>2</v>
      </c>
      <c r="E1083" t="s">
        <v>4</v>
      </c>
      <c r="F1083" t="b">
        <v>0</v>
      </c>
      <c r="G1083">
        <v>10000</v>
      </c>
      <c r="H1083">
        <v>30</v>
      </c>
      <c r="I1083">
        <v>20551</v>
      </c>
      <c r="J1083" t="str">
        <f t="shared" si="16"/>
        <v>SELECT 'flat30-15.cnf','Roulette','1Point','BitFlip','Weighted',0,10000,30,20551 UNION</v>
      </c>
    </row>
    <row r="1084" spans="1:10" x14ac:dyDescent="0.55000000000000004">
      <c r="A1084" t="s">
        <v>141</v>
      </c>
      <c r="B1084" t="s">
        <v>9</v>
      </c>
      <c r="C1084" t="s">
        <v>133</v>
      </c>
      <c r="D1084" t="s">
        <v>2</v>
      </c>
      <c r="E1084" t="s">
        <v>5</v>
      </c>
      <c r="F1084" t="b">
        <v>0</v>
      </c>
      <c r="G1084">
        <v>10000</v>
      </c>
      <c r="H1084">
        <v>39</v>
      </c>
      <c r="I1084">
        <v>22569</v>
      </c>
      <c r="J1084" t="str">
        <f t="shared" si="16"/>
        <v>SELECT 'flat30-15.cnf','Roulette','1Point','BitFlip','Amplified',0,10000,39,22569 UNION</v>
      </c>
    </row>
    <row r="1085" spans="1:10" x14ac:dyDescent="0.55000000000000004">
      <c r="A1085" t="s">
        <v>141</v>
      </c>
      <c r="B1085" t="s">
        <v>9</v>
      </c>
      <c r="C1085" t="s">
        <v>133</v>
      </c>
      <c r="D1085" t="s">
        <v>6</v>
      </c>
      <c r="E1085" t="s">
        <v>3</v>
      </c>
      <c r="F1085" t="b">
        <v>1</v>
      </c>
      <c r="G1085">
        <v>665</v>
      </c>
      <c r="H1085">
        <v>3</v>
      </c>
      <c r="I1085">
        <v>2252</v>
      </c>
      <c r="J1085" t="str">
        <f t="shared" si="16"/>
        <v>SELECT 'flat30-15.cnf','Roulette','1Point','Guided','MaxSat',1,665,3,2252 UNION</v>
      </c>
    </row>
    <row r="1086" spans="1:10" x14ac:dyDescent="0.55000000000000004">
      <c r="A1086" t="s">
        <v>141</v>
      </c>
      <c r="B1086" t="s">
        <v>9</v>
      </c>
      <c r="C1086" t="s">
        <v>133</v>
      </c>
      <c r="D1086" t="s">
        <v>6</v>
      </c>
      <c r="E1086" t="s">
        <v>4</v>
      </c>
      <c r="F1086" t="b">
        <v>1</v>
      </c>
      <c r="G1086">
        <v>962</v>
      </c>
      <c r="H1086">
        <v>4</v>
      </c>
      <c r="I1086">
        <v>3060</v>
      </c>
      <c r="J1086" t="str">
        <f t="shared" si="16"/>
        <v>SELECT 'flat30-15.cnf','Roulette','1Point','Guided','Weighted',1,962,4,3060 UNION</v>
      </c>
    </row>
    <row r="1087" spans="1:10" x14ac:dyDescent="0.55000000000000004">
      <c r="A1087" t="s">
        <v>141</v>
      </c>
      <c r="B1087" t="s">
        <v>9</v>
      </c>
      <c r="C1087" t="s">
        <v>133</v>
      </c>
      <c r="D1087" t="s">
        <v>6</v>
      </c>
      <c r="E1087" t="s">
        <v>5</v>
      </c>
      <c r="F1087" t="b">
        <v>1</v>
      </c>
      <c r="G1087">
        <v>250</v>
      </c>
      <c r="H1087">
        <v>1</v>
      </c>
      <c r="I1087">
        <v>862</v>
      </c>
      <c r="J1087" t="str">
        <f t="shared" si="16"/>
        <v>SELECT 'flat30-15.cnf','Roulette','1Point','Guided','Amplified',1,250,1,862 UNION</v>
      </c>
    </row>
    <row r="1088" spans="1:10" x14ac:dyDescent="0.55000000000000004">
      <c r="A1088" t="s">
        <v>141</v>
      </c>
      <c r="B1088" t="s">
        <v>9</v>
      </c>
      <c r="C1088" t="s">
        <v>133</v>
      </c>
      <c r="D1088" t="s">
        <v>131</v>
      </c>
      <c r="E1088" t="s">
        <v>3</v>
      </c>
      <c r="F1088" t="b">
        <v>0</v>
      </c>
      <c r="G1088">
        <v>10000</v>
      </c>
      <c r="H1088">
        <v>39</v>
      </c>
      <c r="I1088">
        <v>20495</v>
      </c>
      <c r="J1088" t="str">
        <f t="shared" si="16"/>
        <v>SELECT 'flat30-15.cnf','Roulette','1Point','1Bit','MaxSat',0,10000,39,20495 UNION</v>
      </c>
    </row>
    <row r="1089" spans="1:10" x14ac:dyDescent="0.55000000000000004">
      <c r="A1089" t="s">
        <v>141</v>
      </c>
      <c r="B1089" t="s">
        <v>9</v>
      </c>
      <c r="C1089" t="s">
        <v>133</v>
      </c>
      <c r="D1089" t="s">
        <v>131</v>
      </c>
      <c r="E1089" t="s">
        <v>4</v>
      </c>
      <c r="F1089" t="b">
        <v>0</v>
      </c>
      <c r="G1089">
        <v>10000</v>
      </c>
      <c r="H1089">
        <v>33</v>
      </c>
      <c r="I1089">
        <v>18657</v>
      </c>
      <c r="J1089" t="str">
        <f t="shared" si="16"/>
        <v>SELECT 'flat30-15.cnf','Roulette','1Point','1Bit','Weighted',0,10000,33,18657 UNION</v>
      </c>
    </row>
    <row r="1090" spans="1:10" x14ac:dyDescent="0.55000000000000004">
      <c r="A1090" t="s">
        <v>141</v>
      </c>
      <c r="B1090" t="s">
        <v>9</v>
      </c>
      <c r="C1090" t="s">
        <v>133</v>
      </c>
      <c r="D1090" t="s">
        <v>131</v>
      </c>
      <c r="E1090" t="s">
        <v>5</v>
      </c>
      <c r="F1090" t="b">
        <v>0</v>
      </c>
      <c r="G1090">
        <v>10000</v>
      </c>
      <c r="H1090">
        <v>42</v>
      </c>
      <c r="I1090">
        <v>20766</v>
      </c>
      <c r="J1090" t="str">
        <f t="shared" si="16"/>
        <v>SELECT 'flat30-15.cnf','Roulette','1Point','1Bit','Amplified',0,10000,42,20766 UNION</v>
      </c>
    </row>
    <row r="1091" spans="1:10" x14ac:dyDescent="0.55000000000000004">
      <c r="A1091" t="s">
        <v>141</v>
      </c>
      <c r="B1091" t="s">
        <v>9</v>
      </c>
      <c r="C1091" t="s">
        <v>133</v>
      </c>
      <c r="D1091" t="s">
        <v>132</v>
      </c>
      <c r="E1091" t="s">
        <v>3</v>
      </c>
      <c r="F1091" t="b">
        <v>0</v>
      </c>
      <c r="G1091">
        <v>10000</v>
      </c>
      <c r="H1091">
        <v>36</v>
      </c>
      <c r="I1091">
        <v>20480</v>
      </c>
      <c r="J1091" t="str">
        <f t="shared" ref="J1091:J1154" si="17">CONCATENATE("SELECT '",A1091,"','",B1091,"','",C1091,"','",D1091,"','",E1091,"',",IF(F1091,1,0),",",G1091,",",H1091,",",I1091," UNION")</f>
        <v>SELECT 'flat30-15.cnf','Roulette','1Point','2Bit','MaxSat',0,10000,36,20480 UNION</v>
      </c>
    </row>
    <row r="1092" spans="1:10" x14ac:dyDescent="0.55000000000000004">
      <c r="A1092" t="s">
        <v>141</v>
      </c>
      <c r="B1092" t="s">
        <v>9</v>
      </c>
      <c r="C1092" t="s">
        <v>133</v>
      </c>
      <c r="D1092" t="s">
        <v>132</v>
      </c>
      <c r="E1092" t="s">
        <v>4</v>
      </c>
      <c r="F1092" t="b">
        <v>0</v>
      </c>
      <c r="G1092">
        <v>10000</v>
      </c>
      <c r="H1092">
        <v>25</v>
      </c>
      <c r="I1092">
        <v>19015</v>
      </c>
      <c r="J1092" t="str">
        <f t="shared" si="17"/>
        <v>SELECT 'flat30-15.cnf','Roulette','1Point','2Bit','Weighted',0,10000,25,19015 UNION</v>
      </c>
    </row>
    <row r="1093" spans="1:10" x14ac:dyDescent="0.55000000000000004">
      <c r="A1093" t="s">
        <v>141</v>
      </c>
      <c r="B1093" t="s">
        <v>9</v>
      </c>
      <c r="C1093" t="s">
        <v>133</v>
      </c>
      <c r="D1093" t="s">
        <v>132</v>
      </c>
      <c r="E1093" t="s">
        <v>5</v>
      </c>
      <c r="F1093" t="b">
        <v>0</v>
      </c>
      <c r="G1093">
        <v>10000</v>
      </c>
      <c r="H1093">
        <v>40</v>
      </c>
      <c r="I1093">
        <v>21206</v>
      </c>
      <c r="J1093" t="str">
        <f t="shared" si="17"/>
        <v>SELECT 'flat30-15.cnf','Roulette','1Point','2Bit','Amplified',0,10000,40,21206 UNION</v>
      </c>
    </row>
    <row r="1094" spans="1:10" x14ac:dyDescent="0.55000000000000004">
      <c r="A1094" t="s">
        <v>141</v>
      </c>
      <c r="B1094" t="s">
        <v>9</v>
      </c>
      <c r="C1094" t="s">
        <v>134</v>
      </c>
      <c r="D1094" t="s">
        <v>2</v>
      </c>
      <c r="E1094" t="s">
        <v>3</v>
      </c>
      <c r="F1094" t="b">
        <v>0</v>
      </c>
      <c r="G1094">
        <v>10000</v>
      </c>
      <c r="H1094">
        <v>38</v>
      </c>
      <c r="I1094">
        <v>21881</v>
      </c>
      <c r="J1094" t="str">
        <f t="shared" si="17"/>
        <v>SELECT 'flat30-15.cnf','Roulette','2Point','BitFlip','MaxSat',0,10000,38,21881 UNION</v>
      </c>
    </row>
    <row r="1095" spans="1:10" x14ac:dyDescent="0.55000000000000004">
      <c r="A1095" t="s">
        <v>141</v>
      </c>
      <c r="B1095" t="s">
        <v>9</v>
      </c>
      <c r="C1095" t="s">
        <v>134</v>
      </c>
      <c r="D1095" t="s">
        <v>2</v>
      </c>
      <c r="E1095" t="s">
        <v>4</v>
      </c>
      <c r="F1095" t="b">
        <v>0</v>
      </c>
      <c r="G1095">
        <v>10000</v>
      </c>
      <c r="H1095">
        <v>26</v>
      </c>
      <c r="I1095">
        <v>20444</v>
      </c>
      <c r="J1095" t="str">
        <f t="shared" si="17"/>
        <v>SELECT 'flat30-15.cnf','Roulette','2Point','BitFlip','Weighted',0,10000,26,20444 UNION</v>
      </c>
    </row>
    <row r="1096" spans="1:10" x14ac:dyDescent="0.55000000000000004">
      <c r="A1096" t="s">
        <v>141</v>
      </c>
      <c r="B1096" t="s">
        <v>9</v>
      </c>
      <c r="C1096" t="s">
        <v>134</v>
      </c>
      <c r="D1096" t="s">
        <v>2</v>
      </c>
      <c r="E1096" t="s">
        <v>5</v>
      </c>
      <c r="F1096" t="b">
        <v>0</v>
      </c>
      <c r="G1096">
        <v>10000</v>
      </c>
      <c r="H1096">
        <v>37</v>
      </c>
      <c r="I1096">
        <v>22772</v>
      </c>
      <c r="J1096" t="str">
        <f t="shared" si="17"/>
        <v>SELECT 'flat30-15.cnf','Roulette','2Point','BitFlip','Amplified',0,10000,37,22772 UNION</v>
      </c>
    </row>
    <row r="1097" spans="1:10" x14ac:dyDescent="0.55000000000000004">
      <c r="A1097" t="s">
        <v>141</v>
      </c>
      <c r="B1097" t="s">
        <v>9</v>
      </c>
      <c r="C1097" t="s">
        <v>134</v>
      </c>
      <c r="D1097" t="s">
        <v>6</v>
      </c>
      <c r="E1097" t="s">
        <v>3</v>
      </c>
      <c r="F1097" t="b">
        <v>1</v>
      </c>
      <c r="G1097">
        <v>252</v>
      </c>
      <c r="H1097">
        <v>1</v>
      </c>
      <c r="I1097">
        <v>871</v>
      </c>
      <c r="J1097" t="str">
        <f t="shared" si="17"/>
        <v>SELECT 'flat30-15.cnf','Roulette','2Point','Guided','MaxSat',1,252,1,871 UNION</v>
      </c>
    </row>
    <row r="1098" spans="1:10" x14ac:dyDescent="0.55000000000000004">
      <c r="A1098" t="s">
        <v>141</v>
      </c>
      <c r="B1098" t="s">
        <v>9</v>
      </c>
      <c r="C1098" t="s">
        <v>134</v>
      </c>
      <c r="D1098" t="s">
        <v>6</v>
      </c>
      <c r="E1098" t="s">
        <v>4</v>
      </c>
      <c r="F1098" t="b">
        <v>1</v>
      </c>
      <c r="G1098">
        <v>142</v>
      </c>
      <c r="H1098">
        <v>0</v>
      </c>
      <c r="I1098">
        <v>476</v>
      </c>
      <c r="J1098" t="str">
        <f t="shared" si="17"/>
        <v>SELECT 'flat30-15.cnf','Roulette','2Point','Guided','Weighted',1,142,0,476 UNION</v>
      </c>
    </row>
    <row r="1099" spans="1:10" x14ac:dyDescent="0.55000000000000004">
      <c r="A1099" t="s">
        <v>141</v>
      </c>
      <c r="B1099" t="s">
        <v>9</v>
      </c>
      <c r="C1099" t="s">
        <v>134</v>
      </c>
      <c r="D1099" t="s">
        <v>6</v>
      </c>
      <c r="E1099" t="s">
        <v>5</v>
      </c>
      <c r="F1099" t="b">
        <v>1</v>
      </c>
      <c r="G1099">
        <v>1808</v>
      </c>
      <c r="H1099">
        <v>10</v>
      </c>
      <c r="I1099">
        <v>6281</v>
      </c>
      <c r="J1099" t="str">
        <f t="shared" si="17"/>
        <v>SELECT 'flat30-15.cnf','Roulette','2Point','Guided','Amplified',1,1808,10,6281 UNION</v>
      </c>
    </row>
    <row r="1100" spans="1:10" x14ac:dyDescent="0.55000000000000004">
      <c r="A1100" t="s">
        <v>141</v>
      </c>
      <c r="B1100" t="s">
        <v>9</v>
      </c>
      <c r="C1100" t="s">
        <v>134</v>
      </c>
      <c r="D1100" t="s">
        <v>131</v>
      </c>
      <c r="E1100" t="s">
        <v>3</v>
      </c>
      <c r="F1100" t="b">
        <v>0</v>
      </c>
      <c r="G1100">
        <v>10000</v>
      </c>
      <c r="H1100">
        <v>39</v>
      </c>
      <c r="I1100">
        <v>20819</v>
      </c>
      <c r="J1100" t="str">
        <f t="shared" si="17"/>
        <v>SELECT 'flat30-15.cnf','Roulette','2Point','1Bit','MaxSat',0,10000,39,20819 UNION</v>
      </c>
    </row>
    <row r="1101" spans="1:10" x14ac:dyDescent="0.55000000000000004">
      <c r="A1101" t="s">
        <v>141</v>
      </c>
      <c r="B1101" t="s">
        <v>9</v>
      </c>
      <c r="C1101" t="s">
        <v>134</v>
      </c>
      <c r="D1101" t="s">
        <v>131</v>
      </c>
      <c r="E1101" t="s">
        <v>4</v>
      </c>
      <c r="F1101" t="b">
        <v>1</v>
      </c>
      <c r="G1101">
        <v>7509</v>
      </c>
      <c r="H1101">
        <v>23</v>
      </c>
      <c r="I1101">
        <v>14453</v>
      </c>
      <c r="J1101" t="str">
        <f t="shared" si="17"/>
        <v>SELECT 'flat30-15.cnf','Roulette','2Point','1Bit','Weighted',1,7509,23,14453 UNION</v>
      </c>
    </row>
    <row r="1102" spans="1:10" x14ac:dyDescent="0.55000000000000004">
      <c r="A1102" t="s">
        <v>141</v>
      </c>
      <c r="B1102" t="s">
        <v>9</v>
      </c>
      <c r="C1102" t="s">
        <v>134</v>
      </c>
      <c r="D1102" t="s">
        <v>131</v>
      </c>
      <c r="E1102" t="s">
        <v>5</v>
      </c>
      <c r="F1102" t="b">
        <v>0</v>
      </c>
      <c r="G1102">
        <v>10000</v>
      </c>
      <c r="H1102">
        <v>40</v>
      </c>
      <c r="I1102">
        <v>21562</v>
      </c>
      <c r="J1102" t="str">
        <f t="shared" si="17"/>
        <v>SELECT 'flat30-15.cnf','Roulette','2Point','1Bit','Amplified',0,10000,40,21562 UNION</v>
      </c>
    </row>
    <row r="1103" spans="1:10" x14ac:dyDescent="0.55000000000000004">
      <c r="A1103" t="s">
        <v>141</v>
      </c>
      <c r="B1103" t="s">
        <v>9</v>
      </c>
      <c r="C1103" t="s">
        <v>134</v>
      </c>
      <c r="D1103" t="s">
        <v>132</v>
      </c>
      <c r="E1103" t="s">
        <v>3</v>
      </c>
      <c r="F1103" t="b">
        <v>0</v>
      </c>
      <c r="G1103">
        <v>10000</v>
      </c>
      <c r="H1103">
        <v>37</v>
      </c>
      <c r="I1103">
        <v>21039</v>
      </c>
      <c r="J1103" t="str">
        <f t="shared" si="17"/>
        <v>SELECT 'flat30-15.cnf','Roulette','2Point','2Bit','MaxSat',0,10000,37,21039 UNION</v>
      </c>
    </row>
    <row r="1104" spans="1:10" x14ac:dyDescent="0.55000000000000004">
      <c r="A1104" t="s">
        <v>141</v>
      </c>
      <c r="B1104" t="s">
        <v>9</v>
      </c>
      <c r="C1104" t="s">
        <v>134</v>
      </c>
      <c r="D1104" t="s">
        <v>132</v>
      </c>
      <c r="E1104" t="s">
        <v>4</v>
      </c>
      <c r="F1104" t="b">
        <v>0</v>
      </c>
      <c r="G1104">
        <v>10000</v>
      </c>
      <c r="H1104">
        <v>28</v>
      </c>
      <c r="I1104">
        <v>19266</v>
      </c>
      <c r="J1104" t="str">
        <f t="shared" si="17"/>
        <v>SELECT 'flat30-15.cnf','Roulette','2Point','2Bit','Weighted',0,10000,28,19266 UNION</v>
      </c>
    </row>
    <row r="1105" spans="1:10" x14ac:dyDescent="0.55000000000000004">
      <c r="A1105" t="s">
        <v>141</v>
      </c>
      <c r="B1105" t="s">
        <v>9</v>
      </c>
      <c r="C1105" t="s">
        <v>134</v>
      </c>
      <c r="D1105" t="s">
        <v>132</v>
      </c>
      <c r="E1105" t="s">
        <v>5</v>
      </c>
      <c r="F1105" t="b">
        <v>0</v>
      </c>
      <c r="G1105">
        <v>10000</v>
      </c>
      <c r="H1105">
        <v>35</v>
      </c>
      <c r="I1105">
        <v>21508</v>
      </c>
      <c r="J1105" t="str">
        <f t="shared" si="17"/>
        <v>SELECT 'flat30-15.cnf','Roulette','2Point','2Bit','Amplified',0,10000,35,21508 UNION</v>
      </c>
    </row>
    <row r="1106" spans="1:10" x14ac:dyDescent="0.55000000000000004">
      <c r="A1106" t="s">
        <v>141</v>
      </c>
      <c r="B1106" t="s">
        <v>10</v>
      </c>
      <c r="C1106" t="s">
        <v>1</v>
      </c>
      <c r="D1106" t="s">
        <v>2</v>
      </c>
      <c r="E1106" t="s">
        <v>3</v>
      </c>
      <c r="F1106" t="b">
        <v>1</v>
      </c>
      <c r="G1106">
        <v>5422</v>
      </c>
      <c r="H1106">
        <v>26</v>
      </c>
      <c r="I1106">
        <v>26584</v>
      </c>
      <c r="J1106" t="str">
        <f t="shared" si="17"/>
        <v>SELECT 'flat30-15.cnf','Rank','Clause','BitFlip','MaxSat',1,5422,26,26584 UNION</v>
      </c>
    </row>
    <row r="1107" spans="1:10" x14ac:dyDescent="0.55000000000000004">
      <c r="A1107" t="s">
        <v>141</v>
      </c>
      <c r="B1107" t="s">
        <v>10</v>
      </c>
      <c r="C1107" t="s">
        <v>1</v>
      </c>
      <c r="D1107" t="s">
        <v>2</v>
      </c>
      <c r="E1107" t="s">
        <v>4</v>
      </c>
      <c r="F1107" t="b">
        <v>1</v>
      </c>
      <c r="G1107">
        <v>5656</v>
      </c>
      <c r="H1107">
        <v>20</v>
      </c>
      <c r="I1107">
        <v>26653</v>
      </c>
      <c r="J1107" t="str">
        <f t="shared" si="17"/>
        <v>SELECT 'flat30-15.cnf','Rank','Clause','BitFlip','Weighted',1,5656,20,26653 UNION</v>
      </c>
    </row>
    <row r="1108" spans="1:10" x14ac:dyDescent="0.55000000000000004">
      <c r="A1108" t="s">
        <v>141</v>
      </c>
      <c r="B1108" t="s">
        <v>10</v>
      </c>
      <c r="C1108" t="s">
        <v>1</v>
      </c>
      <c r="D1108" t="s">
        <v>2</v>
      </c>
      <c r="E1108" t="s">
        <v>5</v>
      </c>
      <c r="F1108" t="b">
        <v>0</v>
      </c>
      <c r="G1108">
        <v>10000</v>
      </c>
      <c r="H1108">
        <v>48</v>
      </c>
      <c r="I1108">
        <v>49373</v>
      </c>
      <c r="J1108" t="str">
        <f t="shared" si="17"/>
        <v>SELECT 'flat30-15.cnf','Rank','Clause','BitFlip','Amplified',0,10000,48,49373 UNION</v>
      </c>
    </row>
    <row r="1109" spans="1:10" x14ac:dyDescent="0.55000000000000004">
      <c r="A1109" t="s">
        <v>141</v>
      </c>
      <c r="B1109" t="s">
        <v>10</v>
      </c>
      <c r="C1109" t="s">
        <v>1</v>
      </c>
      <c r="D1109" t="s">
        <v>6</v>
      </c>
      <c r="E1109" t="s">
        <v>3</v>
      </c>
      <c r="F1109" t="b">
        <v>1</v>
      </c>
      <c r="G1109">
        <v>524</v>
      </c>
      <c r="H1109">
        <v>3</v>
      </c>
      <c r="I1109">
        <v>2934</v>
      </c>
      <c r="J1109" t="str">
        <f t="shared" si="17"/>
        <v>SELECT 'flat30-15.cnf','Rank','Clause','Guided','MaxSat',1,524,3,2934 UNION</v>
      </c>
    </row>
    <row r="1110" spans="1:10" x14ac:dyDescent="0.55000000000000004">
      <c r="A1110" t="s">
        <v>141</v>
      </c>
      <c r="B1110" t="s">
        <v>10</v>
      </c>
      <c r="C1110" t="s">
        <v>1</v>
      </c>
      <c r="D1110" t="s">
        <v>6</v>
      </c>
      <c r="E1110" t="s">
        <v>4</v>
      </c>
      <c r="F1110" t="b">
        <v>1</v>
      </c>
      <c r="G1110">
        <v>2850</v>
      </c>
      <c r="H1110">
        <v>11</v>
      </c>
      <c r="I1110">
        <v>15189</v>
      </c>
      <c r="J1110" t="str">
        <f t="shared" si="17"/>
        <v>SELECT 'flat30-15.cnf','Rank','Clause','Guided','Weighted',1,2850,11,15189 UNION</v>
      </c>
    </row>
    <row r="1111" spans="1:10" x14ac:dyDescent="0.55000000000000004">
      <c r="A1111" t="s">
        <v>141</v>
      </c>
      <c r="B1111" t="s">
        <v>10</v>
      </c>
      <c r="C1111" t="s">
        <v>1</v>
      </c>
      <c r="D1111" t="s">
        <v>6</v>
      </c>
      <c r="E1111" t="s">
        <v>5</v>
      </c>
      <c r="F1111" t="b">
        <v>1</v>
      </c>
      <c r="G1111">
        <v>1391</v>
      </c>
      <c r="H1111">
        <v>8</v>
      </c>
      <c r="I1111">
        <v>8262</v>
      </c>
      <c r="J1111" t="str">
        <f t="shared" si="17"/>
        <v>SELECT 'flat30-15.cnf','Rank','Clause','Guided','Amplified',1,1391,8,8262 UNION</v>
      </c>
    </row>
    <row r="1112" spans="1:10" x14ac:dyDescent="0.55000000000000004">
      <c r="A1112" t="s">
        <v>141</v>
      </c>
      <c r="B1112" t="s">
        <v>10</v>
      </c>
      <c r="C1112" t="s">
        <v>1</v>
      </c>
      <c r="D1112" t="s">
        <v>131</v>
      </c>
      <c r="E1112" t="s">
        <v>3</v>
      </c>
      <c r="F1112" t="b">
        <v>0</v>
      </c>
      <c r="G1112">
        <v>10000</v>
      </c>
      <c r="H1112">
        <v>50</v>
      </c>
      <c r="I1112">
        <v>47466</v>
      </c>
      <c r="J1112" t="str">
        <f t="shared" si="17"/>
        <v>SELECT 'flat30-15.cnf','Rank','Clause','1Bit','MaxSat',0,10000,50,47466 UNION</v>
      </c>
    </row>
    <row r="1113" spans="1:10" x14ac:dyDescent="0.55000000000000004">
      <c r="A1113" t="s">
        <v>141</v>
      </c>
      <c r="B1113" t="s">
        <v>10</v>
      </c>
      <c r="C1113" t="s">
        <v>1</v>
      </c>
      <c r="D1113" t="s">
        <v>131</v>
      </c>
      <c r="E1113" t="s">
        <v>4</v>
      </c>
      <c r="F1113" t="b">
        <v>0</v>
      </c>
      <c r="G1113">
        <v>10000</v>
      </c>
      <c r="H1113">
        <v>38</v>
      </c>
      <c r="I1113">
        <v>46365</v>
      </c>
      <c r="J1113" t="str">
        <f t="shared" si="17"/>
        <v>SELECT 'flat30-15.cnf','Rank','Clause','1Bit','Weighted',0,10000,38,46365 UNION</v>
      </c>
    </row>
    <row r="1114" spans="1:10" x14ac:dyDescent="0.55000000000000004">
      <c r="A1114" t="s">
        <v>141</v>
      </c>
      <c r="B1114" t="s">
        <v>10</v>
      </c>
      <c r="C1114" t="s">
        <v>1</v>
      </c>
      <c r="D1114" t="s">
        <v>131</v>
      </c>
      <c r="E1114" t="s">
        <v>5</v>
      </c>
      <c r="F1114" t="b">
        <v>0</v>
      </c>
      <c r="G1114">
        <v>10000</v>
      </c>
      <c r="H1114">
        <v>48</v>
      </c>
      <c r="I1114">
        <v>48286</v>
      </c>
      <c r="J1114" t="str">
        <f t="shared" si="17"/>
        <v>SELECT 'flat30-15.cnf','Rank','Clause','1Bit','Amplified',0,10000,48,48286 UNION</v>
      </c>
    </row>
    <row r="1115" spans="1:10" x14ac:dyDescent="0.55000000000000004">
      <c r="A1115" t="s">
        <v>141</v>
      </c>
      <c r="B1115" t="s">
        <v>10</v>
      </c>
      <c r="C1115" t="s">
        <v>1</v>
      </c>
      <c r="D1115" t="s">
        <v>132</v>
      </c>
      <c r="E1115" t="s">
        <v>3</v>
      </c>
      <c r="F1115" t="b">
        <v>0</v>
      </c>
      <c r="G1115">
        <v>10000</v>
      </c>
      <c r="H1115">
        <v>45</v>
      </c>
      <c r="I1115">
        <v>47644</v>
      </c>
      <c r="J1115" t="str">
        <f t="shared" si="17"/>
        <v>SELECT 'flat30-15.cnf','Rank','Clause','2Bit','MaxSat',0,10000,45,47644 UNION</v>
      </c>
    </row>
    <row r="1116" spans="1:10" x14ac:dyDescent="0.55000000000000004">
      <c r="A1116" t="s">
        <v>141</v>
      </c>
      <c r="B1116" t="s">
        <v>10</v>
      </c>
      <c r="C1116" t="s">
        <v>1</v>
      </c>
      <c r="D1116" t="s">
        <v>132</v>
      </c>
      <c r="E1116" t="s">
        <v>4</v>
      </c>
      <c r="F1116" t="b">
        <v>0</v>
      </c>
      <c r="G1116">
        <v>10000</v>
      </c>
      <c r="H1116">
        <v>33</v>
      </c>
      <c r="I1116">
        <v>46638</v>
      </c>
      <c r="J1116" t="str">
        <f t="shared" si="17"/>
        <v>SELECT 'flat30-15.cnf','Rank','Clause','2Bit','Weighted',0,10000,33,46638 UNION</v>
      </c>
    </row>
    <row r="1117" spans="1:10" x14ac:dyDescent="0.55000000000000004">
      <c r="A1117" t="s">
        <v>141</v>
      </c>
      <c r="B1117" t="s">
        <v>10</v>
      </c>
      <c r="C1117" t="s">
        <v>1</v>
      </c>
      <c r="D1117" t="s">
        <v>132</v>
      </c>
      <c r="E1117" t="s">
        <v>5</v>
      </c>
      <c r="F1117" t="b">
        <v>0</v>
      </c>
      <c r="G1117">
        <v>10000</v>
      </c>
      <c r="H1117">
        <v>48</v>
      </c>
      <c r="I1117">
        <v>48351</v>
      </c>
      <c r="J1117" t="str">
        <f t="shared" si="17"/>
        <v>SELECT 'flat30-15.cnf','Rank','Clause','2Bit','Amplified',0,10000,48,48351 UNION</v>
      </c>
    </row>
    <row r="1118" spans="1:10" x14ac:dyDescent="0.55000000000000004">
      <c r="A1118" t="s">
        <v>141</v>
      </c>
      <c r="B1118" t="s">
        <v>10</v>
      </c>
      <c r="C1118" t="s">
        <v>8</v>
      </c>
      <c r="D1118" t="s">
        <v>2</v>
      </c>
      <c r="E1118" t="s">
        <v>3</v>
      </c>
      <c r="F1118" t="b">
        <v>1</v>
      </c>
      <c r="G1118">
        <v>7549</v>
      </c>
      <c r="H1118">
        <v>42</v>
      </c>
      <c r="I1118">
        <v>17101</v>
      </c>
      <c r="J1118" t="str">
        <f t="shared" si="17"/>
        <v>SELECT 'flat30-15.cnf','Rank','Uniform','BitFlip','MaxSat',1,7549,42,17101 UNION</v>
      </c>
    </row>
    <row r="1119" spans="1:10" x14ac:dyDescent="0.55000000000000004">
      <c r="A1119" t="s">
        <v>141</v>
      </c>
      <c r="B1119" t="s">
        <v>10</v>
      </c>
      <c r="C1119" t="s">
        <v>8</v>
      </c>
      <c r="D1119" t="s">
        <v>2</v>
      </c>
      <c r="E1119" t="s">
        <v>4</v>
      </c>
      <c r="F1119" t="b">
        <v>1</v>
      </c>
      <c r="G1119">
        <v>4397</v>
      </c>
      <c r="H1119">
        <v>18</v>
      </c>
      <c r="I1119">
        <v>9212</v>
      </c>
      <c r="J1119" t="str">
        <f t="shared" si="17"/>
        <v>SELECT 'flat30-15.cnf','Rank','Uniform','BitFlip','Weighted',1,4397,18,9212 UNION</v>
      </c>
    </row>
    <row r="1120" spans="1:10" x14ac:dyDescent="0.55000000000000004">
      <c r="A1120" t="s">
        <v>141</v>
      </c>
      <c r="B1120" t="s">
        <v>10</v>
      </c>
      <c r="C1120" t="s">
        <v>8</v>
      </c>
      <c r="D1120" t="s">
        <v>2</v>
      </c>
      <c r="E1120" t="s">
        <v>5</v>
      </c>
      <c r="F1120" t="b">
        <v>1</v>
      </c>
      <c r="G1120">
        <v>301</v>
      </c>
      <c r="H1120">
        <v>1</v>
      </c>
      <c r="I1120">
        <v>685</v>
      </c>
      <c r="J1120" t="str">
        <f t="shared" si="17"/>
        <v>SELECT 'flat30-15.cnf','Rank','Uniform','BitFlip','Amplified',1,301,1,685 UNION</v>
      </c>
    </row>
    <row r="1121" spans="1:10" x14ac:dyDescent="0.55000000000000004">
      <c r="A1121" t="s">
        <v>141</v>
      </c>
      <c r="B1121" t="s">
        <v>10</v>
      </c>
      <c r="C1121" t="s">
        <v>8</v>
      </c>
      <c r="D1121" t="s">
        <v>6</v>
      </c>
      <c r="E1121" t="s">
        <v>3</v>
      </c>
      <c r="F1121" t="b">
        <v>1</v>
      </c>
      <c r="G1121">
        <v>63</v>
      </c>
      <c r="H1121">
        <v>0</v>
      </c>
      <c r="I1121">
        <v>220</v>
      </c>
      <c r="J1121" t="str">
        <f t="shared" si="17"/>
        <v>SELECT 'flat30-15.cnf','Rank','Uniform','Guided','MaxSat',1,63,0,220 UNION</v>
      </c>
    </row>
    <row r="1122" spans="1:10" x14ac:dyDescent="0.55000000000000004">
      <c r="A1122" t="s">
        <v>141</v>
      </c>
      <c r="B1122" t="s">
        <v>10</v>
      </c>
      <c r="C1122" t="s">
        <v>8</v>
      </c>
      <c r="D1122" t="s">
        <v>6</v>
      </c>
      <c r="E1122" t="s">
        <v>4</v>
      </c>
      <c r="F1122" t="b">
        <v>1</v>
      </c>
      <c r="G1122">
        <v>75</v>
      </c>
      <c r="H1122">
        <v>0</v>
      </c>
      <c r="I1122">
        <v>251</v>
      </c>
      <c r="J1122" t="str">
        <f t="shared" si="17"/>
        <v>SELECT 'flat30-15.cnf','Rank','Uniform','Guided','Weighted',1,75,0,251 UNION</v>
      </c>
    </row>
    <row r="1123" spans="1:10" x14ac:dyDescent="0.55000000000000004">
      <c r="A1123" t="s">
        <v>141</v>
      </c>
      <c r="B1123" t="s">
        <v>10</v>
      </c>
      <c r="C1123" t="s">
        <v>8</v>
      </c>
      <c r="D1123" t="s">
        <v>6</v>
      </c>
      <c r="E1123" t="s">
        <v>5</v>
      </c>
      <c r="F1123" t="b">
        <v>1</v>
      </c>
      <c r="G1123">
        <v>1204</v>
      </c>
      <c r="H1123">
        <v>8</v>
      </c>
      <c r="I1123">
        <v>4210</v>
      </c>
      <c r="J1123" t="str">
        <f t="shared" si="17"/>
        <v>SELECT 'flat30-15.cnf','Rank','Uniform','Guided','Amplified',1,1204,8,4210 UNION</v>
      </c>
    </row>
    <row r="1124" spans="1:10" x14ac:dyDescent="0.55000000000000004">
      <c r="A1124" t="s">
        <v>141</v>
      </c>
      <c r="B1124" t="s">
        <v>10</v>
      </c>
      <c r="C1124" t="s">
        <v>8</v>
      </c>
      <c r="D1124" t="s">
        <v>131</v>
      </c>
      <c r="E1124" t="s">
        <v>3</v>
      </c>
      <c r="F1124" t="b">
        <v>1</v>
      </c>
      <c r="G1124">
        <v>7267</v>
      </c>
      <c r="H1124">
        <v>38</v>
      </c>
      <c r="I1124">
        <v>16245</v>
      </c>
      <c r="J1124" t="str">
        <f t="shared" si="17"/>
        <v>SELECT 'flat30-15.cnf','Rank','Uniform','1Bit','MaxSat',1,7267,38,16245 UNION</v>
      </c>
    </row>
    <row r="1125" spans="1:10" x14ac:dyDescent="0.55000000000000004">
      <c r="A1125" t="s">
        <v>141</v>
      </c>
      <c r="B1125" t="s">
        <v>10</v>
      </c>
      <c r="C1125" t="s">
        <v>8</v>
      </c>
      <c r="D1125" t="s">
        <v>131</v>
      </c>
      <c r="E1125" t="s">
        <v>4</v>
      </c>
      <c r="F1125" t="b">
        <v>0</v>
      </c>
      <c r="G1125">
        <v>10000</v>
      </c>
      <c r="H1125">
        <v>42</v>
      </c>
      <c r="I1125">
        <v>20305</v>
      </c>
      <c r="J1125" t="str">
        <f t="shared" si="17"/>
        <v>SELECT 'flat30-15.cnf','Rank','Uniform','1Bit','Weighted',0,10000,42,20305 UNION</v>
      </c>
    </row>
    <row r="1126" spans="1:10" x14ac:dyDescent="0.55000000000000004">
      <c r="A1126" t="s">
        <v>141</v>
      </c>
      <c r="B1126" t="s">
        <v>10</v>
      </c>
      <c r="C1126" t="s">
        <v>8</v>
      </c>
      <c r="D1126" t="s">
        <v>131</v>
      </c>
      <c r="E1126" t="s">
        <v>5</v>
      </c>
      <c r="F1126" t="b">
        <v>1</v>
      </c>
      <c r="G1126">
        <v>2268</v>
      </c>
      <c r="H1126">
        <v>12</v>
      </c>
      <c r="I1126">
        <v>4893</v>
      </c>
      <c r="J1126" t="str">
        <f t="shared" si="17"/>
        <v>SELECT 'flat30-15.cnf','Rank','Uniform','1Bit','Amplified',1,2268,12,4893 UNION</v>
      </c>
    </row>
    <row r="1127" spans="1:10" x14ac:dyDescent="0.55000000000000004">
      <c r="A1127" t="s">
        <v>141</v>
      </c>
      <c r="B1127" t="s">
        <v>10</v>
      </c>
      <c r="C1127" t="s">
        <v>8</v>
      </c>
      <c r="D1127" t="s">
        <v>132</v>
      </c>
      <c r="E1127" t="s">
        <v>3</v>
      </c>
      <c r="F1127" t="b">
        <v>1</v>
      </c>
      <c r="G1127">
        <v>2986</v>
      </c>
      <c r="H1127">
        <v>15</v>
      </c>
      <c r="I1127">
        <v>6488</v>
      </c>
      <c r="J1127" t="str">
        <f t="shared" si="17"/>
        <v>SELECT 'flat30-15.cnf','Rank','Uniform','2Bit','MaxSat',1,2986,15,6488 UNION</v>
      </c>
    </row>
    <row r="1128" spans="1:10" x14ac:dyDescent="0.55000000000000004">
      <c r="A1128" t="s">
        <v>141</v>
      </c>
      <c r="B1128" t="s">
        <v>10</v>
      </c>
      <c r="C1128" t="s">
        <v>8</v>
      </c>
      <c r="D1128" t="s">
        <v>132</v>
      </c>
      <c r="E1128" t="s">
        <v>4</v>
      </c>
      <c r="F1128" t="b">
        <v>1</v>
      </c>
      <c r="G1128">
        <v>567</v>
      </c>
      <c r="H1128">
        <v>1</v>
      </c>
      <c r="I1128">
        <v>1109</v>
      </c>
      <c r="J1128" t="str">
        <f t="shared" si="17"/>
        <v>SELECT 'flat30-15.cnf','Rank','Uniform','2Bit','Weighted',1,567,1,1109 UNION</v>
      </c>
    </row>
    <row r="1129" spans="1:10" x14ac:dyDescent="0.55000000000000004">
      <c r="A1129" t="s">
        <v>141</v>
      </c>
      <c r="B1129" t="s">
        <v>10</v>
      </c>
      <c r="C1129" t="s">
        <v>8</v>
      </c>
      <c r="D1129" t="s">
        <v>132</v>
      </c>
      <c r="E1129" t="s">
        <v>5</v>
      </c>
      <c r="F1129" t="b">
        <v>1</v>
      </c>
      <c r="G1129">
        <v>559</v>
      </c>
      <c r="H1129">
        <v>2</v>
      </c>
      <c r="I1129">
        <v>1204</v>
      </c>
      <c r="J1129" t="str">
        <f t="shared" si="17"/>
        <v>SELECT 'flat30-15.cnf','Rank','Uniform','2Bit','Amplified',1,559,2,1204 UNION</v>
      </c>
    </row>
    <row r="1130" spans="1:10" x14ac:dyDescent="0.55000000000000004">
      <c r="A1130" t="s">
        <v>141</v>
      </c>
      <c r="B1130" t="s">
        <v>10</v>
      </c>
      <c r="C1130" t="s">
        <v>133</v>
      </c>
      <c r="D1130" t="s">
        <v>2</v>
      </c>
      <c r="E1130" t="s">
        <v>3</v>
      </c>
      <c r="F1130" t="b">
        <v>1</v>
      </c>
      <c r="G1130">
        <v>4134</v>
      </c>
      <c r="H1130">
        <v>20</v>
      </c>
      <c r="I1130">
        <v>8772</v>
      </c>
      <c r="J1130" t="str">
        <f t="shared" si="17"/>
        <v>SELECT 'flat30-15.cnf','Rank','1Point','BitFlip','MaxSat',1,4134,20,8772 UNION</v>
      </c>
    </row>
    <row r="1131" spans="1:10" x14ac:dyDescent="0.55000000000000004">
      <c r="A1131" t="s">
        <v>141</v>
      </c>
      <c r="B1131" t="s">
        <v>10</v>
      </c>
      <c r="C1131" t="s">
        <v>133</v>
      </c>
      <c r="D1131" t="s">
        <v>2</v>
      </c>
      <c r="E1131" t="s">
        <v>4</v>
      </c>
      <c r="F1131" t="b">
        <v>1</v>
      </c>
      <c r="G1131">
        <v>8728</v>
      </c>
      <c r="H1131">
        <v>33</v>
      </c>
      <c r="I1131">
        <v>18304</v>
      </c>
      <c r="J1131" t="str">
        <f t="shared" si="17"/>
        <v>SELECT 'flat30-15.cnf','Rank','1Point','BitFlip','Weighted',1,8728,33,18304 UNION</v>
      </c>
    </row>
    <row r="1132" spans="1:10" x14ac:dyDescent="0.55000000000000004">
      <c r="A1132" t="s">
        <v>141</v>
      </c>
      <c r="B1132" t="s">
        <v>10</v>
      </c>
      <c r="C1132" t="s">
        <v>133</v>
      </c>
      <c r="D1132" t="s">
        <v>2</v>
      </c>
      <c r="E1132" t="s">
        <v>5</v>
      </c>
      <c r="F1132" t="b">
        <v>1</v>
      </c>
      <c r="G1132">
        <v>5386</v>
      </c>
      <c r="H1132">
        <v>27</v>
      </c>
      <c r="I1132">
        <v>13495</v>
      </c>
      <c r="J1132" t="str">
        <f t="shared" si="17"/>
        <v>SELECT 'flat30-15.cnf','Rank','1Point','BitFlip','Amplified',1,5386,27,13495 UNION</v>
      </c>
    </row>
    <row r="1133" spans="1:10" x14ac:dyDescent="0.55000000000000004">
      <c r="A1133" t="s">
        <v>141</v>
      </c>
      <c r="B1133" t="s">
        <v>10</v>
      </c>
      <c r="C1133" t="s">
        <v>133</v>
      </c>
      <c r="D1133" t="s">
        <v>6</v>
      </c>
      <c r="E1133" t="s">
        <v>3</v>
      </c>
      <c r="F1133" t="b">
        <v>1</v>
      </c>
      <c r="G1133">
        <v>574</v>
      </c>
      <c r="H1133">
        <v>3</v>
      </c>
      <c r="I1133">
        <v>2121</v>
      </c>
      <c r="J1133" t="str">
        <f t="shared" si="17"/>
        <v>SELECT 'flat30-15.cnf','Rank','1Point','Guided','MaxSat',1,574,3,2121 UNION</v>
      </c>
    </row>
    <row r="1134" spans="1:10" x14ac:dyDescent="0.55000000000000004">
      <c r="A1134" t="s">
        <v>141</v>
      </c>
      <c r="B1134" t="s">
        <v>10</v>
      </c>
      <c r="C1134" t="s">
        <v>133</v>
      </c>
      <c r="D1134" t="s">
        <v>6</v>
      </c>
      <c r="E1134" t="s">
        <v>4</v>
      </c>
      <c r="F1134" t="b">
        <v>1</v>
      </c>
      <c r="G1134">
        <v>357</v>
      </c>
      <c r="H1134">
        <v>2</v>
      </c>
      <c r="I1134">
        <v>1190</v>
      </c>
      <c r="J1134" t="str">
        <f t="shared" si="17"/>
        <v>SELECT 'flat30-15.cnf','Rank','1Point','Guided','Weighted',1,357,2,1190 UNION</v>
      </c>
    </row>
    <row r="1135" spans="1:10" x14ac:dyDescent="0.55000000000000004">
      <c r="A1135" t="s">
        <v>141</v>
      </c>
      <c r="B1135" t="s">
        <v>10</v>
      </c>
      <c r="C1135" t="s">
        <v>133</v>
      </c>
      <c r="D1135" t="s">
        <v>6</v>
      </c>
      <c r="E1135" t="s">
        <v>5</v>
      </c>
      <c r="F1135" t="b">
        <v>1</v>
      </c>
      <c r="G1135">
        <v>202</v>
      </c>
      <c r="H1135">
        <v>1</v>
      </c>
      <c r="I1135">
        <v>712</v>
      </c>
      <c r="J1135" t="str">
        <f t="shared" si="17"/>
        <v>SELECT 'flat30-15.cnf','Rank','1Point','Guided','Amplified',1,202,1,712 UNION</v>
      </c>
    </row>
    <row r="1136" spans="1:10" x14ac:dyDescent="0.55000000000000004">
      <c r="A1136" t="s">
        <v>141</v>
      </c>
      <c r="B1136" t="s">
        <v>10</v>
      </c>
      <c r="C1136" t="s">
        <v>133</v>
      </c>
      <c r="D1136" t="s">
        <v>131</v>
      </c>
      <c r="E1136" t="s">
        <v>3</v>
      </c>
      <c r="F1136" t="b">
        <v>0</v>
      </c>
      <c r="G1136">
        <v>10000</v>
      </c>
      <c r="H1136">
        <v>48</v>
      </c>
      <c r="I1136">
        <v>20985</v>
      </c>
      <c r="J1136" t="str">
        <f t="shared" si="17"/>
        <v>SELECT 'flat30-15.cnf','Rank','1Point','1Bit','MaxSat',0,10000,48,20985 UNION</v>
      </c>
    </row>
    <row r="1137" spans="1:10" x14ac:dyDescent="0.55000000000000004">
      <c r="A1137" t="s">
        <v>141</v>
      </c>
      <c r="B1137" t="s">
        <v>10</v>
      </c>
      <c r="C1137" t="s">
        <v>133</v>
      </c>
      <c r="D1137" t="s">
        <v>131</v>
      </c>
      <c r="E1137" t="s">
        <v>4</v>
      </c>
      <c r="F1137" t="b">
        <v>0</v>
      </c>
      <c r="G1137">
        <v>10000</v>
      </c>
      <c r="H1137">
        <v>39</v>
      </c>
      <c r="I1137">
        <v>18851</v>
      </c>
      <c r="J1137" t="str">
        <f t="shared" si="17"/>
        <v>SELECT 'flat30-15.cnf','Rank','1Point','1Bit','Weighted',0,10000,39,18851 UNION</v>
      </c>
    </row>
    <row r="1138" spans="1:10" x14ac:dyDescent="0.55000000000000004">
      <c r="A1138" t="s">
        <v>141</v>
      </c>
      <c r="B1138" t="s">
        <v>10</v>
      </c>
      <c r="C1138" t="s">
        <v>133</v>
      </c>
      <c r="D1138" t="s">
        <v>131</v>
      </c>
      <c r="E1138" t="s">
        <v>5</v>
      </c>
      <c r="F1138" t="b">
        <v>0</v>
      </c>
      <c r="G1138">
        <v>10000</v>
      </c>
      <c r="H1138">
        <v>49</v>
      </c>
      <c r="I1138">
        <v>21476</v>
      </c>
      <c r="J1138" t="str">
        <f t="shared" si="17"/>
        <v>SELECT 'flat30-15.cnf','Rank','1Point','1Bit','Amplified',0,10000,49,21476 UNION</v>
      </c>
    </row>
    <row r="1139" spans="1:10" x14ac:dyDescent="0.55000000000000004">
      <c r="A1139" t="s">
        <v>141</v>
      </c>
      <c r="B1139" t="s">
        <v>10</v>
      </c>
      <c r="C1139" t="s">
        <v>133</v>
      </c>
      <c r="D1139" t="s">
        <v>132</v>
      </c>
      <c r="E1139" t="s">
        <v>3</v>
      </c>
      <c r="F1139" t="b">
        <v>1</v>
      </c>
      <c r="G1139">
        <v>4343</v>
      </c>
      <c r="H1139">
        <v>25</v>
      </c>
      <c r="I1139">
        <v>9010</v>
      </c>
      <c r="J1139" t="str">
        <f t="shared" si="17"/>
        <v>SELECT 'flat30-15.cnf','Rank','1Point','2Bit','MaxSat',1,4343,25,9010 UNION</v>
      </c>
    </row>
    <row r="1140" spans="1:10" x14ac:dyDescent="0.55000000000000004">
      <c r="A1140" t="s">
        <v>141</v>
      </c>
      <c r="B1140" t="s">
        <v>10</v>
      </c>
      <c r="C1140" t="s">
        <v>133</v>
      </c>
      <c r="D1140" t="s">
        <v>132</v>
      </c>
      <c r="E1140" t="s">
        <v>4</v>
      </c>
      <c r="F1140" t="b">
        <v>1</v>
      </c>
      <c r="G1140">
        <v>813</v>
      </c>
      <c r="H1140">
        <v>2</v>
      </c>
      <c r="I1140">
        <v>1505</v>
      </c>
      <c r="J1140" t="str">
        <f t="shared" si="17"/>
        <v>SELECT 'flat30-15.cnf','Rank','1Point','2Bit','Weighted',1,813,2,1505 UNION</v>
      </c>
    </row>
    <row r="1141" spans="1:10" x14ac:dyDescent="0.55000000000000004">
      <c r="A1141" t="s">
        <v>141</v>
      </c>
      <c r="B1141" t="s">
        <v>10</v>
      </c>
      <c r="C1141" t="s">
        <v>133</v>
      </c>
      <c r="D1141" t="s">
        <v>132</v>
      </c>
      <c r="E1141" t="s">
        <v>5</v>
      </c>
      <c r="F1141" t="b">
        <v>1</v>
      </c>
      <c r="G1141">
        <v>4326</v>
      </c>
      <c r="H1141">
        <v>23</v>
      </c>
      <c r="I1141">
        <v>9052</v>
      </c>
      <c r="J1141" t="str">
        <f t="shared" si="17"/>
        <v>SELECT 'flat30-15.cnf','Rank','1Point','2Bit','Amplified',1,4326,23,9052 UNION</v>
      </c>
    </row>
    <row r="1142" spans="1:10" x14ac:dyDescent="0.55000000000000004">
      <c r="A1142" t="s">
        <v>141</v>
      </c>
      <c r="B1142" t="s">
        <v>10</v>
      </c>
      <c r="C1142" t="s">
        <v>134</v>
      </c>
      <c r="D1142" t="s">
        <v>2</v>
      </c>
      <c r="E1142" t="s">
        <v>3</v>
      </c>
      <c r="F1142" t="b">
        <v>1</v>
      </c>
      <c r="G1142">
        <v>2074</v>
      </c>
      <c r="H1142">
        <v>12</v>
      </c>
      <c r="I1142">
        <v>4420</v>
      </c>
      <c r="J1142" t="str">
        <f t="shared" si="17"/>
        <v>SELECT 'flat30-15.cnf','Rank','2Point','BitFlip','MaxSat',1,2074,12,4420 UNION</v>
      </c>
    </row>
    <row r="1143" spans="1:10" x14ac:dyDescent="0.55000000000000004">
      <c r="A1143" t="s">
        <v>141</v>
      </c>
      <c r="B1143" t="s">
        <v>10</v>
      </c>
      <c r="C1143" t="s">
        <v>134</v>
      </c>
      <c r="D1143" t="s">
        <v>2</v>
      </c>
      <c r="E1143" t="s">
        <v>4</v>
      </c>
      <c r="F1143" t="b">
        <v>1</v>
      </c>
      <c r="G1143">
        <v>9877</v>
      </c>
      <c r="H1143">
        <v>41</v>
      </c>
      <c r="I1143">
        <v>19539</v>
      </c>
      <c r="J1143" t="str">
        <f t="shared" si="17"/>
        <v>SELECT 'flat30-15.cnf','Rank','2Point','BitFlip','Weighted',1,9877,41,19539 UNION</v>
      </c>
    </row>
    <row r="1144" spans="1:10" x14ac:dyDescent="0.55000000000000004">
      <c r="A1144" t="s">
        <v>141</v>
      </c>
      <c r="B1144" t="s">
        <v>10</v>
      </c>
      <c r="C1144" t="s">
        <v>134</v>
      </c>
      <c r="D1144" t="s">
        <v>2</v>
      </c>
      <c r="E1144" t="s">
        <v>5</v>
      </c>
      <c r="F1144" t="b">
        <v>1</v>
      </c>
      <c r="G1144">
        <v>3168</v>
      </c>
      <c r="H1144">
        <v>15</v>
      </c>
      <c r="I1144">
        <v>7202</v>
      </c>
      <c r="J1144" t="str">
        <f t="shared" si="17"/>
        <v>SELECT 'flat30-15.cnf','Rank','2Point','BitFlip','Amplified',1,3168,15,7202 UNION</v>
      </c>
    </row>
    <row r="1145" spans="1:10" x14ac:dyDescent="0.55000000000000004">
      <c r="A1145" t="s">
        <v>141</v>
      </c>
      <c r="B1145" t="s">
        <v>10</v>
      </c>
      <c r="C1145" t="s">
        <v>134</v>
      </c>
      <c r="D1145" t="s">
        <v>6</v>
      </c>
      <c r="E1145" t="s">
        <v>3</v>
      </c>
      <c r="F1145" t="b">
        <v>1</v>
      </c>
      <c r="G1145">
        <v>173</v>
      </c>
      <c r="H1145">
        <v>1</v>
      </c>
      <c r="I1145">
        <v>690</v>
      </c>
      <c r="J1145" t="str">
        <f t="shared" si="17"/>
        <v>SELECT 'flat30-15.cnf','Rank','2Point','Guided','MaxSat',1,173,1,690 UNION</v>
      </c>
    </row>
    <row r="1146" spans="1:10" x14ac:dyDescent="0.55000000000000004">
      <c r="A1146" t="s">
        <v>141</v>
      </c>
      <c r="B1146" t="s">
        <v>10</v>
      </c>
      <c r="C1146" t="s">
        <v>134</v>
      </c>
      <c r="D1146" t="s">
        <v>6</v>
      </c>
      <c r="E1146" t="s">
        <v>4</v>
      </c>
      <c r="F1146" t="b">
        <v>1</v>
      </c>
      <c r="G1146">
        <v>263</v>
      </c>
      <c r="H1146">
        <v>1</v>
      </c>
      <c r="I1146">
        <v>1007</v>
      </c>
      <c r="J1146" t="str">
        <f t="shared" si="17"/>
        <v>SELECT 'flat30-15.cnf','Rank','2Point','Guided','Weighted',1,263,1,1007 UNION</v>
      </c>
    </row>
    <row r="1147" spans="1:10" x14ac:dyDescent="0.55000000000000004">
      <c r="A1147" t="s">
        <v>141</v>
      </c>
      <c r="B1147" t="s">
        <v>10</v>
      </c>
      <c r="C1147" t="s">
        <v>134</v>
      </c>
      <c r="D1147" t="s">
        <v>6</v>
      </c>
      <c r="E1147" t="s">
        <v>5</v>
      </c>
      <c r="F1147" t="b">
        <v>1</v>
      </c>
      <c r="G1147">
        <v>381</v>
      </c>
      <c r="H1147">
        <v>2</v>
      </c>
      <c r="I1147">
        <v>1444</v>
      </c>
      <c r="J1147" t="str">
        <f t="shared" si="17"/>
        <v>SELECT 'flat30-15.cnf','Rank','2Point','Guided','Amplified',1,381,2,1444 UNION</v>
      </c>
    </row>
    <row r="1148" spans="1:10" x14ac:dyDescent="0.55000000000000004">
      <c r="A1148" t="s">
        <v>141</v>
      </c>
      <c r="B1148" t="s">
        <v>10</v>
      </c>
      <c r="C1148" t="s">
        <v>134</v>
      </c>
      <c r="D1148" t="s">
        <v>131</v>
      </c>
      <c r="E1148" t="s">
        <v>3</v>
      </c>
      <c r="F1148" t="b">
        <v>0</v>
      </c>
      <c r="G1148">
        <v>10000</v>
      </c>
      <c r="H1148">
        <v>52</v>
      </c>
      <c r="I1148">
        <v>20571</v>
      </c>
      <c r="J1148" t="str">
        <f t="shared" si="17"/>
        <v>SELECT 'flat30-15.cnf','Rank','2Point','1Bit','MaxSat',0,10000,52,20571 UNION</v>
      </c>
    </row>
    <row r="1149" spans="1:10" x14ac:dyDescent="0.55000000000000004">
      <c r="A1149" t="s">
        <v>141</v>
      </c>
      <c r="B1149" t="s">
        <v>10</v>
      </c>
      <c r="C1149" t="s">
        <v>134</v>
      </c>
      <c r="D1149" t="s">
        <v>131</v>
      </c>
      <c r="E1149" t="s">
        <v>4</v>
      </c>
      <c r="F1149" t="b">
        <v>0</v>
      </c>
      <c r="G1149">
        <v>10000</v>
      </c>
      <c r="H1149">
        <v>42</v>
      </c>
      <c r="I1149">
        <v>19061</v>
      </c>
      <c r="J1149" t="str">
        <f t="shared" si="17"/>
        <v>SELECT 'flat30-15.cnf','Rank','2Point','1Bit','Weighted',0,10000,42,19061 UNION</v>
      </c>
    </row>
    <row r="1150" spans="1:10" x14ac:dyDescent="0.55000000000000004">
      <c r="A1150" t="s">
        <v>141</v>
      </c>
      <c r="B1150" t="s">
        <v>10</v>
      </c>
      <c r="C1150" t="s">
        <v>134</v>
      </c>
      <c r="D1150" t="s">
        <v>131</v>
      </c>
      <c r="E1150" t="s">
        <v>5</v>
      </c>
      <c r="F1150" t="b">
        <v>0</v>
      </c>
      <c r="G1150">
        <v>10000</v>
      </c>
      <c r="H1150">
        <v>50</v>
      </c>
      <c r="I1150">
        <v>20552</v>
      </c>
      <c r="J1150" t="str">
        <f t="shared" si="17"/>
        <v>SELECT 'flat30-15.cnf','Rank','2Point','1Bit','Amplified',0,10000,50,20552 UNION</v>
      </c>
    </row>
    <row r="1151" spans="1:10" x14ac:dyDescent="0.55000000000000004">
      <c r="A1151" t="s">
        <v>141</v>
      </c>
      <c r="B1151" t="s">
        <v>10</v>
      </c>
      <c r="C1151" t="s">
        <v>134</v>
      </c>
      <c r="D1151" t="s">
        <v>132</v>
      </c>
      <c r="E1151" t="s">
        <v>3</v>
      </c>
      <c r="F1151" t="b">
        <v>1</v>
      </c>
      <c r="G1151">
        <v>8802</v>
      </c>
      <c r="H1151">
        <v>46</v>
      </c>
      <c r="I1151">
        <v>18753</v>
      </c>
      <c r="J1151" t="str">
        <f t="shared" si="17"/>
        <v>SELECT 'flat30-15.cnf','Rank','2Point','2Bit','MaxSat',1,8802,46,18753 UNION</v>
      </c>
    </row>
    <row r="1152" spans="1:10" x14ac:dyDescent="0.55000000000000004">
      <c r="A1152" t="s">
        <v>141</v>
      </c>
      <c r="B1152" t="s">
        <v>10</v>
      </c>
      <c r="C1152" t="s">
        <v>134</v>
      </c>
      <c r="D1152" t="s">
        <v>132</v>
      </c>
      <c r="E1152" t="s">
        <v>4</v>
      </c>
      <c r="F1152" t="b">
        <v>1</v>
      </c>
      <c r="G1152">
        <v>8743</v>
      </c>
      <c r="H1152">
        <v>40</v>
      </c>
      <c r="I1152">
        <v>16756</v>
      </c>
      <c r="J1152" t="str">
        <f t="shared" si="17"/>
        <v>SELECT 'flat30-15.cnf','Rank','2Point','2Bit','Weighted',1,8743,40,16756 UNION</v>
      </c>
    </row>
    <row r="1153" spans="1:10" x14ac:dyDescent="0.55000000000000004">
      <c r="A1153" t="s">
        <v>141</v>
      </c>
      <c r="B1153" t="s">
        <v>10</v>
      </c>
      <c r="C1153" t="s">
        <v>134</v>
      </c>
      <c r="D1153" t="s">
        <v>132</v>
      </c>
      <c r="E1153" t="s">
        <v>5</v>
      </c>
      <c r="F1153" t="b">
        <v>1</v>
      </c>
      <c r="G1153">
        <v>3830</v>
      </c>
      <c r="H1153">
        <v>20</v>
      </c>
      <c r="I1153">
        <v>7824</v>
      </c>
      <c r="J1153" t="str">
        <f t="shared" si="17"/>
        <v>SELECT 'flat30-15.cnf','Rank','2Point','2Bit','Amplified',1,3830,20,7824 UNION</v>
      </c>
    </row>
    <row r="1154" spans="1:10" x14ac:dyDescent="0.55000000000000004">
      <c r="A1154" t="s">
        <v>142</v>
      </c>
      <c r="B1154" t="s">
        <v>0</v>
      </c>
      <c r="C1154" t="s">
        <v>1</v>
      </c>
      <c r="D1154" t="s">
        <v>2</v>
      </c>
      <c r="E1154" t="s">
        <v>3</v>
      </c>
      <c r="F1154" t="b">
        <v>1</v>
      </c>
      <c r="G1154">
        <v>9415</v>
      </c>
      <c r="H1154">
        <v>58</v>
      </c>
      <c r="I1154">
        <v>45922</v>
      </c>
      <c r="J1154" t="str">
        <f t="shared" si="17"/>
        <v>SELECT 'flat30-16.cnf','Tournament','Clause','BitFlip','MaxSat',1,9415,58,45922 UNION</v>
      </c>
    </row>
    <row r="1155" spans="1:10" x14ac:dyDescent="0.55000000000000004">
      <c r="A1155" t="s">
        <v>142</v>
      </c>
      <c r="B1155" t="s">
        <v>0</v>
      </c>
      <c r="C1155" t="s">
        <v>1</v>
      </c>
      <c r="D1155" t="s">
        <v>2</v>
      </c>
      <c r="E1155" t="s">
        <v>4</v>
      </c>
      <c r="F1155" t="b">
        <v>1</v>
      </c>
      <c r="G1155">
        <v>2319</v>
      </c>
      <c r="H1155">
        <v>9</v>
      </c>
      <c r="I1155">
        <v>10687</v>
      </c>
      <c r="J1155" t="str">
        <f t="shared" ref="J1155:J1218" si="18">CONCATENATE("SELECT '",A1155,"','",B1155,"','",C1155,"','",D1155,"','",E1155,"',",IF(F1155,1,0),",",G1155,",",H1155,",",I1155," UNION")</f>
        <v>SELECT 'flat30-16.cnf','Tournament','Clause','BitFlip','Weighted',1,2319,9,10687 UNION</v>
      </c>
    </row>
    <row r="1156" spans="1:10" x14ac:dyDescent="0.55000000000000004">
      <c r="A1156" t="s">
        <v>142</v>
      </c>
      <c r="B1156" t="s">
        <v>0</v>
      </c>
      <c r="C1156" t="s">
        <v>1</v>
      </c>
      <c r="D1156" t="s">
        <v>2</v>
      </c>
      <c r="E1156" t="s">
        <v>5</v>
      </c>
      <c r="F1156" t="b">
        <v>1</v>
      </c>
      <c r="G1156">
        <v>9415</v>
      </c>
      <c r="H1156">
        <v>58</v>
      </c>
      <c r="I1156">
        <v>46383</v>
      </c>
      <c r="J1156" t="str">
        <f t="shared" si="18"/>
        <v>SELECT 'flat30-16.cnf','Tournament','Clause','BitFlip','Amplified',1,9415,58,46383 UNION</v>
      </c>
    </row>
    <row r="1157" spans="1:10" x14ac:dyDescent="0.55000000000000004">
      <c r="A1157" t="s">
        <v>142</v>
      </c>
      <c r="B1157" t="s">
        <v>0</v>
      </c>
      <c r="C1157" t="s">
        <v>1</v>
      </c>
      <c r="D1157" t="s">
        <v>6</v>
      </c>
      <c r="E1157" t="s">
        <v>3</v>
      </c>
      <c r="F1157" t="b">
        <v>1</v>
      </c>
      <c r="G1157">
        <v>369</v>
      </c>
      <c r="H1157">
        <v>2</v>
      </c>
      <c r="I1157">
        <v>2017</v>
      </c>
      <c r="J1157" t="str">
        <f t="shared" si="18"/>
        <v>SELECT 'flat30-16.cnf','Tournament','Clause','Guided','MaxSat',1,369,2,2017 UNION</v>
      </c>
    </row>
    <row r="1158" spans="1:10" x14ac:dyDescent="0.55000000000000004">
      <c r="A1158" t="s">
        <v>142</v>
      </c>
      <c r="B1158" t="s">
        <v>0</v>
      </c>
      <c r="C1158" t="s">
        <v>1</v>
      </c>
      <c r="D1158" t="s">
        <v>6</v>
      </c>
      <c r="E1158" t="s">
        <v>4</v>
      </c>
      <c r="F1158" t="b">
        <v>1</v>
      </c>
      <c r="G1158">
        <v>843</v>
      </c>
      <c r="H1158">
        <v>4</v>
      </c>
      <c r="I1158">
        <v>4443</v>
      </c>
      <c r="J1158" t="str">
        <f t="shared" si="18"/>
        <v>SELECT 'flat30-16.cnf','Tournament','Clause','Guided','Weighted',1,843,4,4443 UNION</v>
      </c>
    </row>
    <row r="1159" spans="1:10" x14ac:dyDescent="0.55000000000000004">
      <c r="A1159" t="s">
        <v>142</v>
      </c>
      <c r="B1159" t="s">
        <v>0</v>
      </c>
      <c r="C1159" t="s">
        <v>1</v>
      </c>
      <c r="D1159" t="s">
        <v>6</v>
      </c>
      <c r="E1159" t="s">
        <v>5</v>
      </c>
      <c r="F1159" t="b">
        <v>1</v>
      </c>
      <c r="G1159">
        <v>369</v>
      </c>
      <c r="H1159">
        <v>2</v>
      </c>
      <c r="I1159">
        <v>1981</v>
      </c>
      <c r="J1159" t="str">
        <f t="shared" si="18"/>
        <v>SELECT 'flat30-16.cnf','Tournament','Clause','Guided','Amplified',1,369,2,1981 UNION</v>
      </c>
    </row>
    <row r="1160" spans="1:10" x14ac:dyDescent="0.55000000000000004">
      <c r="A1160" t="s">
        <v>142</v>
      </c>
      <c r="B1160" t="s">
        <v>0</v>
      </c>
      <c r="C1160" t="s">
        <v>1</v>
      </c>
      <c r="D1160" t="s">
        <v>131</v>
      </c>
      <c r="E1160" t="s">
        <v>3</v>
      </c>
      <c r="F1160" t="b">
        <v>1</v>
      </c>
      <c r="G1160">
        <v>1886</v>
      </c>
      <c r="H1160">
        <v>10</v>
      </c>
      <c r="I1160">
        <v>8978</v>
      </c>
      <c r="J1160" t="str">
        <f t="shared" si="18"/>
        <v>SELECT 'flat30-16.cnf','Tournament','Clause','1Bit','MaxSat',1,1886,10,8978 UNION</v>
      </c>
    </row>
    <row r="1161" spans="1:10" x14ac:dyDescent="0.55000000000000004">
      <c r="A1161" t="s">
        <v>142</v>
      </c>
      <c r="B1161" t="s">
        <v>0</v>
      </c>
      <c r="C1161" t="s">
        <v>1</v>
      </c>
      <c r="D1161" t="s">
        <v>131</v>
      </c>
      <c r="E1161" t="s">
        <v>4</v>
      </c>
      <c r="F1161" t="b">
        <v>1</v>
      </c>
      <c r="G1161">
        <v>1748</v>
      </c>
      <c r="H1161">
        <v>8</v>
      </c>
      <c r="I1161">
        <v>8058</v>
      </c>
      <c r="J1161" t="str">
        <f t="shared" si="18"/>
        <v>SELECT 'flat30-16.cnf','Tournament','Clause','1Bit','Weighted',1,1748,8,8058 UNION</v>
      </c>
    </row>
    <row r="1162" spans="1:10" x14ac:dyDescent="0.55000000000000004">
      <c r="A1162" t="s">
        <v>142</v>
      </c>
      <c r="B1162" t="s">
        <v>0</v>
      </c>
      <c r="C1162" t="s">
        <v>1</v>
      </c>
      <c r="D1162" t="s">
        <v>131</v>
      </c>
      <c r="E1162" t="s">
        <v>5</v>
      </c>
      <c r="F1162" t="b">
        <v>1</v>
      </c>
      <c r="G1162">
        <v>1886</v>
      </c>
      <c r="H1162">
        <v>10</v>
      </c>
      <c r="I1162">
        <v>9003</v>
      </c>
      <c r="J1162" t="str">
        <f t="shared" si="18"/>
        <v>SELECT 'flat30-16.cnf','Tournament','Clause','1Bit','Amplified',1,1886,10,9003 UNION</v>
      </c>
    </row>
    <row r="1163" spans="1:10" x14ac:dyDescent="0.55000000000000004">
      <c r="A1163" t="s">
        <v>142</v>
      </c>
      <c r="B1163" t="s">
        <v>0</v>
      </c>
      <c r="C1163" t="s">
        <v>1</v>
      </c>
      <c r="D1163" t="s">
        <v>132</v>
      </c>
      <c r="E1163" t="s">
        <v>3</v>
      </c>
      <c r="F1163" t="b">
        <v>0</v>
      </c>
      <c r="G1163">
        <v>10000</v>
      </c>
      <c r="H1163">
        <v>56</v>
      </c>
      <c r="I1163">
        <v>48122</v>
      </c>
      <c r="J1163" t="str">
        <f t="shared" si="18"/>
        <v>SELECT 'flat30-16.cnf','Tournament','Clause','2Bit','MaxSat',0,10000,56,48122 UNION</v>
      </c>
    </row>
    <row r="1164" spans="1:10" x14ac:dyDescent="0.55000000000000004">
      <c r="A1164" t="s">
        <v>142</v>
      </c>
      <c r="B1164" t="s">
        <v>0</v>
      </c>
      <c r="C1164" t="s">
        <v>1</v>
      </c>
      <c r="D1164" t="s">
        <v>132</v>
      </c>
      <c r="E1164" t="s">
        <v>4</v>
      </c>
      <c r="F1164" t="b">
        <v>0</v>
      </c>
      <c r="G1164">
        <v>10000</v>
      </c>
      <c r="H1164">
        <v>43</v>
      </c>
      <c r="I1164">
        <v>46552</v>
      </c>
      <c r="J1164" t="str">
        <f t="shared" si="18"/>
        <v>SELECT 'flat30-16.cnf','Tournament','Clause','2Bit','Weighted',0,10000,43,46552 UNION</v>
      </c>
    </row>
    <row r="1165" spans="1:10" x14ac:dyDescent="0.55000000000000004">
      <c r="A1165" t="s">
        <v>142</v>
      </c>
      <c r="B1165" t="s">
        <v>0</v>
      </c>
      <c r="C1165" t="s">
        <v>1</v>
      </c>
      <c r="D1165" t="s">
        <v>132</v>
      </c>
      <c r="E1165" t="s">
        <v>5</v>
      </c>
      <c r="F1165" t="b">
        <v>0</v>
      </c>
      <c r="G1165">
        <v>10000</v>
      </c>
      <c r="H1165">
        <v>56</v>
      </c>
      <c r="I1165">
        <v>47650</v>
      </c>
      <c r="J1165" t="str">
        <f t="shared" si="18"/>
        <v>SELECT 'flat30-16.cnf','Tournament','Clause','2Bit','Amplified',0,10000,56,47650 UNION</v>
      </c>
    </row>
    <row r="1166" spans="1:10" x14ac:dyDescent="0.55000000000000004">
      <c r="A1166" t="s">
        <v>142</v>
      </c>
      <c r="B1166" t="s">
        <v>0</v>
      </c>
      <c r="C1166" t="s">
        <v>8</v>
      </c>
      <c r="D1166" t="s">
        <v>2</v>
      </c>
      <c r="E1166" t="s">
        <v>3</v>
      </c>
      <c r="F1166" t="b">
        <v>1</v>
      </c>
      <c r="G1166">
        <v>402</v>
      </c>
      <c r="H1166">
        <v>2</v>
      </c>
      <c r="I1166">
        <v>909</v>
      </c>
      <c r="J1166" t="str">
        <f t="shared" si="18"/>
        <v>SELECT 'flat30-16.cnf','Tournament','Uniform','BitFlip','MaxSat',1,402,2,909 UNION</v>
      </c>
    </row>
    <row r="1167" spans="1:10" x14ac:dyDescent="0.55000000000000004">
      <c r="A1167" t="s">
        <v>142</v>
      </c>
      <c r="B1167" t="s">
        <v>0</v>
      </c>
      <c r="C1167" t="s">
        <v>8</v>
      </c>
      <c r="D1167" t="s">
        <v>2</v>
      </c>
      <c r="E1167" t="s">
        <v>4</v>
      </c>
      <c r="F1167" t="b">
        <v>1</v>
      </c>
      <c r="G1167">
        <v>5630</v>
      </c>
      <c r="H1167">
        <v>29</v>
      </c>
      <c r="I1167">
        <v>12593</v>
      </c>
      <c r="J1167" t="str">
        <f t="shared" si="18"/>
        <v>SELECT 'flat30-16.cnf','Tournament','Uniform','BitFlip','Weighted',1,5630,29,12593 UNION</v>
      </c>
    </row>
    <row r="1168" spans="1:10" x14ac:dyDescent="0.55000000000000004">
      <c r="A1168" t="s">
        <v>142</v>
      </c>
      <c r="B1168" t="s">
        <v>0</v>
      </c>
      <c r="C1168" t="s">
        <v>8</v>
      </c>
      <c r="D1168" t="s">
        <v>2</v>
      </c>
      <c r="E1168" t="s">
        <v>5</v>
      </c>
      <c r="F1168" t="b">
        <v>1</v>
      </c>
      <c r="G1168">
        <v>402</v>
      </c>
      <c r="H1168">
        <v>2</v>
      </c>
      <c r="I1168">
        <v>961</v>
      </c>
      <c r="J1168" t="str">
        <f t="shared" si="18"/>
        <v>SELECT 'flat30-16.cnf','Tournament','Uniform','BitFlip','Amplified',1,402,2,961 UNION</v>
      </c>
    </row>
    <row r="1169" spans="1:10" x14ac:dyDescent="0.55000000000000004">
      <c r="A1169" t="s">
        <v>142</v>
      </c>
      <c r="B1169" t="s">
        <v>0</v>
      </c>
      <c r="C1169" t="s">
        <v>8</v>
      </c>
      <c r="D1169" t="s">
        <v>6</v>
      </c>
      <c r="E1169" t="s">
        <v>3</v>
      </c>
      <c r="F1169" t="b">
        <v>1</v>
      </c>
      <c r="G1169">
        <v>1292</v>
      </c>
      <c r="H1169">
        <v>8</v>
      </c>
      <c r="I1169">
        <v>4583</v>
      </c>
      <c r="J1169" t="str">
        <f t="shared" si="18"/>
        <v>SELECT 'flat30-16.cnf','Tournament','Uniform','Guided','MaxSat',1,1292,8,4583 UNION</v>
      </c>
    </row>
    <row r="1170" spans="1:10" x14ac:dyDescent="0.55000000000000004">
      <c r="A1170" t="s">
        <v>142</v>
      </c>
      <c r="B1170" t="s">
        <v>0</v>
      </c>
      <c r="C1170" t="s">
        <v>8</v>
      </c>
      <c r="D1170" t="s">
        <v>6</v>
      </c>
      <c r="E1170" t="s">
        <v>4</v>
      </c>
      <c r="F1170" t="b">
        <v>1</v>
      </c>
      <c r="G1170">
        <v>546</v>
      </c>
      <c r="H1170">
        <v>3</v>
      </c>
      <c r="I1170">
        <v>1870</v>
      </c>
      <c r="J1170" t="str">
        <f t="shared" si="18"/>
        <v>SELECT 'flat30-16.cnf','Tournament','Uniform','Guided','Weighted',1,546,3,1870 UNION</v>
      </c>
    </row>
    <row r="1171" spans="1:10" x14ac:dyDescent="0.55000000000000004">
      <c r="A1171" t="s">
        <v>142</v>
      </c>
      <c r="B1171" t="s">
        <v>0</v>
      </c>
      <c r="C1171" t="s">
        <v>8</v>
      </c>
      <c r="D1171" t="s">
        <v>6</v>
      </c>
      <c r="E1171" t="s">
        <v>5</v>
      </c>
      <c r="F1171" t="b">
        <v>1</v>
      </c>
      <c r="G1171">
        <v>1292</v>
      </c>
      <c r="H1171">
        <v>8</v>
      </c>
      <c r="I1171">
        <v>4619</v>
      </c>
      <c r="J1171" t="str">
        <f t="shared" si="18"/>
        <v>SELECT 'flat30-16.cnf','Tournament','Uniform','Guided','Amplified',1,1292,8,4619 UNION</v>
      </c>
    </row>
    <row r="1172" spans="1:10" x14ac:dyDescent="0.55000000000000004">
      <c r="A1172" t="s">
        <v>142</v>
      </c>
      <c r="B1172" t="s">
        <v>0</v>
      </c>
      <c r="C1172" t="s">
        <v>8</v>
      </c>
      <c r="D1172" t="s">
        <v>131</v>
      </c>
      <c r="E1172" t="s">
        <v>3</v>
      </c>
      <c r="F1172" t="b">
        <v>0</v>
      </c>
      <c r="G1172">
        <v>10000</v>
      </c>
      <c r="H1172">
        <v>61</v>
      </c>
      <c r="I1172">
        <v>21904</v>
      </c>
      <c r="J1172" t="str">
        <f t="shared" si="18"/>
        <v>SELECT 'flat30-16.cnf','Tournament','Uniform','1Bit','MaxSat',0,10000,61,21904 UNION</v>
      </c>
    </row>
    <row r="1173" spans="1:10" x14ac:dyDescent="0.55000000000000004">
      <c r="A1173" t="s">
        <v>142</v>
      </c>
      <c r="B1173" t="s">
        <v>0</v>
      </c>
      <c r="C1173" t="s">
        <v>8</v>
      </c>
      <c r="D1173" t="s">
        <v>131</v>
      </c>
      <c r="E1173" t="s">
        <v>4</v>
      </c>
      <c r="F1173" t="b">
        <v>0</v>
      </c>
      <c r="G1173">
        <v>10000</v>
      </c>
      <c r="H1173">
        <v>56</v>
      </c>
      <c r="I1173">
        <v>20569</v>
      </c>
      <c r="J1173" t="str">
        <f t="shared" si="18"/>
        <v>SELECT 'flat30-16.cnf','Tournament','Uniform','1Bit','Weighted',0,10000,56,20569 UNION</v>
      </c>
    </row>
    <row r="1174" spans="1:10" x14ac:dyDescent="0.55000000000000004">
      <c r="A1174" t="s">
        <v>142</v>
      </c>
      <c r="B1174" t="s">
        <v>0</v>
      </c>
      <c r="C1174" t="s">
        <v>8</v>
      </c>
      <c r="D1174" t="s">
        <v>131</v>
      </c>
      <c r="E1174" t="s">
        <v>5</v>
      </c>
      <c r="F1174" t="b">
        <v>0</v>
      </c>
      <c r="G1174">
        <v>10000</v>
      </c>
      <c r="H1174">
        <v>61</v>
      </c>
      <c r="I1174">
        <v>22588</v>
      </c>
      <c r="J1174" t="str">
        <f t="shared" si="18"/>
        <v>SELECT 'flat30-16.cnf','Tournament','Uniform','1Bit','Amplified',0,10000,61,22588 UNION</v>
      </c>
    </row>
    <row r="1175" spans="1:10" x14ac:dyDescent="0.55000000000000004">
      <c r="A1175" t="s">
        <v>142</v>
      </c>
      <c r="B1175" t="s">
        <v>0</v>
      </c>
      <c r="C1175" t="s">
        <v>8</v>
      </c>
      <c r="D1175" t="s">
        <v>132</v>
      </c>
      <c r="E1175" t="s">
        <v>3</v>
      </c>
      <c r="F1175" t="b">
        <v>1</v>
      </c>
      <c r="G1175">
        <v>1733</v>
      </c>
      <c r="H1175">
        <v>10</v>
      </c>
      <c r="I1175">
        <v>3908</v>
      </c>
      <c r="J1175" t="str">
        <f t="shared" si="18"/>
        <v>SELECT 'flat30-16.cnf','Tournament','Uniform','2Bit','MaxSat',1,1733,10,3908 UNION</v>
      </c>
    </row>
    <row r="1176" spans="1:10" x14ac:dyDescent="0.55000000000000004">
      <c r="A1176" t="s">
        <v>142</v>
      </c>
      <c r="B1176" t="s">
        <v>0</v>
      </c>
      <c r="C1176" t="s">
        <v>8</v>
      </c>
      <c r="D1176" t="s">
        <v>132</v>
      </c>
      <c r="E1176" t="s">
        <v>4</v>
      </c>
      <c r="F1176" t="b">
        <v>1</v>
      </c>
      <c r="G1176">
        <v>7240</v>
      </c>
      <c r="H1176">
        <v>35</v>
      </c>
      <c r="I1176">
        <v>14854</v>
      </c>
      <c r="J1176" t="str">
        <f t="shared" si="18"/>
        <v>SELECT 'flat30-16.cnf','Tournament','Uniform','2Bit','Weighted',1,7240,35,14854 UNION</v>
      </c>
    </row>
    <row r="1177" spans="1:10" x14ac:dyDescent="0.55000000000000004">
      <c r="A1177" t="s">
        <v>142</v>
      </c>
      <c r="B1177" t="s">
        <v>0</v>
      </c>
      <c r="C1177" t="s">
        <v>8</v>
      </c>
      <c r="D1177" t="s">
        <v>132</v>
      </c>
      <c r="E1177" t="s">
        <v>5</v>
      </c>
      <c r="F1177" t="b">
        <v>1</v>
      </c>
      <c r="G1177">
        <v>1733</v>
      </c>
      <c r="H1177">
        <v>10</v>
      </c>
      <c r="I1177">
        <v>3812</v>
      </c>
      <c r="J1177" t="str">
        <f t="shared" si="18"/>
        <v>SELECT 'flat30-16.cnf','Tournament','Uniform','2Bit','Amplified',1,1733,10,3812 UNION</v>
      </c>
    </row>
    <row r="1178" spans="1:10" x14ac:dyDescent="0.55000000000000004">
      <c r="A1178" t="s">
        <v>142</v>
      </c>
      <c r="B1178" t="s">
        <v>0</v>
      </c>
      <c r="C1178" t="s">
        <v>133</v>
      </c>
      <c r="D1178" t="s">
        <v>2</v>
      </c>
      <c r="E1178" t="s">
        <v>3</v>
      </c>
      <c r="F1178" t="b">
        <v>1</v>
      </c>
      <c r="G1178">
        <v>1770</v>
      </c>
      <c r="H1178">
        <v>10</v>
      </c>
      <c r="I1178">
        <v>3761</v>
      </c>
      <c r="J1178" t="str">
        <f t="shared" si="18"/>
        <v>SELECT 'flat30-16.cnf','Tournament','1Point','BitFlip','MaxSat',1,1770,10,3761 UNION</v>
      </c>
    </row>
    <row r="1179" spans="1:10" x14ac:dyDescent="0.55000000000000004">
      <c r="A1179" t="s">
        <v>142</v>
      </c>
      <c r="B1179" t="s">
        <v>0</v>
      </c>
      <c r="C1179" t="s">
        <v>133</v>
      </c>
      <c r="D1179" t="s">
        <v>2</v>
      </c>
      <c r="E1179" t="s">
        <v>4</v>
      </c>
      <c r="F1179" t="b">
        <v>1</v>
      </c>
      <c r="G1179">
        <v>920</v>
      </c>
      <c r="H1179">
        <v>4</v>
      </c>
      <c r="I1179">
        <v>1981</v>
      </c>
      <c r="J1179" t="str">
        <f t="shared" si="18"/>
        <v>SELECT 'flat30-16.cnf','Tournament','1Point','BitFlip','Weighted',1,920,4,1981 UNION</v>
      </c>
    </row>
    <row r="1180" spans="1:10" x14ac:dyDescent="0.55000000000000004">
      <c r="A1180" t="s">
        <v>142</v>
      </c>
      <c r="B1180" t="s">
        <v>0</v>
      </c>
      <c r="C1180" t="s">
        <v>133</v>
      </c>
      <c r="D1180" t="s">
        <v>2</v>
      </c>
      <c r="E1180" t="s">
        <v>5</v>
      </c>
      <c r="F1180" t="b">
        <v>1</v>
      </c>
      <c r="G1180">
        <v>1770</v>
      </c>
      <c r="H1180">
        <v>10</v>
      </c>
      <c r="I1180">
        <v>3803</v>
      </c>
      <c r="J1180" t="str">
        <f t="shared" si="18"/>
        <v>SELECT 'flat30-16.cnf','Tournament','1Point','BitFlip','Amplified',1,1770,10,3803 UNION</v>
      </c>
    </row>
    <row r="1181" spans="1:10" x14ac:dyDescent="0.55000000000000004">
      <c r="A1181" t="s">
        <v>142</v>
      </c>
      <c r="B1181" t="s">
        <v>0</v>
      </c>
      <c r="C1181" t="s">
        <v>133</v>
      </c>
      <c r="D1181" t="s">
        <v>6</v>
      </c>
      <c r="E1181" t="s">
        <v>3</v>
      </c>
      <c r="F1181" t="b">
        <v>1</v>
      </c>
      <c r="G1181">
        <v>215</v>
      </c>
      <c r="H1181">
        <v>1</v>
      </c>
      <c r="I1181">
        <v>731</v>
      </c>
      <c r="J1181" t="str">
        <f t="shared" si="18"/>
        <v>SELECT 'flat30-16.cnf','Tournament','1Point','Guided','MaxSat',1,215,1,731 UNION</v>
      </c>
    </row>
    <row r="1182" spans="1:10" x14ac:dyDescent="0.55000000000000004">
      <c r="A1182" t="s">
        <v>142</v>
      </c>
      <c r="B1182" t="s">
        <v>0</v>
      </c>
      <c r="C1182" t="s">
        <v>133</v>
      </c>
      <c r="D1182" t="s">
        <v>6</v>
      </c>
      <c r="E1182" t="s">
        <v>4</v>
      </c>
      <c r="F1182" t="b">
        <v>1</v>
      </c>
      <c r="G1182">
        <v>161</v>
      </c>
      <c r="H1182">
        <v>0</v>
      </c>
      <c r="I1182">
        <v>542</v>
      </c>
      <c r="J1182" t="str">
        <f t="shared" si="18"/>
        <v>SELECT 'flat30-16.cnf','Tournament','1Point','Guided','Weighted',1,161,0,542 UNION</v>
      </c>
    </row>
    <row r="1183" spans="1:10" x14ac:dyDescent="0.55000000000000004">
      <c r="A1183" t="s">
        <v>142</v>
      </c>
      <c r="B1183" t="s">
        <v>0</v>
      </c>
      <c r="C1183" t="s">
        <v>133</v>
      </c>
      <c r="D1183" t="s">
        <v>6</v>
      </c>
      <c r="E1183" t="s">
        <v>5</v>
      </c>
      <c r="F1183" t="b">
        <v>1</v>
      </c>
      <c r="G1183">
        <v>215</v>
      </c>
      <c r="H1183">
        <v>1</v>
      </c>
      <c r="I1183">
        <v>711</v>
      </c>
      <c r="J1183" t="str">
        <f t="shared" si="18"/>
        <v>SELECT 'flat30-16.cnf','Tournament','1Point','Guided','Amplified',1,215,1,711 UNION</v>
      </c>
    </row>
    <row r="1184" spans="1:10" x14ac:dyDescent="0.55000000000000004">
      <c r="A1184" t="s">
        <v>142</v>
      </c>
      <c r="B1184" t="s">
        <v>0</v>
      </c>
      <c r="C1184" t="s">
        <v>133</v>
      </c>
      <c r="D1184" t="s">
        <v>131</v>
      </c>
      <c r="E1184" t="s">
        <v>3</v>
      </c>
      <c r="F1184" t="b">
        <v>0</v>
      </c>
      <c r="G1184">
        <v>10000</v>
      </c>
      <c r="H1184">
        <v>51</v>
      </c>
      <c r="I1184">
        <v>20950</v>
      </c>
      <c r="J1184" t="str">
        <f t="shared" si="18"/>
        <v>SELECT 'flat30-16.cnf','Tournament','1Point','1Bit','MaxSat',0,10000,51,20950 UNION</v>
      </c>
    </row>
    <row r="1185" spans="1:10" x14ac:dyDescent="0.55000000000000004">
      <c r="A1185" t="s">
        <v>142</v>
      </c>
      <c r="B1185" t="s">
        <v>0</v>
      </c>
      <c r="C1185" t="s">
        <v>133</v>
      </c>
      <c r="D1185" t="s">
        <v>131</v>
      </c>
      <c r="E1185" t="s">
        <v>4</v>
      </c>
      <c r="F1185" t="b">
        <v>1</v>
      </c>
      <c r="G1185">
        <v>4524</v>
      </c>
      <c r="H1185">
        <v>18</v>
      </c>
      <c r="I1185">
        <v>8622</v>
      </c>
      <c r="J1185" t="str">
        <f t="shared" si="18"/>
        <v>SELECT 'flat30-16.cnf','Tournament','1Point','1Bit','Weighted',1,4524,18,8622 UNION</v>
      </c>
    </row>
    <row r="1186" spans="1:10" x14ac:dyDescent="0.55000000000000004">
      <c r="A1186" t="s">
        <v>142</v>
      </c>
      <c r="B1186" t="s">
        <v>0</v>
      </c>
      <c r="C1186" t="s">
        <v>133</v>
      </c>
      <c r="D1186" t="s">
        <v>131</v>
      </c>
      <c r="E1186" t="s">
        <v>5</v>
      </c>
      <c r="F1186" t="b">
        <v>0</v>
      </c>
      <c r="G1186">
        <v>10000</v>
      </c>
      <c r="H1186">
        <v>51</v>
      </c>
      <c r="I1186">
        <v>20818</v>
      </c>
      <c r="J1186" t="str">
        <f t="shared" si="18"/>
        <v>SELECT 'flat30-16.cnf','Tournament','1Point','1Bit','Amplified',0,10000,51,20818 UNION</v>
      </c>
    </row>
    <row r="1187" spans="1:10" x14ac:dyDescent="0.55000000000000004">
      <c r="A1187" t="s">
        <v>142</v>
      </c>
      <c r="B1187" t="s">
        <v>0</v>
      </c>
      <c r="C1187" t="s">
        <v>133</v>
      </c>
      <c r="D1187" t="s">
        <v>132</v>
      </c>
      <c r="E1187" t="s">
        <v>3</v>
      </c>
      <c r="F1187" t="b">
        <v>1</v>
      </c>
      <c r="G1187">
        <v>3418</v>
      </c>
      <c r="H1187">
        <v>17</v>
      </c>
      <c r="I1187">
        <v>7209</v>
      </c>
      <c r="J1187" t="str">
        <f t="shared" si="18"/>
        <v>SELECT 'flat30-16.cnf','Tournament','1Point','2Bit','MaxSat',1,3418,17,7209 UNION</v>
      </c>
    </row>
    <row r="1188" spans="1:10" x14ac:dyDescent="0.55000000000000004">
      <c r="A1188" t="s">
        <v>142</v>
      </c>
      <c r="B1188" t="s">
        <v>0</v>
      </c>
      <c r="C1188" t="s">
        <v>133</v>
      </c>
      <c r="D1188" t="s">
        <v>132</v>
      </c>
      <c r="E1188" t="s">
        <v>4</v>
      </c>
      <c r="F1188" t="b">
        <v>1</v>
      </c>
      <c r="G1188">
        <v>756</v>
      </c>
      <c r="H1188">
        <v>3</v>
      </c>
      <c r="I1188">
        <v>1403</v>
      </c>
      <c r="J1188" t="str">
        <f t="shared" si="18"/>
        <v>SELECT 'flat30-16.cnf','Tournament','1Point','2Bit','Weighted',1,756,3,1403 UNION</v>
      </c>
    </row>
    <row r="1189" spans="1:10" x14ac:dyDescent="0.55000000000000004">
      <c r="A1189" t="s">
        <v>142</v>
      </c>
      <c r="B1189" t="s">
        <v>0</v>
      </c>
      <c r="C1189" t="s">
        <v>133</v>
      </c>
      <c r="D1189" t="s">
        <v>132</v>
      </c>
      <c r="E1189" t="s">
        <v>5</v>
      </c>
      <c r="F1189" t="b">
        <v>1</v>
      </c>
      <c r="G1189">
        <v>3418</v>
      </c>
      <c r="H1189">
        <v>17</v>
      </c>
      <c r="I1189">
        <v>7317</v>
      </c>
      <c r="J1189" t="str">
        <f t="shared" si="18"/>
        <v>SELECT 'flat30-16.cnf','Tournament','1Point','2Bit','Amplified',1,3418,17,7317 UNION</v>
      </c>
    </row>
    <row r="1190" spans="1:10" x14ac:dyDescent="0.55000000000000004">
      <c r="A1190" t="s">
        <v>142</v>
      </c>
      <c r="B1190" t="s">
        <v>0</v>
      </c>
      <c r="C1190" t="s">
        <v>134</v>
      </c>
      <c r="D1190" t="s">
        <v>2</v>
      </c>
      <c r="E1190" t="s">
        <v>3</v>
      </c>
      <c r="F1190" t="b">
        <v>1</v>
      </c>
      <c r="G1190">
        <v>2855</v>
      </c>
      <c r="H1190">
        <v>16</v>
      </c>
      <c r="I1190">
        <v>6083</v>
      </c>
      <c r="J1190" t="str">
        <f t="shared" si="18"/>
        <v>SELECT 'flat30-16.cnf','Tournament','2Point','BitFlip','MaxSat',1,2855,16,6083 UNION</v>
      </c>
    </row>
    <row r="1191" spans="1:10" x14ac:dyDescent="0.55000000000000004">
      <c r="A1191" t="s">
        <v>142</v>
      </c>
      <c r="B1191" t="s">
        <v>0</v>
      </c>
      <c r="C1191" t="s">
        <v>134</v>
      </c>
      <c r="D1191" t="s">
        <v>2</v>
      </c>
      <c r="E1191" t="s">
        <v>4</v>
      </c>
      <c r="F1191" t="b">
        <v>1</v>
      </c>
      <c r="G1191">
        <v>9418</v>
      </c>
      <c r="H1191">
        <v>46</v>
      </c>
      <c r="I1191">
        <v>19565</v>
      </c>
      <c r="J1191" t="str">
        <f t="shared" si="18"/>
        <v>SELECT 'flat30-16.cnf','Tournament','2Point','BitFlip','Weighted',1,9418,46,19565 UNION</v>
      </c>
    </row>
    <row r="1192" spans="1:10" x14ac:dyDescent="0.55000000000000004">
      <c r="A1192" t="s">
        <v>142</v>
      </c>
      <c r="B1192" t="s">
        <v>0</v>
      </c>
      <c r="C1192" t="s">
        <v>134</v>
      </c>
      <c r="D1192" t="s">
        <v>2</v>
      </c>
      <c r="E1192" t="s">
        <v>5</v>
      </c>
      <c r="F1192" t="b">
        <v>1</v>
      </c>
      <c r="G1192">
        <v>2855</v>
      </c>
      <c r="H1192">
        <v>16</v>
      </c>
      <c r="I1192">
        <v>6189</v>
      </c>
      <c r="J1192" t="str">
        <f t="shared" si="18"/>
        <v>SELECT 'flat30-16.cnf','Tournament','2Point','BitFlip','Amplified',1,2855,16,6189 UNION</v>
      </c>
    </row>
    <row r="1193" spans="1:10" x14ac:dyDescent="0.55000000000000004">
      <c r="A1193" t="s">
        <v>142</v>
      </c>
      <c r="B1193" t="s">
        <v>0</v>
      </c>
      <c r="C1193" t="s">
        <v>134</v>
      </c>
      <c r="D1193" t="s">
        <v>6</v>
      </c>
      <c r="E1193" t="s">
        <v>3</v>
      </c>
      <c r="F1193" t="b">
        <v>1</v>
      </c>
      <c r="G1193">
        <v>307</v>
      </c>
      <c r="H1193">
        <v>2</v>
      </c>
      <c r="I1193">
        <v>1069</v>
      </c>
      <c r="J1193" t="str">
        <f t="shared" si="18"/>
        <v>SELECT 'flat30-16.cnf','Tournament','2Point','Guided','MaxSat',1,307,2,1069 UNION</v>
      </c>
    </row>
    <row r="1194" spans="1:10" x14ac:dyDescent="0.55000000000000004">
      <c r="A1194" t="s">
        <v>142</v>
      </c>
      <c r="B1194" t="s">
        <v>0</v>
      </c>
      <c r="C1194" t="s">
        <v>134</v>
      </c>
      <c r="D1194" t="s">
        <v>6</v>
      </c>
      <c r="E1194" t="s">
        <v>4</v>
      </c>
      <c r="F1194" t="b">
        <v>1</v>
      </c>
      <c r="G1194">
        <v>1022</v>
      </c>
      <c r="H1194">
        <v>7</v>
      </c>
      <c r="I1194">
        <v>3305</v>
      </c>
      <c r="J1194" t="str">
        <f t="shared" si="18"/>
        <v>SELECT 'flat30-16.cnf','Tournament','2Point','Guided','Weighted',1,1022,7,3305 UNION</v>
      </c>
    </row>
    <row r="1195" spans="1:10" x14ac:dyDescent="0.55000000000000004">
      <c r="A1195" t="s">
        <v>142</v>
      </c>
      <c r="B1195" t="s">
        <v>0</v>
      </c>
      <c r="C1195" t="s">
        <v>134</v>
      </c>
      <c r="D1195" t="s">
        <v>6</v>
      </c>
      <c r="E1195" t="s">
        <v>5</v>
      </c>
      <c r="F1195" t="b">
        <v>1</v>
      </c>
      <c r="G1195">
        <v>307</v>
      </c>
      <c r="H1195">
        <v>2</v>
      </c>
      <c r="I1195">
        <v>1028</v>
      </c>
      <c r="J1195" t="str">
        <f t="shared" si="18"/>
        <v>SELECT 'flat30-16.cnf','Tournament','2Point','Guided','Amplified',1,307,2,1028 UNION</v>
      </c>
    </row>
    <row r="1196" spans="1:10" x14ac:dyDescent="0.55000000000000004">
      <c r="A1196" t="s">
        <v>142</v>
      </c>
      <c r="B1196" t="s">
        <v>0</v>
      </c>
      <c r="C1196" t="s">
        <v>134</v>
      </c>
      <c r="D1196" t="s">
        <v>131</v>
      </c>
      <c r="E1196" t="s">
        <v>3</v>
      </c>
      <c r="F1196" t="b">
        <v>1</v>
      </c>
      <c r="G1196">
        <v>191</v>
      </c>
      <c r="H1196">
        <v>0</v>
      </c>
      <c r="I1196">
        <v>382</v>
      </c>
      <c r="J1196" t="str">
        <f t="shared" si="18"/>
        <v>SELECT 'flat30-16.cnf','Tournament','2Point','1Bit','MaxSat',1,191,0,382 UNION</v>
      </c>
    </row>
    <row r="1197" spans="1:10" x14ac:dyDescent="0.55000000000000004">
      <c r="A1197" t="s">
        <v>142</v>
      </c>
      <c r="B1197" t="s">
        <v>0</v>
      </c>
      <c r="C1197" t="s">
        <v>134</v>
      </c>
      <c r="D1197" t="s">
        <v>131</v>
      </c>
      <c r="E1197" t="s">
        <v>4</v>
      </c>
      <c r="F1197" t="b">
        <v>0</v>
      </c>
      <c r="G1197">
        <v>10000</v>
      </c>
      <c r="H1197">
        <v>49</v>
      </c>
      <c r="I1197">
        <v>19061</v>
      </c>
      <c r="J1197" t="str">
        <f t="shared" si="18"/>
        <v>SELECT 'flat30-16.cnf','Tournament','2Point','1Bit','Weighted',0,10000,49,19061 UNION</v>
      </c>
    </row>
    <row r="1198" spans="1:10" x14ac:dyDescent="0.55000000000000004">
      <c r="A1198" t="s">
        <v>142</v>
      </c>
      <c r="B1198" t="s">
        <v>0</v>
      </c>
      <c r="C1198" t="s">
        <v>134</v>
      </c>
      <c r="D1198" t="s">
        <v>131</v>
      </c>
      <c r="E1198" t="s">
        <v>5</v>
      </c>
      <c r="F1198" t="b">
        <v>1</v>
      </c>
      <c r="G1198">
        <v>191</v>
      </c>
      <c r="H1198">
        <v>0</v>
      </c>
      <c r="I1198">
        <v>377</v>
      </c>
      <c r="J1198" t="str">
        <f t="shared" si="18"/>
        <v>SELECT 'flat30-16.cnf','Tournament','2Point','1Bit','Amplified',1,191,0,377 UNION</v>
      </c>
    </row>
    <row r="1199" spans="1:10" x14ac:dyDescent="0.55000000000000004">
      <c r="A1199" t="s">
        <v>142</v>
      </c>
      <c r="B1199" t="s">
        <v>0</v>
      </c>
      <c r="C1199" t="s">
        <v>134</v>
      </c>
      <c r="D1199" t="s">
        <v>132</v>
      </c>
      <c r="E1199" t="s">
        <v>3</v>
      </c>
      <c r="F1199" t="b">
        <v>1</v>
      </c>
      <c r="G1199">
        <v>2013</v>
      </c>
      <c r="H1199">
        <v>11</v>
      </c>
      <c r="I1199">
        <v>4119</v>
      </c>
      <c r="J1199" t="str">
        <f t="shared" si="18"/>
        <v>SELECT 'flat30-16.cnf','Tournament','2Point','2Bit','MaxSat',1,2013,11,4119 UNION</v>
      </c>
    </row>
    <row r="1200" spans="1:10" x14ac:dyDescent="0.55000000000000004">
      <c r="A1200" t="s">
        <v>142</v>
      </c>
      <c r="B1200" t="s">
        <v>0</v>
      </c>
      <c r="C1200" t="s">
        <v>134</v>
      </c>
      <c r="D1200" t="s">
        <v>132</v>
      </c>
      <c r="E1200" t="s">
        <v>4</v>
      </c>
      <c r="F1200" t="b">
        <v>1</v>
      </c>
      <c r="G1200">
        <v>1304</v>
      </c>
      <c r="H1200">
        <v>5</v>
      </c>
      <c r="I1200">
        <v>2457</v>
      </c>
      <c r="J1200" t="str">
        <f t="shared" si="18"/>
        <v>SELECT 'flat30-16.cnf','Tournament','2Point','2Bit','Weighted',1,1304,5,2457 UNION</v>
      </c>
    </row>
    <row r="1201" spans="1:10" x14ac:dyDescent="0.55000000000000004">
      <c r="A1201" t="s">
        <v>142</v>
      </c>
      <c r="B1201" t="s">
        <v>0</v>
      </c>
      <c r="C1201" t="s">
        <v>134</v>
      </c>
      <c r="D1201" t="s">
        <v>132</v>
      </c>
      <c r="E1201" t="s">
        <v>5</v>
      </c>
      <c r="F1201" t="b">
        <v>1</v>
      </c>
      <c r="G1201">
        <v>2013</v>
      </c>
      <c r="H1201">
        <v>11</v>
      </c>
      <c r="I1201">
        <v>4146</v>
      </c>
      <c r="J1201" t="str">
        <f t="shared" si="18"/>
        <v>SELECT 'flat30-16.cnf','Tournament','2Point','2Bit','Amplified',1,2013,11,4146 UNION</v>
      </c>
    </row>
    <row r="1202" spans="1:10" x14ac:dyDescent="0.55000000000000004">
      <c r="A1202" t="s">
        <v>142</v>
      </c>
      <c r="B1202" t="s">
        <v>9</v>
      </c>
      <c r="C1202" t="s">
        <v>1</v>
      </c>
      <c r="D1202" t="s">
        <v>2</v>
      </c>
      <c r="E1202" t="s">
        <v>3</v>
      </c>
      <c r="F1202" t="b">
        <v>0</v>
      </c>
      <c r="G1202">
        <v>10000</v>
      </c>
      <c r="H1202">
        <v>27</v>
      </c>
      <c r="I1202">
        <v>53465</v>
      </c>
      <c r="J1202" t="str">
        <f t="shared" si="18"/>
        <v>SELECT 'flat30-16.cnf','Roulette','Clause','BitFlip','MaxSat',0,10000,27,53465 UNION</v>
      </c>
    </row>
    <row r="1203" spans="1:10" x14ac:dyDescent="0.55000000000000004">
      <c r="A1203" t="s">
        <v>142</v>
      </c>
      <c r="B1203" t="s">
        <v>9</v>
      </c>
      <c r="C1203" t="s">
        <v>1</v>
      </c>
      <c r="D1203" t="s">
        <v>2</v>
      </c>
      <c r="E1203" t="s">
        <v>4</v>
      </c>
      <c r="F1203" t="b">
        <v>0</v>
      </c>
      <c r="G1203">
        <v>10000</v>
      </c>
      <c r="H1203">
        <v>23</v>
      </c>
      <c r="I1203">
        <v>53198</v>
      </c>
      <c r="J1203" t="str">
        <f t="shared" si="18"/>
        <v>SELECT 'flat30-16.cnf','Roulette','Clause','BitFlip','Weighted',0,10000,23,53198 UNION</v>
      </c>
    </row>
    <row r="1204" spans="1:10" x14ac:dyDescent="0.55000000000000004">
      <c r="A1204" t="s">
        <v>142</v>
      </c>
      <c r="B1204" t="s">
        <v>9</v>
      </c>
      <c r="C1204" t="s">
        <v>1</v>
      </c>
      <c r="D1204" t="s">
        <v>2</v>
      </c>
      <c r="E1204" t="s">
        <v>5</v>
      </c>
      <c r="F1204" t="b">
        <v>0</v>
      </c>
      <c r="G1204">
        <v>10000</v>
      </c>
      <c r="H1204">
        <v>33</v>
      </c>
      <c r="I1204">
        <v>52889</v>
      </c>
      <c r="J1204" t="str">
        <f t="shared" si="18"/>
        <v>SELECT 'flat30-16.cnf','Roulette','Clause','BitFlip','Amplified',0,10000,33,52889 UNION</v>
      </c>
    </row>
    <row r="1205" spans="1:10" x14ac:dyDescent="0.55000000000000004">
      <c r="A1205" t="s">
        <v>142</v>
      </c>
      <c r="B1205" t="s">
        <v>9</v>
      </c>
      <c r="C1205" t="s">
        <v>1</v>
      </c>
      <c r="D1205" t="s">
        <v>6</v>
      </c>
      <c r="E1205" t="s">
        <v>3</v>
      </c>
      <c r="F1205" t="b">
        <v>1</v>
      </c>
      <c r="G1205">
        <v>3437</v>
      </c>
      <c r="H1205">
        <v>12</v>
      </c>
      <c r="I1205">
        <v>20324</v>
      </c>
      <c r="J1205" t="str">
        <f t="shared" si="18"/>
        <v>SELECT 'flat30-16.cnf','Roulette','Clause','Guided','MaxSat',1,3437,12,20324 UNION</v>
      </c>
    </row>
    <row r="1206" spans="1:10" x14ac:dyDescent="0.55000000000000004">
      <c r="A1206" t="s">
        <v>142</v>
      </c>
      <c r="B1206" t="s">
        <v>9</v>
      </c>
      <c r="C1206" t="s">
        <v>1</v>
      </c>
      <c r="D1206" t="s">
        <v>6</v>
      </c>
      <c r="E1206" t="s">
        <v>4</v>
      </c>
      <c r="F1206" t="b">
        <v>1</v>
      </c>
      <c r="G1206">
        <v>8704</v>
      </c>
      <c r="H1206">
        <v>25</v>
      </c>
      <c r="I1206">
        <v>49855</v>
      </c>
      <c r="J1206" t="str">
        <f t="shared" si="18"/>
        <v>SELECT 'flat30-16.cnf','Roulette','Clause','Guided','Weighted',1,8704,25,49855 UNION</v>
      </c>
    </row>
    <row r="1207" spans="1:10" x14ac:dyDescent="0.55000000000000004">
      <c r="A1207" t="s">
        <v>142</v>
      </c>
      <c r="B1207" t="s">
        <v>9</v>
      </c>
      <c r="C1207" t="s">
        <v>1</v>
      </c>
      <c r="D1207" t="s">
        <v>6</v>
      </c>
      <c r="E1207" t="s">
        <v>5</v>
      </c>
      <c r="F1207" t="b">
        <v>1</v>
      </c>
      <c r="G1207">
        <v>932</v>
      </c>
      <c r="H1207">
        <v>3</v>
      </c>
      <c r="I1207">
        <v>5392</v>
      </c>
      <c r="J1207" t="str">
        <f t="shared" si="18"/>
        <v>SELECT 'flat30-16.cnf','Roulette','Clause','Guided','Amplified',1,932,3,5392 UNION</v>
      </c>
    </row>
    <row r="1208" spans="1:10" x14ac:dyDescent="0.55000000000000004">
      <c r="A1208" t="s">
        <v>142</v>
      </c>
      <c r="B1208" t="s">
        <v>9</v>
      </c>
      <c r="C1208" t="s">
        <v>1</v>
      </c>
      <c r="D1208" t="s">
        <v>131</v>
      </c>
      <c r="E1208" t="s">
        <v>3</v>
      </c>
      <c r="F1208" t="b">
        <v>0</v>
      </c>
      <c r="G1208">
        <v>10000</v>
      </c>
      <c r="H1208">
        <v>30</v>
      </c>
      <c r="I1208">
        <v>51281</v>
      </c>
      <c r="J1208" t="str">
        <f t="shared" si="18"/>
        <v>SELECT 'flat30-16.cnf','Roulette','Clause','1Bit','MaxSat',0,10000,30,51281 UNION</v>
      </c>
    </row>
    <row r="1209" spans="1:10" x14ac:dyDescent="0.55000000000000004">
      <c r="A1209" t="s">
        <v>142</v>
      </c>
      <c r="B1209" t="s">
        <v>9</v>
      </c>
      <c r="C1209" t="s">
        <v>1</v>
      </c>
      <c r="D1209" t="s">
        <v>131</v>
      </c>
      <c r="E1209" t="s">
        <v>4</v>
      </c>
      <c r="F1209" t="b">
        <v>0</v>
      </c>
      <c r="G1209">
        <v>10000</v>
      </c>
      <c r="H1209">
        <v>25</v>
      </c>
      <c r="I1209">
        <v>49428</v>
      </c>
      <c r="J1209" t="str">
        <f t="shared" si="18"/>
        <v>SELECT 'flat30-16.cnf','Roulette','Clause','1Bit','Weighted',0,10000,25,49428 UNION</v>
      </c>
    </row>
    <row r="1210" spans="1:10" x14ac:dyDescent="0.55000000000000004">
      <c r="A1210" t="s">
        <v>142</v>
      </c>
      <c r="B1210" t="s">
        <v>9</v>
      </c>
      <c r="C1210" t="s">
        <v>1</v>
      </c>
      <c r="D1210" t="s">
        <v>131</v>
      </c>
      <c r="E1210" t="s">
        <v>5</v>
      </c>
      <c r="F1210" t="b">
        <v>0</v>
      </c>
      <c r="G1210">
        <v>10000</v>
      </c>
      <c r="H1210">
        <v>34</v>
      </c>
      <c r="I1210">
        <v>51712</v>
      </c>
      <c r="J1210" t="str">
        <f t="shared" si="18"/>
        <v>SELECT 'flat30-16.cnf','Roulette','Clause','1Bit','Amplified',0,10000,34,51712 UNION</v>
      </c>
    </row>
    <row r="1211" spans="1:10" x14ac:dyDescent="0.55000000000000004">
      <c r="A1211" t="s">
        <v>142</v>
      </c>
      <c r="B1211" t="s">
        <v>9</v>
      </c>
      <c r="C1211" t="s">
        <v>1</v>
      </c>
      <c r="D1211" t="s">
        <v>132</v>
      </c>
      <c r="E1211" t="s">
        <v>3</v>
      </c>
      <c r="F1211" t="b">
        <v>0</v>
      </c>
      <c r="G1211">
        <v>10000</v>
      </c>
      <c r="H1211">
        <v>30</v>
      </c>
      <c r="I1211">
        <v>51406</v>
      </c>
      <c r="J1211" t="str">
        <f t="shared" si="18"/>
        <v>SELECT 'flat30-16.cnf','Roulette','Clause','2Bit','MaxSat',0,10000,30,51406 UNION</v>
      </c>
    </row>
    <row r="1212" spans="1:10" x14ac:dyDescent="0.55000000000000004">
      <c r="A1212" t="s">
        <v>142</v>
      </c>
      <c r="B1212" t="s">
        <v>9</v>
      </c>
      <c r="C1212" t="s">
        <v>1</v>
      </c>
      <c r="D1212" t="s">
        <v>132</v>
      </c>
      <c r="E1212" t="s">
        <v>4</v>
      </c>
      <c r="F1212" t="b">
        <v>0</v>
      </c>
      <c r="G1212">
        <v>10000</v>
      </c>
      <c r="H1212">
        <v>21</v>
      </c>
      <c r="I1212">
        <v>49796</v>
      </c>
      <c r="J1212" t="str">
        <f t="shared" si="18"/>
        <v>SELECT 'flat30-16.cnf','Roulette','Clause','2Bit','Weighted',0,10000,21,49796 UNION</v>
      </c>
    </row>
    <row r="1213" spans="1:10" x14ac:dyDescent="0.55000000000000004">
      <c r="A1213" t="s">
        <v>142</v>
      </c>
      <c r="B1213" t="s">
        <v>9</v>
      </c>
      <c r="C1213" t="s">
        <v>1</v>
      </c>
      <c r="D1213" t="s">
        <v>132</v>
      </c>
      <c r="E1213" t="s">
        <v>5</v>
      </c>
      <c r="F1213" t="b">
        <v>0</v>
      </c>
      <c r="G1213">
        <v>10000</v>
      </c>
      <c r="H1213">
        <v>31</v>
      </c>
      <c r="I1213">
        <v>51047</v>
      </c>
      <c r="J1213" t="str">
        <f t="shared" si="18"/>
        <v>SELECT 'flat30-16.cnf','Roulette','Clause','2Bit','Amplified',0,10000,31,51047 UNION</v>
      </c>
    </row>
    <row r="1214" spans="1:10" x14ac:dyDescent="0.55000000000000004">
      <c r="A1214" t="s">
        <v>142</v>
      </c>
      <c r="B1214" t="s">
        <v>9</v>
      </c>
      <c r="C1214" t="s">
        <v>8</v>
      </c>
      <c r="D1214" t="s">
        <v>2</v>
      </c>
      <c r="E1214" t="s">
        <v>3</v>
      </c>
      <c r="F1214" t="b">
        <v>0</v>
      </c>
      <c r="G1214">
        <v>10000</v>
      </c>
      <c r="H1214">
        <v>34</v>
      </c>
      <c r="I1214">
        <v>23470</v>
      </c>
      <c r="J1214" t="str">
        <f t="shared" si="18"/>
        <v>SELECT 'flat30-16.cnf','Roulette','Uniform','BitFlip','MaxSat',0,10000,34,23470 UNION</v>
      </c>
    </row>
    <row r="1215" spans="1:10" x14ac:dyDescent="0.55000000000000004">
      <c r="A1215" t="s">
        <v>142</v>
      </c>
      <c r="B1215" t="s">
        <v>9</v>
      </c>
      <c r="C1215" t="s">
        <v>8</v>
      </c>
      <c r="D1215" t="s">
        <v>2</v>
      </c>
      <c r="E1215" t="s">
        <v>4</v>
      </c>
      <c r="F1215" t="b">
        <v>0</v>
      </c>
      <c r="G1215">
        <v>10000</v>
      </c>
      <c r="H1215">
        <v>26</v>
      </c>
      <c r="I1215">
        <v>21869</v>
      </c>
      <c r="J1215" t="str">
        <f t="shared" si="18"/>
        <v>SELECT 'flat30-16.cnf','Roulette','Uniform','BitFlip','Weighted',0,10000,26,21869 UNION</v>
      </c>
    </row>
    <row r="1216" spans="1:10" x14ac:dyDescent="0.55000000000000004">
      <c r="A1216" t="s">
        <v>142</v>
      </c>
      <c r="B1216" t="s">
        <v>9</v>
      </c>
      <c r="C1216" t="s">
        <v>8</v>
      </c>
      <c r="D1216" t="s">
        <v>2</v>
      </c>
      <c r="E1216" t="s">
        <v>5</v>
      </c>
      <c r="F1216" t="b">
        <v>0</v>
      </c>
      <c r="G1216">
        <v>10000</v>
      </c>
      <c r="H1216">
        <v>37</v>
      </c>
      <c r="I1216">
        <v>23965</v>
      </c>
      <c r="J1216" t="str">
        <f t="shared" si="18"/>
        <v>SELECT 'flat30-16.cnf','Roulette','Uniform','BitFlip','Amplified',0,10000,37,23965 UNION</v>
      </c>
    </row>
    <row r="1217" spans="1:10" x14ac:dyDescent="0.55000000000000004">
      <c r="A1217" t="s">
        <v>142</v>
      </c>
      <c r="B1217" t="s">
        <v>9</v>
      </c>
      <c r="C1217" t="s">
        <v>8</v>
      </c>
      <c r="D1217" t="s">
        <v>6</v>
      </c>
      <c r="E1217" t="s">
        <v>3</v>
      </c>
      <c r="F1217" t="b">
        <v>1</v>
      </c>
      <c r="G1217">
        <v>2291</v>
      </c>
      <c r="H1217">
        <v>10</v>
      </c>
      <c r="I1217">
        <v>8180</v>
      </c>
      <c r="J1217" t="str">
        <f t="shared" si="18"/>
        <v>SELECT 'flat30-16.cnf','Roulette','Uniform','Guided','MaxSat',1,2291,10,8180 UNION</v>
      </c>
    </row>
    <row r="1218" spans="1:10" x14ac:dyDescent="0.55000000000000004">
      <c r="A1218" t="s">
        <v>142</v>
      </c>
      <c r="B1218" t="s">
        <v>9</v>
      </c>
      <c r="C1218" t="s">
        <v>8</v>
      </c>
      <c r="D1218" t="s">
        <v>6</v>
      </c>
      <c r="E1218" t="s">
        <v>4</v>
      </c>
      <c r="F1218" t="b">
        <v>1</v>
      </c>
      <c r="G1218">
        <v>817</v>
      </c>
      <c r="H1218">
        <v>3</v>
      </c>
      <c r="I1218">
        <v>2847</v>
      </c>
      <c r="J1218" t="str">
        <f t="shared" si="18"/>
        <v>SELECT 'flat30-16.cnf','Roulette','Uniform','Guided','Weighted',1,817,3,2847 UNION</v>
      </c>
    </row>
    <row r="1219" spans="1:10" x14ac:dyDescent="0.55000000000000004">
      <c r="A1219" t="s">
        <v>142</v>
      </c>
      <c r="B1219" t="s">
        <v>9</v>
      </c>
      <c r="C1219" t="s">
        <v>8</v>
      </c>
      <c r="D1219" t="s">
        <v>6</v>
      </c>
      <c r="E1219" t="s">
        <v>5</v>
      </c>
      <c r="F1219" t="b">
        <v>1</v>
      </c>
      <c r="G1219">
        <v>2125</v>
      </c>
      <c r="H1219">
        <v>10</v>
      </c>
      <c r="I1219">
        <v>7583</v>
      </c>
      <c r="J1219" t="str">
        <f t="shared" ref="J1219:J1282" si="19">CONCATENATE("SELECT '",A1219,"','",B1219,"','",C1219,"','",D1219,"','",E1219,"',",IF(F1219,1,0),",",G1219,",",H1219,",",I1219," UNION")</f>
        <v>SELECT 'flat30-16.cnf','Roulette','Uniform','Guided','Amplified',1,2125,10,7583 UNION</v>
      </c>
    </row>
    <row r="1220" spans="1:10" x14ac:dyDescent="0.55000000000000004">
      <c r="A1220" t="s">
        <v>142</v>
      </c>
      <c r="B1220" t="s">
        <v>9</v>
      </c>
      <c r="C1220" t="s">
        <v>8</v>
      </c>
      <c r="D1220" t="s">
        <v>131</v>
      </c>
      <c r="E1220" t="s">
        <v>3</v>
      </c>
      <c r="F1220" t="b">
        <v>0</v>
      </c>
      <c r="G1220">
        <v>10000</v>
      </c>
      <c r="H1220">
        <v>38</v>
      </c>
      <c r="I1220">
        <v>22159</v>
      </c>
      <c r="J1220" t="str">
        <f t="shared" si="19"/>
        <v>SELECT 'flat30-16.cnf','Roulette','Uniform','1Bit','MaxSat',0,10000,38,22159 UNION</v>
      </c>
    </row>
    <row r="1221" spans="1:10" x14ac:dyDescent="0.55000000000000004">
      <c r="A1221" t="s">
        <v>142</v>
      </c>
      <c r="B1221" t="s">
        <v>9</v>
      </c>
      <c r="C1221" t="s">
        <v>8</v>
      </c>
      <c r="D1221" t="s">
        <v>131</v>
      </c>
      <c r="E1221" t="s">
        <v>4</v>
      </c>
      <c r="F1221" t="b">
        <v>0</v>
      </c>
      <c r="G1221">
        <v>10000</v>
      </c>
      <c r="H1221">
        <v>31</v>
      </c>
      <c r="I1221">
        <v>20744</v>
      </c>
      <c r="J1221" t="str">
        <f t="shared" si="19"/>
        <v>SELECT 'flat30-16.cnf','Roulette','Uniform','1Bit','Weighted',0,10000,31,20744 UNION</v>
      </c>
    </row>
    <row r="1222" spans="1:10" x14ac:dyDescent="0.55000000000000004">
      <c r="A1222" t="s">
        <v>142</v>
      </c>
      <c r="B1222" t="s">
        <v>9</v>
      </c>
      <c r="C1222" t="s">
        <v>8</v>
      </c>
      <c r="D1222" t="s">
        <v>131</v>
      </c>
      <c r="E1222" t="s">
        <v>5</v>
      </c>
      <c r="F1222" t="b">
        <v>0</v>
      </c>
      <c r="G1222">
        <v>10000</v>
      </c>
      <c r="H1222">
        <v>41</v>
      </c>
      <c r="I1222">
        <v>22386</v>
      </c>
      <c r="J1222" t="str">
        <f t="shared" si="19"/>
        <v>SELECT 'flat30-16.cnf','Roulette','Uniform','1Bit','Amplified',0,10000,41,22386 UNION</v>
      </c>
    </row>
    <row r="1223" spans="1:10" x14ac:dyDescent="0.55000000000000004">
      <c r="A1223" t="s">
        <v>142</v>
      </c>
      <c r="B1223" t="s">
        <v>9</v>
      </c>
      <c r="C1223" t="s">
        <v>8</v>
      </c>
      <c r="D1223" t="s">
        <v>132</v>
      </c>
      <c r="E1223" t="s">
        <v>3</v>
      </c>
      <c r="F1223" t="b">
        <v>0</v>
      </c>
      <c r="G1223">
        <v>10000</v>
      </c>
      <c r="H1223">
        <v>30</v>
      </c>
      <c r="I1223">
        <v>22143</v>
      </c>
      <c r="J1223" t="str">
        <f t="shared" si="19"/>
        <v>SELECT 'flat30-16.cnf','Roulette','Uniform','2Bit','MaxSat',0,10000,30,22143 UNION</v>
      </c>
    </row>
    <row r="1224" spans="1:10" x14ac:dyDescent="0.55000000000000004">
      <c r="A1224" t="s">
        <v>142</v>
      </c>
      <c r="B1224" t="s">
        <v>9</v>
      </c>
      <c r="C1224" t="s">
        <v>8</v>
      </c>
      <c r="D1224" t="s">
        <v>132</v>
      </c>
      <c r="E1224" t="s">
        <v>4</v>
      </c>
      <c r="F1224" t="b">
        <v>0</v>
      </c>
      <c r="G1224">
        <v>10000</v>
      </c>
      <c r="H1224">
        <v>25</v>
      </c>
      <c r="I1224">
        <v>21031</v>
      </c>
      <c r="J1224" t="str">
        <f t="shared" si="19"/>
        <v>SELECT 'flat30-16.cnf','Roulette','Uniform','2Bit','Weighted',0,10000,25,21031 UNION</v>
      </c>
    </row>
    <row r="1225" spans="1:10" x14ac:dyDescent="0.55000000000000004">
      <c r="A1225" t="s">
        <v>142</v>
      </c>
      <c r="B1225" t="s">
        <v>9</v>
      </c>
      <c r="C1225" t="s">
        <v>8</v>
      </c>
      <c r="D1225" t="s">
        <v>132</v>
      </c>
      <c r="E1225" t="s">
        <v>5</v>
      </c>
      <c r="F1225" t="b">
        <v>0</v>
      </c>
      <c r="G1225">
        <v>10000</v>
      </c>
      <c r="H1225">
        <v>32</v>
      </c>
      <c r="I1225">
        <v>22559</v>
      </c>
      <c r="J1225" t="str">
        <f t="shared" si="19"/>
        <v>SELECT 'flat30-16.cnf','Roulette','Uniform','2Bit','Amplified',0,10000,32,22559 UNION</v>
      </c>
    </row>
    <row r="1226" spans="1:10" x14ac:dyDescent="0.55000000000000004">
      <c r="A1226" t="s">
        <v>142</v>
      </c>
      <c r="B1226" t="s">
        <v>9</v>
      </c>
      <c r="C1226" t="s">
        <v>133</v>
      </c>
      <c r="D1226" t="s">
        <v>2</v>
      </c>
      <c r="E1226" t="s">
        <v>3</v>
      </c>
      <c r="F1226" t="b">
        <v>0</v>
      </c>
      <c r="G1226">
        <v>10000</v>
      </c>
      <c r="H1226">
        <v>36</v>
      </c>
      <c r="I1226">
        <v>21969</v>
      </c>
      <c r="J1226" t="str">
        <f t="shared" si="19"/>
        <v>SELECT 'flat30-16.cnf','Roulette','1Point','BitFlip','MaxSat',0,10000,36,21969 UNION</v>
      </c>
    </row>
    <row r="1227" spans="1:10" x14ac:dyDescent="0.55000000000000004">
      <c r="A1227" t="s">
        <v>142</v>
      </c>
      <c r="B1227" t="s">
        <v>9</v>
      </c>
      <c r="C1227" t="s">
        <v>133</v>
      </c>
      <c r="D1227" t="s">
        <v>2</v>
      </c>
      <c r="E1227" t="s">
        <v>4</v>
      </c>
      <c r="F1227" t="b">
        <v>0</v>
      </c>
      <c r="G1227">
        <v>10000</v>
      </c>
      <c r="H1227">
        <v>27</v>
      </c>
      <c r="I1227">
        <v>20698</v>
      </c>
      <c r="J1227" t="str">
        <f t="shared" si="19"/>
        <v>SELECT 'flat30-16.cnf','Roulette','1Point','BitFlip','Weighted',0,10000,27,20698 UNION</v>
      </c>
    </row>
    <row r="1228" spans="1:10" x14ac:dyDescent="0.55000000000000004">
      <c r="A1228" t="s">
        <v>142</v>
      </c>
      <c r="B1228" t="s">
        <v>9</v>
      </c>
      <c r="C1228" t="s">
        <v>133</v>
      </c>
      <c r="D1228" t="s">
        <v>2</v>
      </c>
      <c r="E1228" t="s">
        <v>5</v>
      </c>
      <c r="F1228" t="b">
        <v>0</v>
      </c>
      <c r="G1228">
        <v>10000</v>
      </c>
      <c r="H1228">
        <v>36</v>
      </c>
      <c r="I1228">
        <v>22541</v>
      </c>
      <c r="J1228" t="str">
        <f t="shared" si="19"/>
        <v>SELECT 'flat30-16.cnf','Roulette','1Point','BitFlip','Amplified',0,10000,36,22541 UNION</v>
      </c>
    </row>
    <row r="1229" spans="1:10" x14ac:dyDescent="0.55000000000000004">
      <c r="A1229" t="s">
        <v>142</v>
      </c>
      <c r="B1229" t="s">
        <v>9</v>
      </c>
      <c r="C1229" t="s">
        <v>133</v>
      </c>
      <c r="D1229" t="s">
        <v>6</v>
      </c>
      <c r="E1229" t="s">
        <v>3</v>
      </c>
      <c r="F1229" t="b">
        <v>1</v>
      </c>
      <c r="G1229">
        <v>428</v>
      </c>
      <c r="H1229">
        <v>2</v>
      </c>
      <c r="I1229">
        <v>1467</v>
      </c>
      <c r="J1229" t="str">
        <f t="shared" si="19"/>
        <v>SELECT 'flat30-16.cnf','Roulette','1Point','Guided','MaxSat',1,428,2,1467 UNION</v>
      </c>
    </row>
    <row r="1230" spans="1:10" x14ac:dyDescent="0.55000000000000004">
      <c r="A1230" t="s">
        <v>142</v>
      </c>
      <c r="B1230" t="s">
        <v>9</v>
      </c>
      <c r="C1230" t="s">
        <v>133</v>
      </c>
      <c r="D1230" t="s">
        <v>6</v>
      </c>
      <c r="E1230" t="s">
        <v>4</v>
      </c>
      <c r="F1230" t="b">
        <v>1</v>
      </c>
      <c r="G1230">
        <v>1178</v>
      </c>
      <c r="H1230">
        <v>5</v>
      </c>
      <c r="I1230">
        <v>3911</v>
      </c>
      <c r="J1230" t="str">
        <f t="shared" si="19"/>
        <v>SELECT 'flat30-16.cnf','Roulette','1Point','Guided','Weighted',1,1178,5,3911 UNION</v>
      </c>
    </row>
    <row r="1231" spans="1:10" x14ac:dyDescent="0.55000000000000004">
      <c r="A1231" t="s">
        <v>142</v>
      </c>
      <c r="B1231" t="s">
        <v>9</v>
      </c>
      <c r="C1231" t="s">
        <v>133</v>
      </c>
      <c r="D1231" t="s">
        <v>6</v>
      </c>
      <c r="E1231" t="s">
        <v>5</v>
      </c>
      <c r="F1231" t="b">
        <v>1</v>
      </c>
      <c r="G1231">
        <v>260</v>
      </c>
      <c r="H1231">
        <v>1</v>
      </c>
      <c r="I1231">
        <v>887</v>
      </c>
      <c r="J1231" t="str">
        <f t="shared" si="19"/>
        <v>SELECT 'flat30-16.cnf','Roulette','1Point','Guided','Amplified',1,260,1,887 UNION</v>
      </c>
    </row>
    <row r="1232" spans="1:10" x14ac:dyDescent="0.55000000000000004">
      <c r="A1232" t="s">
        <v>142</v>
      </c>
      <c r="B1232" t="s">
        <v>9</v>
      </c>
      <c r="C1232" t="s">
        <v>133</v>
      </c>
      <c r="D1232" t="s">
        <v>131</v>
      </c>
      <c r="E1232" t="s">
        <v>3</v>
      </c>
      <c r="F1232" t="b">
        <v>0</v>
      </c>
      <c r="G1232">
        <v>10000</v>
      </c>
      <c r="H1232">
        <v>39</v>
      </c>
      <c r="I1232">
        <v>20882</v>
      </c>
      <c r="J1232" t="str">
        <f t="shared" si="19"/>
        <v>SELECT 'flat30-16.cnf','Roulette','1Point','1Bit','MaxSat',0,10000,39,20882 UNION</v>
      </c>
    </row>
    <row r="1233" spans="1:10" x14ac:dyDescent="0.55000000000000004">
      <c r="A1233" t="s">
        <v>142</v>
      </c>
      <c r="B1233" t="s">
        <v>9</v>
      </c>
      <c r="C1233" t="s">
        <v>133</v>
      </c>
      <c r="D1233" t="s">
        <v>131</v>
      </c>
      <c r="E1233" t="s">
        <v>4</v>
      </c>
      <c r="F1233" t="b">
        <v>0</v>
      </c>
      <c r="G1233">
        <v>10000</v>
      </c>
      <c r="H1233">
        <v>30</v>
      </c>
      <c r="I1233">
        <v>20226</v>
      </c>
      <c r="J1233" t="str">
        <f t="shared" si="19"/>
        <v>SELECT 'flat30-16.cnf','Roulette','1Point','1Bit','Weighted',0,10000,30,20226 UNION</v>
      </c>
    </row>
    <row r="1234" spans="1:10" x14ac:dyDescent="0.55000000000000004">
      <c r="A1234" t="s">
        <v>142</v>
      </c>
      <c r="B1234" t="s">
        <v>9</v>
      </c>
      <c r="C1234" t="s">
        <v>133</v>
      </c>
      <c r="D1234" t="s">
        <v>131</v>
      </c>
      <c r="E1234" t="s">
        <v>5</v>
      </c>
      <c r="F1234" t="b">
        <v>0</v>
      </c>
      <c r="G1234">
        <v>10000</v>
      </c>
      <c r="H1234">
        <v>41</v>
      </c>
      <c r="I1234">
        <v>23567</v>
      </c>
      <c r="J1234" t="str">
        <f t="shared" si="19"/>
        <v>SELECT 'flat30-16.cnf','Roulette','1Point','1Bit','Amplified',0,10000,41,23567 UNION</v>
      </c>
    </row>
    <row r="1235" spans="1:10" x14ac:dyDescent="0.55000000000000004">
      <c r="A1235" t="s">
        <v>142</v>
      </c>
      <c r="B1235" t="s">
        <v>9</v>
      </c>
      <c r="C1235" t="s">
        <v>133</v>
      </c>
      <c r="D1235" t="s">
        <v>132</v>
      </c>
      <c r="E1235" t="s">
        <v>3</v>
      </c>
      <c r="F1235" t="b">
        <v>0</v>
      </c>
      <c r="G1235">
        <v>10000</v>
      </c>
      <c r="H1235">
        <v>36</v>
      </c>
      <c r="I1235">
        <v>21696</v>
      </c>
      <c r="J1235" t="str">
        <f t="shared" si="19"/>
        <v>SELECT 'flat30-16.cnf','Roulette','1Point','2Bit','MaxSat',0,10000,36,21696 UNION</v>
      </c>
    </row>
    <row r="1236" spans="1:10" x14ac:dyDescent="0.55000000000000004">
      <c r="A1236" t="s">
        <v>142</v>
      </c>
      <c r="B1236" t="s">
        <v>9</v>
      </c>
      <c r="C1236" t="s">
        <v>133</v>
      </c>
      <c r="D1236" t="s">
        <v>132</v>
      </c>
      <c r="E1236" t="s">
        <v>4</v>
      </c>
      <c r="F1236" t="b">
        <v>0</v>
      </c>
      <c r="G1236">
        <v>10000</v>
      </c>
      <c r="H1236">
        <v>29</v>
      </c>
      <c r="I1236">
        <v>20145</v>
      </c>
      <c r="J1236" t="str">
        <f t="shared" si="19"/>
        <v>SELECT 'flat30-16.cnf','Roulette','1Point','2Bit','Weighted',0,10000,29,20145 UNION</v>
      </c>
    </row>
    <row r="1237" spans="1:10" x14ac:dyDescent="0.55000000000000004">
      <c r="A1237" t="s">
        <v>142</v>
      </c>
      <c r="B1237" t="s">
        <v>9</v>
      </c>
      <c r="C1237" t="s">
        <v>133</v>
      </c>
      <c r="D1237" t="s">
        <v>132</v>
      </c>
      <c r="E1237" t="s">
        <v>5</v>
      </c>
      <c r="F1237" t="b">
        <v>1</v>
      </c>
      <c r="G1237">
        <v>246</v>
      </c>
      <c r="H1237">
        <v>0</v>
      </c>
      <c r="I1237">
        <v>521</v>
      </c>
      <c r="J1237" t="str">
        <f t="shared" si="19"/>
        <v>SELECT 'flat30-16.cnf','Roulette','1Point','2Bit','Amplified',1,246,0,521 UNION</v>
      </c>
    </row>
    <row r="1238" spans="1:10" x14ac:dyDescent="0.55000000000000004">
      <c r="A1238" t="s">
        <v>142</v>
      </c>
      <c r="B1238" t="s">
        <v>9</v>
      </c>
      <c r="C1238" t="s">
        <v>134</v>
      </c>
      <c r="D1238" t="s">
        <v>2</v>
      </c>
      <c r="E1238" t="s">
        <v>3</v>
      </c>
      <c r="F1238" t="b">
        <v>0</v>
      </c>
      <c r="G1238">
        <v>10000</v>
      </c>
      <c r="H1238">
        <v>37</v>
      </c>
      <c r="I1238">
        <v>21901</v>
      </c>
      <c r="J1238" t="str">
        <f t="shared" si="19"/>
        <v>SELECT 'flat30-16.cnf','Roulette','2Point','BitFlip','MaxSat',0,10000,37,21901 UNION</v>
      </c>
    </row>
    <row r="1239" spans="1:10" x14ac:dyDescent="0.55000000000000004">
      <c r="A1239" t="s">
        <v>142</v>
      </c>
      <c r="B1239" t="s">
        <v>9</v>
      </c>
      <c r="C1239" t="s">
        <v>134</v>
      </c>
      <c r="D1239" t="s">
        <v>2</v>
      </c>
      <c r="E1239" t="s">
        <v>4</v>
      </c>
      <c r="F1239" t="b">
        <v>0</v>
      </c>
      <c r="G1239">
        <v>10000</v>
      </c>
      <c r="H1239">
        <v>25</v>
      </c>
      <c r="I1239">
        <v>20198</v>
      </c>
      <c r="J1239" t="str">
        <f t="shared" si="19"/>
        <v>SELECT 'flat30-16.cnf','Roulette','2Point','BitFlip','Weighted',0,10000,25,20198 UNION</v>
      </c>
    </row>
    <row r="1240" spans="1:10" x14ac:dyDescent="0.55000000000000004">
      <c r="A1240" t="s">
        <v>142</v>
      </c>
      <c r="B1240" t="s">
        <v>9</v>
      </c>
      <c r="C1240" t="s">
        <v>134</v>
      </c>
      <c r="D1240" t="s">
        <v>2</v>
      </c>
      <c r="E1240" t="s">
        <v>5</v>
      </c>
      <c r="F1240" t="b">
        <v>0</v>
      </c>
      <c r="G1240">
        <v>10000</v>
      </c>
      <c r="H1240">
        <v>40</v>
      </c>
      <c r="I1240">
        <v>22544</v>
      </c>
      <c r="J1240" t="str">
        <f t="shared" si="19"/>
        <v>SELECT 'flat30-16.cnf','Roulette','2Point','BitFlip','Amplified',0,10000,40,22544 UNION</v>
      </c>
    </row>
    <row r="1241" spans="1:10" x14ac:dyDescent="0.55000000000000004">
      <c r="A1241" t="s">
        <v>142</v>
      </c>
      <c r="B1241" t="s">
        <v>9</v>
      </c>
      <c r="C1241" t="s">
        <v>134</v>
      </c>
      <c r="D1241" t="s">
        <v>6</v>
      </c>
      <c r="E1241" t="s">
        <v>3</v>
      </c>
      <c r="F1241" t="b">
        <v>1</v>
      </c>
      <c r="G1241">
        <v>772</v>
      </c>
      <c r="H1241">
        <v>4</v>
      </c>
      <c r="I1241">
        <v>2663</v>
      </c>
      <c r="J1241" t="str">
        <f t="shared" si="19"/>
        <v>SELECT 'flat30-16.cnf','Roulette','2Point','Guided','MaxSat',1,772,4,2663 UNION</v>
      </c>
    </row>
    <row r="1242" spans="1:10" x14ac:dyDescent="0.55000000000000004">
      <c r="A1242" t="s">
        <v>142</v>
      </c>
      <c r="B1242" t="s">
        <v>9</v>
      </c>
      <c r="C1242" t="s">
        <v>134</v>
      </c>
      <c r="D1242" t="s">
        <v>6</v>
      </c>
      <c r="E1242" t="s">
        <v>4</v>
      </c>
      <c r="F1242" t="b">
        <v>1</v>
      </c>
      <c r="G1242">
        <v>944</v>
      </c>
      <c r="H1242">
        <v>5</v>
      </c>
      <c r="I1242">
        <v>3057</v>
      </c>
      <c r="J1242" t="str">
        <f t="shared" si="19"/>
        <v>SELECT 'flat30-16.cnf','Roulette','2Point','Guided','Weighted',1,944,5,3057 UNION</v>
      </c>
    </row>
    <row r="1243" spans="1:10" x14ac:dyDescent="0.55000000000000004">
      <c r="A1243" t="s">
        <v>142</v>
      </c>
      <c r="B1243" t="s">
        <v>9</v>
      </c>
      <c r="C1243" t="s">
        <v>134</v>
      </c>
      <c r="D1243" t="s">
        <v>6</v>
      </c>
      <c r="E1243" t="s">
        <v>5</v>
      </c>
      <c r="F1243" t="b">
        <v>1</v>
      </c>
      <c r="G1243">
        <v>728</v>
      </c>
      <c r="H1243">
        <v>4</v>
      </c>
      <c r="I1243">
        <v>2500</v>
      </c>
      <c r="J1243" t="str">
        <f t="shared" si="19"/>
        <v>SELECT 'flat30-16.cnf','Roulette','2Point','Guided','Amplified',1,728,4,2500 UNION</v>
      </c>
    </row>
    <row r="1244" spans="1:10" x14ac:dyDescent="0.55000000000000004">
      <c r="A1244" t="s">
        <v>142</v>
      </c>
      <c r="B1244" t="s">
        <v>9</v>
      </c>
      <c r="C1244" t="s">
        <v>134</v>
      </c>
      <c r="D1244" t="s">
        <v>131</v>
      </c>
      <c r="E1244" t="s">
        <v>3</v>
      </c>
      <c r="F1244" t="b">
        <v>0</v>
      </c>
      <c r="G1244">
        <v>10000</v>
      </c>
      <c r="H1244">
        <v>38</v>
      </c>
      <c r="I1244">
        <v>20577</v>
      </c>
      <c r="J1244" t="str">
        <f t="shared" si="19"/>
        <v>SELECT 'flat30-16.cnf','Roulette','2Point','1Bit','MaxSat',0,10000,38,20577 UNION</v>
      </c>
    </row>
    <row r="1245" spans="1:10" x14ac:dyDescent="0.55000000000000004">
      <c r="A1245" t="s">
        <v>142</v>
      </c>
      <c r="B1245" t="s">
        <v>9</v>
      </c>
      <c r="C1245" t="s">
        <v>134</v>
      </c>
      <c r="D1245" t="s">
        <v>131</v>
      </c>
      <c r="E1245" t="s">
        <v>4</v>
      </c>
      <c r="F1245" t="b">
        <v>0</v>
      </c>
      <c r="G1245">
        <v>10000</v>
      </c>
      <c r="H1245">
        <v>31</v>
      </c>
      <c r="I1245">
        <v>19121</v>
      </c>
      <c r="J1245" t="str">
        <f t="shared" si="19"/>
        <v>SELECT 'flat30-16.cnf','Roulette','2Point','1Bit','Weighted',0,10000,31,19121 UNION</v>
      </c>
    </row>
    <row r="1246" spans="1:10" x14ac:dyDescent="0.55000000000000004">
      <c r="A1246" t="s">
        <v>142</v>
      </c>
      <c r="B1246" t="s">
        <v>9</v>
      </c>
      <c r="C1246" t="s">
        <v>134</v>
      </c>
      <c r="D1246" t="s">
        <v>131</v>
      </c>
      <c r="E1246" t="s">
        <v>5</v>
      </c>
      <c r="F1246" t="b">
        <v>0</v>
      </c>
      <c r="G1246">
        <v>10000</v>
      </c>
      <c r="H1246">
        <v>39</v>
      </c>
      <c r="I1246">
        <v>21200</v>
      </c>
      <c r="J1246" t="str">
        <f t="shared" si="19"/>
        <v>SELECT 'flat30-16.cnf','Roulette','2Point','1Bit','Amplified',0,10000,39,21200 UNION</v>
      </c>
    </row>
    <row r="1247" spans="1:10" x14ac:dyDescent="0.55000000000000004">
      <c r="A1247" t="s">
        <v>142</v>
      </c>
      <c r="B1247" t="s">
        <v>9</v>
      </c>
      <c r="C1247" t="s">
        <v>134</v>
      </c>
      <c r="D1247" t="s">
        <v>132</v>
      </c>
      <c r="E1247" t="s">
        <v>3</v>
      </c>
      <c r="F1247" t="b">
        <v>0</v>
      </c>
      <c r="G1247">
        <v>10000</v>
      </c>
      <c r="H1247">
        <v>35</v>
      </c>
      <c r="I1247">
        <v>20616</v>
      </c>
      <c r="J1247" t="str">
        <f t="shared" si="19"/>
        <v>SELECT 'flat30-16.cnf','Roulette','2Point','2Bit','MaxSat',0,10000,35,20616 UNION</v>
      </c>
    </row>
    <row r="1248" spans="1:10" x14ac:dyDescent="0.55000000000000004">
      <c r="A1248" t="s">
        <v>142</v>
      </c>
      <c r="B1248" t="s">
        <v>9</v>
      </c>
      <c r="C1248" t="s">
        <v>134</v>
      </c>
      <c r="D1248" t="s">
        <v>132</v>
      </c>
      <c r="E1248" t="s">
        <v>4</v>
      </c>
      <c r="F1248" t="b">
        <v>0</v>
      </c>
      <c r="G1248">
        <v>10000</v>
      </c>
      <c r="H1248">
        <v>30</v>
      </c>
      <c r="I1248">
        <v>19798</v>
      </c>
      <c r="J1248" t="str">
        <f t="shared" si="19"/>
        <v>SELECT 'flat30-16.cnf','Roulette','2Point','2Bit','Weighted',0,10000,30,19798 UNION</v>
      </c>
    </row>
    <row r="1249" spans="1:10" x14ac:dyDescent="0.55000000000000004">
      <c r="A1249" t="s">
        <v>142</v>
      </c>
      <c r="B1249" t="s">
        <v>9</v>
      </c>
      <c r="C1249" t="s">
        <v>134</v>
      </c>
      <c r="D1249" t="s">
        <v>132</v>
      </c>
      <c r="E1249" t="s">
        <v>5</v>
      </c>
      <c r="F1249" t="b">
        <v>1</v>
      </c>
      <c r="G1249">
        <v>7446</v>
      </c>
      <c r="H1249">
        <v>26</v>
      </c>
      <c r="I1249">
        <v>15602</v>
      </c>
      <c r="J1249" t="str">
        <f t="shared" si="19"/>
        <v>SELECT 'flat30-16.cnf','Roulette','2Point','2Bit','Amplified',1,7446,26,15602 UNION</v>
      </c>
    </row>
    <row r="1250" spans="1:10" x14ac:dyDescent="0.55000000000000004">
      <c r="A1250" t="s">
        <v>142</v>
      </c>
      <c r="B1250" t="s">
        <v>10</v>
      </c>
      <c r="C1250" t="s">
        <v>1</v>
      </c>
      <c r="D1250" t="s">
        <v>2</v>
      </c>
      <c r="E1250" t="s">
        <v>3</v>
      </c>
      <c r="F1250" t="b">
        <v>1</v>
      </c>
      <c r="G1250">
        <v>3003</v>
      </c>
      <c r="H1250">
        <v>14</v>
      </c>
      <c r="I1250">
        <v>14888</v>
      </c>
      <c r="J1250" t="str">
        <f t="shared" si="19"/>
        <v>SELECT 'flat30-16.cnf','Rank','Clause','BitFlip','MaxSat',1,3003,14,14888 UNION</v>
      </c>
    </row>
    <row r="1251" spans="1:10" x14ac:dyDescent="0.55000000000000004">
      <c r="A1251" t="s">
        <v>142</v>
      </c>
      <c r="B1251" t="s">
        <v>10</v>
      </c>
      <c r="C1251" t="s">
        <v>1</v>
      </c>
      <c r="D1251" t="s">
        <v>2</v>
      </c>
      <c r="E1251" t="s">
        <v>4</v>
      </c>
      <c r="F1251" t="b">
        <v>1</v>
      </c>
      <c r="G1251">
        <v>7609</v>
      </c>
      <c r="H1251">
        <v>27</v>
      </c>
      <c r="I1251">
        <v>35426</v>
      </c>
      <c r="J1251" t="str">
        <f t="shared" si="19"/>
        <v>SELECT 'flat30-16.cnf','Rank','Clause','BitFlip','Weighted',1,7609,27,35426 UNION</v>
      </c>
    </row>
    <row r="1252" spans="1:10" x14ac:dyDescent="0.55000000000000004">
      <c r="A1252" t="s">
        <v>142</v>
      </c>
      <c r="B1252" t="s">
        <v>10</v>
      </c>
      <c r="C1252" t="s">
        <v>1</v>
      </c>
      <c r="D1252" t="s">
        <v>2</v>
      </c>
      <c r="E1252" t="s">
        <v>5</v>
      </c>
      <c r="F1252" t="b">
        <v>0</v>
      </c>
      <c r="G1252">
        <v>10000</v>
      </c>
      <c r="H1252">
        <v>48</v>
      </c>
      <c r="I1252">
        <v>49068</v>
      </c>
      <c r="J1252" t="str">
        <f t="shared" si="19"/>
        <v>SELECT 'flat30-16.cnf','Rank','Clause','BitFlip','Amplified',0,10000,48,49068 UNION</v>
      </c>
    </row>
    <row r="1253" spans="1:10" x14ac:dyDescent="0.55000000000000004">
      <c r="A1253" t="s">
        <v>142</v>
      </c>
      <c r="B1253" t="s">
        <v>10</v>
      </c>
      <c r="C1253" t="s">
        <v>1</v>
      </c>
      <c r="D1253" t="s">
        <v>6</v>
      </c>
      <c r="E1253" t="s">
        <v>3</v>
      </c>
      <c r="F1253" t="b">
        <v>1</v>
      </c>
      <c r="G1253">
        <v>1183</v>
      </c>
      <c r="H1253">
        <v>6</v>
      </c>
      <c r="I1253">
        <v>6442</v>
      </c>
      <c r="J1253" t="str">
        <f t="shared" si="19"/>
        <v>SELECT 'flat30-16.cnf','Rank','Clause','Guided','MaxSat',1,1183,6,6442 UNION</v>
      </c>
    </row>
    <row r="1254" spans="1:10" x14ac:dyDescent="0.55000000000000004">
      <c r="A1254" t="s">
        <v>142</v>
      </c>
      <c r="B1254" t="s">
        <v>10</v>
      </c>
      <c r="C1254" t="s">
        <v>1</v>
      </c>
      <c r="D1254" t="s">
        <v>6</v>
      </c>
      <c r="E1254" t="s">
        <v>4</v>
      </c>
      <c r="F1254" t="b">
        <v>1</v>
      </c>
      <c r="G1254">
        <v>193</v>
      </c>
      <c r="H1254">
        <v>1</v>
      </c>
      <c r="I1254">
        <v>995</v>
      </c>
      <c r="J1254" t="str">
        <f t="shared" si="19"/>
        <v>SELECT 'flat30-16.cnf','Rank','Clause','Guided','Weighted',1,193,1,995 UNION</v>
      </c>
    </row>
    <row r="1255" spans="1:10" x14ac:dyDescent="0.55000000000000004">
      <c r="A1255" t="s">
        <v>142</v>
      </c>
      <c r="B1255" t="s">
        <v>10</v>
      </c>
      <c r="C1255" t="s">
        <v>1</v>
      </c>
      <c r="D1255" t="s">
        <v>6</v>
      </c>
      <c r="E1255" t="s">
        <v>5</v>
      </c>
      <c r="F1255" t="b">
        <v>1</v>
      </c>
      <c r="G1255">
        <v>818</v>
      </c>
      <c r="H1255">
        <v>4</v>
      </c>
      <c r="I1255">
        <v>4410</v>
      </c>
      <c r="J1255" t="str">
        <f t="shared" si="19"/>
        <v>SELECT 'flat30-16.cnf','Rank','Clause','Guided','Amplified',1,818,4,4410 UNION</v>
      </c>
    </row>
    <row r="1256" spans="1:10" x14ac:dyDescent="0.55000000000000004">
      <c r="A1256" t="s">
        <v>142</v>
      </c>
      <c r="B1256" t="s">
        <v>10</v>
      </c>
      <c r="C1256" t="s">
        <v>1</v>
      </c>
      <c r="D1256" t="s">
        <v>131</v>
      </c>
      <c r="E1256" t="s">
        <v>3</v>
      </c>
      <c r="F1256" t="b">
        <v>0</v>
      </c>
      <c r="G1256">
        <v>10000</v>
      </c>
      <c r="H1256">
        <v>49</v>
      </c>
      <c r="I1256">
        <v>48455</v>
      </c>
      <c r="J1256" t="str">
        <f t="shared" si="19"/>
        <v>SELECT 'flat30-16.cnf','Rank','Clause','1Bit','MaxSat',0,10000,49,48455 UNION</v>
      </c>
    </row>
    <row r="1257" spans="1:10" x14ac:dyDescent="0.55000000000000004">
      <c r="A1257" t="s">
        <v>142</v>
      </c>
      <c r="B1257" t="s">
        <v>10</v>
      </c>
      <c r="C1257" t="s">
        <v>1</v>
      </c>
      <c r="D1257" t="s">
        <v>131</v>
      </c>
      <c r="E1257" t="s">
        <v>4</v>
      </c>
      <c r="F1257" t="b">
        <v>1</v>
      </c>
      <c r="G1257">
        <v>3881</v>
      </c>
      <c r="H1257">
        <v>15</v>
      </c>
      <c r="I1257">
        <v>17859</v>
      </c>
      <c r="J1257" t="str">
        <f t="shared" si="19"/>
        <v>SELECT 'flat30-16.cnf','Rank','Clause','1Bit','Weighted',1,3881,15,17859 UNION</v>
      </c>
    </row>
    <row r="1258" spans="1:10" x14ac:dyDescent="0.55000000000000004">
      <c r="A1258" t="s">
        <v>142</v>
      </c>
      <c r="B1258" t="s">
        <v>10</v>
      </c>
      <c r="C1258" t="s">
        <v>1</v>
      </c>
      <c r="D1258" t="s">
        <v>131</v>
      </c>
      <c r="E1258" t="s">
        <v>5</v>
      </c>
      <c r="F1258" t="b">
        <v>0</v>
      </c>
      <c r="G1258">
        <v>10000</v>
      </c>
      <c r="H1258">
        <v>47</v>
      </c>
      <c r="I1258">
        <v>48121</v>
      </c>
      <c r="J1258" t="str">
        <f t="shared" si="19"/>
        <v>SELECT 'flat30-16.cnf','Rank','Clause','1Bit','Amplified',0,10000,47,48121 UNION</v>
      </c>
    </row>
    <row r="1259" spans="1:10" x14ac:dyDescent="0.55000000000000004">
      <c r="A1259" t="s">
        <v>142</v>
      </c>
      <c r="B1259" t="s">
        <v>10</v>
      </c>
      <c r="C1259" t="s">
        <v>1</v>
      </c>
      <c r="D1259" t="s">
        <v>132</v>
      </c>
      <c r="E1259" t="s">
        <v>3</v>
      </c>
      <c r="F1259" t="b">
        <v>0</v>
      </c>
      <c r="G1259">
        <v>10000</v>
      </c>
      <c r="H1259">
        <v>47</v>
      </c>
      <c r="I1259">
        <v>48125</v>
      </c>
      <c r="J1259" t="str">
        <f t="shared" si="19"/>
        <v>SELECT 'flat30-16.cnf','Rank','Clause','2Bit','MaxSat',0,10000,47,48125 UNION</v>
      </c>
    </row>
    <row r="1260" spans="1:10" x14ac:dyDescent="0.55000000000000004">
      <c r="A1260" t="s">
        <v>142</v>
      </c>
      <c r="B1260" t="s">
        <v>10</v>
      </c>
      <c r="C1260" t="s">
        <v>1</v>
      </c>
      <c r="D1260" t="s">
        <v>132</v>
      </c>
      <c r="E1260" t="s">
        <v>4</v>
      </c>
      <c r="F1260" t="b">
        <v>1</v>
      </c>
      <c r="G1260">
        <v>4769</v>
      </c>
      <c r="H1260">
        <v>16</v>
      </c>
      <c r="I1260">
        <v>22753</v>
      </c>
      <c r="J1260" t="str">
        <f t="shared" si="19"/>
        <v>SELECT 'flat30-16.cnf','Rank','Clause','2Bit','Weighted',1,4769,16,22753 UNION</v>
      </c>
    </row>
    <row r="1261" spans="1:10" x14ac:dyDescent="0.55000000000000004">
      <c r="A1261" t="s">
        <v>142</v>
      </c>
      <c r="B1261" t="s">
        <v>10</v>
      </c>
      <c r="C1261" t="s">
        <v>1</v>
      </c>
      <c r="D1261" t="s">
        <v>132</v>
      </c>
      <c r="E1261" t="s">
        <v>5</v>
      </c>
      <c r="F1261" t="b">
        <v>1</v>
      </c>
      <c r="G1261">
        <v>3167</v>
      </c>
      <c r="H1261">
        <v>13</v>
      </c>
      <c r="I1261">
        <v>15060</v>
      </c>
      <c r="J1261" t="str">
        <f t="shared" si="19"/>
        <v>SELECT 'flat30-16.cnf','Rank','Clause','2Bit','Amplified',1,3167,13,15060 UNION</v>
      </c>
    </row>
    <row r="1262" spans="1:10" x14ac:dyDescent="0.55000000000000004">
      <c r="A1262" t="s">
        <v>142</v>
      </c>
      <c r="B1262" t="s">
        <v>10</v>
      </c>
      <c r="C1262" t="s">
        <v>8</v>
      </c>
      <c r="D1262" t="s">
        <v>2</v>
      </c>
      <c r="E1262" t="s">
        <v>3</v>
      </c>
      <c r="F1262" t="b">
        <v>1</v>
      </c>
      <c r="G1262">
        <v>1137</v>
      </c>
      <c r="H1262">
        <v>5</v>
      </c>
      <c r="I1262">
        <v>2507</v>
      </c>
      <c r="J1262" t="str">
        <f t="shared" si="19"/>
        <v>SELECT 'flat30-16.cnf','Rank','Uniform','BitFlip','MaxSat',1,1137,5,2507 UNION</v>
      </c>
    </row>
    <row r="1263" spans="1:10" x14ac:dyDescent="0.55000000000000004">
      <c r="A1263" t="s">
        <v>142</v>
      </c>
      <c r="B1263" t="s">
        <v>10</v>
      </c>
      <c r="C1263" t="s">
        <v>8</v>
      </c>
      <c r="D1263" t="s">
        <v>2</v>
      </c>
      <c r="E1263" t="s">
        <v>4</v>
      </c>
      <c r="F1263" t="b">
        <v>1</v>
      </c>
      <c r="G1263">
        <v>287</v>
      </c>
      <c r="H1263">
        <v>1</v>
      </c>
      <c r="I1263">
        <v>595</v>
      </c>
      <c r="J1263" t="str">
        <f t="shared" si="19"/>
        <v>SELECT 'flat30-16.cnf','Rank','Uniform','BitFlip','Weighted',1,287,1,595 UNION</v>
      </c>
    </row>
    <row r="1264" spans="1:10" x14ac:dyDescent="0.55000000000000004">
      <c r="A1264" t="s">
        <v>142</v>
      </c>
      <c r="B1264" t="s">
        <v>10</v>
      </c>
      <c r="C1264" t="s">
        <v>8</v>
      </c>
      <c r="D1264" t="s">
        <v>2</v>
      </c>
      <c r="E1264" t="s">
        <v>5</v>
      </c>
      <c r="F1264" t="b">
        <v>1</v>
      </c>
      <c r="G1264">
        <v>3456</v>
      </c>
      <c r="H1264">
        <v>19</v>
      </c>
      <c r="I1264">
        <v>7741</v>
      </c>
      <c r="J1264" t="str">
        <f t="shared" si="19"/>
        <v>SELECT 'flat30-16.cnf','Rank','Uniform','BitFlip','Amplified',1,3456,19,7741 UNION</v>
      </c>
    </row>
    <row r="1265" spans="1:10" x14ac:dyDescent="0.55000000000000004">
      <c r="A1265" t="s">
        <v>142</v>
      </c>
      <c r="B1265" t="s">
        <v>10</v>
      </c>
      <c r="C1265" t="s">
        <v>8</v>
      </c>
      <c r="D1265" t="s">
        <v>6</v>
      </c>
      <c r="E1265" t="s">
        <v>3</v>
      </c>
      <c r="F1265" t="b">
        <v>1</v>
      </c>
      <c r="G1265">
        <v>327</v>
      </c>
      <c r="H1265">
        <v>2</v>
      </c>
      <c r="I1265">
        <v>1149</v>
      </c>
      <c r="J1265" t="str">
        <f t="shared" si="19"/>
        <v>SELECT 'flat30-16.cnf','Rank','Uniform','Guided','MaxSat',1,327,2,1149 UNION</v>
      </c>
    </row>
    <row r="1266" spans="1:10" x14ac:dyDescent="0.55000000000000004">
      <c r="A1266" t="s">
        <v>142</v>
      </c>
      <c r="B1266" t="s">
        <v>10</v>
      </c>
      <c r="C1266" t="s">
        <v>8</v>
      </c>
      <c r="D1266" t="s">
        <v>6</v>
      </c>
      <c r="E1266" t="s">
        <v>4</v>
      </c>
      <c r="F1266" t="b">
        <v>1</v>
      </c>
      <c r="G1266">
        <v>33</v>
      </c>
      <c r="H1266">
        <v>0</v>
      </c>
      <c r="I1266">
        <v>115</v>
      </c>
      <c r="J1266" t="str">
        <f t="shared" si="19"/>
        <v>SELECT 'flat30-16.cnf','Rank','Uniform','Guided','Weighted',1,33,0,115 UNION</v>
      </c>
    </row>
    <row r="1267" spans="1:10" x14ac:dyDescent="0.55000000000000004">
      <c r="A1267" t="s">
        <v>142</v>
      </c>
      <c r="B1267" t="s">
        <v>10</v>
      </c>
      <c r="C1267" t="s">
        <v>8</v>
      </c>
      <c r="D1267" t="s">
        <v>6</v>
      </c>
      <c r="E1267" t="s">
        <v>5</v>
      </c>
      <c r="F1267" t="b">
        <v>1</v>
      </c>
      <c r="G1267">
        <v>1226</v>
      </c>
      <c r="H1267">
        <v>8</v>
      </c>
      <c r="I1267">
        <v>4318</v>
      </c>
      <c r="J1267" t="str">
        <f t="shared" si="19"/>
        <v>SELECT 'flat30-16.cnf','Rank','Uniform','Guided','Amplified',1,1226,8,4318 UNION</v>
      </c>
    </row>
    <row r="1268" spans="1:10" x14ac:dyDescent="0.55000000000000004">
      <c r="A1268" t="s">
        <v>142</v>
      </c>
      <c r="B1268" t="s">
        <v>10</v>
      </c>
      <c r="C1268" t="s">
        <v>8</v>
      </c>
      <c r="D1268" t="s">
        <v>131</v>
      </c>
      <c r="E1268" t="s">
        <v>3</v>
      </c>
      <c r="F1268" t="b">
        <v>0</v>
      </c>
      <c r="G1268">
        <v>10000</v>
      </c>
      <c r="H1268">
        <v>56</v>
      </c>
      <c r="I1268">
        <v>22103</v>
      </c>
      <c r="J1268" t="str">
        <f t="shared" si="19"/>
        <v>SELECT 'flat30-16.cnf','Rank','Uniform','1Bit','MaxSat',0,10000,56,22103 UNION</v>
      </c>
    </row>
    <row r="1269" spans="1:10" x14ac:dyDescent="0.55000000000000004">
      <c r="A1269" t="s">
        <v>142</v>
      </c>
      <c r="B1269" t="s">
        <v>10</v>
      </c>
      <c r="C1269" t="s">
        <v>8</v>
      </c>
      <c r="D1269" t="s">
        <v>131</v>
      </c>
      <c r="E1269" t="s">
        <v>4</v>
      </c>
      <c r="F1269" t="b">
        <v>0</v>
      </c>
      <c r="G1269">
        <v>10000</v>
      </c>
      <c r="H1269">
        <v>49</v>
      </c>
      <c r="I1269">
        <v>20198</v>
      </c>
      <c r="J1269" t="str">
        <f t="shared" si="19"/>
        <v>SELECT 'flat30-16.cnf','Rank','Uniform','1Bit','Weighted',0,10000,49,20198 UNION</v>
      </c>
    </row>
    <row r="1270" spans="1:10" x14ac:dyDescent="0.55000000000000004">
      <c r="A1270" t="s">
        <v>142</v>
      </c>
      <c r="B1270" t="s">
        <v>10</v>
      </c>
      <c r="C1270" t="s">
        <v>8</v>
      </c>
      <c r="D1270" t="s">
        <v>131</v>
      </c>
      <c r="E1270" t="s">
        <v>5</v>
      </c>
      <c r="F1270" t="b">
        <v>1</v>
      </c>
      <c r="G1270">
        <v>2979</v>
      </c>
      <c r="H1270">
        <v>14</v>
      </c>
      <c r="I1270">
        <v>6408</v>
      </c>
      <c r="J1270" t="str">
        <f t="shared" si="19"/>
        <v>SELECT 'flat30-16.cnf','Rank','Uniform','1Bit','Amplified',1,2979,14,6408 UNION</v>
      </c>
    </row>
    <row r="1271" spans="1:10" x14ac:dyDescent="0.55000000000000004">
      <c r="A1271" t="s">
        <v>142</v>
      </c>
      <c r="B1271" t="s">
        <v>10</v>
      </c>
      <c r="C1271" t="s">
        <v>8</v>
      </c>
      <c r="D1271" t="s">
        <v>132</v>
      </c>
      <c r="E1271" t="s">
        <v>3</v>
      </c>
      <c r="F1271" t="b">
        <v>0</v>
      </c>
      <c r="G1271">
        <v>10000</v>
      </c>
      <c r="H1271">
        <v>54</v>
      </c>
      <c r="I1271">
        <v>22076</v>
      </c>
      <c r="J1271" t="str">
        <f t="shared" si="19"/>
        <v>SELECT 'flat30-16.cnf','Rank','Uniform','2Bit','MaxSat',0,10000,54,22076 UNION</v>
      </c>
    </row>
    <row r="1272" spans="1:10" x14ac:dyDescent="0.55000000000000004">
      <c r="A1272" t="s">
        <v>142</v>
      </c>
      <c r="B1272" t="s">
        <v>10</v>
      </c>
      <c r="C1272" t="s">
        <v>8</v>
      </c>
      <c r="D1272" t="s">
        <v>132</v>
      </c>
      <c r="E1272" t="s">
        <v>4</v>
      </c>
      <c r="F1272" t="b">
        <v>1</v>
      </c>
      <c r="G1272">
        <v>5450</v>
      </c>
      <c r="H1272">
        <v>24</v>
      </c>
      <c r="I1272">
        <v>11029</v>
      </c>
      <c r="J1272" t="str">
        <f t="shared" si="19"/>
        <v>SELECT 'flat30-16.cnf','Rank','Uniform','2Bit','Weighted',1,5450,24,11029 UNION</v>
      </c>
    </row>
    <row r="1273" spans="1:10" x14ac:dyDescent="0.55000000000000004">
      <c r="A1273" t="s">
        <v>142</v>
      </c>
      <c r="B1273" t="s">
        <v>10</v>
      </c>
      <c r="C1273" t="s">
        <v>8</v>
      </c>
      <c r="D1273" t="s">
        <v>132</v>
      </c>
      <c r="E1273" t="s">
        <v>5</v>
      </c>
      <c r="F1273" t="b">
        <v>0</v>
      </c>
      <c r="G1273">
        <v>10000</v>
      </c>
      <c r="H1273">
        <v>57</v>
      </c>
      <c r="I1273">
        <v>21630</v>
      </c>
      <c r="J1273" t="str">
        <f t="shared" si="19"/>
        <v>SELECT 'flat30-16.cnf','Rank','Uniform','2Bit','Amplified',0,10000,57,21630 UNION</v>
      </c>
    </row>
    <row r="1274" spans="1:10" x14ac:dyDescent="0.55000000000000004">
      <c r="A1274" t="s">
        <v>142</v>
      </c>
      <c r="B1274" t="s">
        <v>10</v>
      </c>
      <c r="C1274" t="s">
        <v>133</v>
      </c>
      <c r="D1274" t="s">
        <v>2</v>
      </c>
      <c r="E1274" t="s">
        <v>3</v>
      </c>
      <c r="F1274" t="b">
        <v>1</v>
      </c>
      <c r="G1274">
        <v>3590</v>
      </c>
      <c r="H1274">
        <v>17</v>
      </c>
      <c r="I1274">
        <v>7570</v>
      </c>
      <c r="J1274" t="str">
        <f t="shared" si="19"/>
        <v>SELECT 'flat30-16.cnf','Rank','1Point','BitFlip','MaxSat',1,3590,17,7570 UNION</v>
      </c>
    </row>
    <row r="1275" spans="1:10" x14ac:dyDescent="0.55000000000000004">
      <c r="A1275" t="s">
        <v>142</v>
      </c>
      <c r="B1275" t="s">
        <v>10</v>
      </c>
      <c r="C1275" t="s">
        <v>133</v>
      </c>
      <c r="D1275" t="s">
        <v>2</v>
      </c>
      <c r="E1275" t="s">
        <v>4</v>
      </c>
      <c r="F1275" t="b">
        <v>1</v>
      </c>
      <c r="G1275">
        <v>7513</v>
      </c>
      <c r="H1275">
        <v>30</v>
      </c>
      <c r="I1275">
        <v>15266</v>
      </c>
      <c r="J1275" t="str">
        <f t="shared" si="19"/>
        <v>SELECT 'flat30-16.cnf','Rank','1Point','BitFlip','Weighted',1,7513,30,15266 UNION</v>
      </c>
    </row>
    <row r="1276" spans="1:10" x14ac:dyDescent="0.55000000000000004">
      <c r="A1276" t="s">
        <v>142</v>
      </c>
      <c r="B1276" t="s">
        <v>10</v>
      </c>
      <c r="C1276" t="s">
        <v>133</v>
      </c>
      <c r="D1276" t="s">
        <v>2</v>
      </c>
      <c r="E1276" t="s">
        <v>5</v>
      </c>
      <c r="F1276" t="b">
        <v>1</v>
      </c>
      <c r="G1276">
        <v>4874</v>
      </c>
      <c r="H1276">
        <v>25</v>
      </c>
      <c r="I1276">
        <v>10793</v>
      </c>
      <c r="J1276" t="str">
        <f t="shared" si="19"/>
        <v>SELECT 'flat30-16.cnf','Rank','1Point','BitFlip','Amplified',1,4874,25,10793 UNION</v>
      </c>
    </row>
    <row r="1277" spans="1:10" x14ac:dyDescent="0.55000000000000004">
      <c r="A1277" t="s">
        <v>142</v>
      </c>
      <c r="B1277" t="s">
        <v>10</v>
      </c>
      <c r="C1277" t="s">
        <v>133</v>
      </c>
      <c r="D1277" t="s">
        <v>6</v>
      </c>
      <c r="E1277" t="s">
        <v>3</v>
      </c>
      <c r="F1277" t="b">
        <v>1</v>
      </c>
      <c r="G1277">
        <v>37</v>
      </c>
      <c r="H1277">
        <v>0</v>
      </c>
      <c r="I1277">
        <v>124</v>
      </c>
      <c r="J1277" t="str">
        <f t="shared" si="19"/>
        <v>SELECT 'flat30-16.cnf','Rank','1Point','Guided','MaxSat',1,37,0,124 UNION</v>
      </c>
    </row>
    <row r="1278" spans="1:10" x14ac:dyDescent="0.55000000000000004">
      <c r="A1278" t="s">
        <v>142</v>
      </c>
      <c r="B1278" t="s">
        <v>10</v>
      </c>
      <c r="C1278" t="s">
        <v>133</v>
      </c>
      <c r="D1278" t="s">
        <v>6</v>
      </c>
      <c r="E1278" t="s">
        <v>4</v>
      </c>
      <c r="F1278" t="b">
        <v>1</v>
      </c>
      <c r="G1278">
        <v>27</v>
      </c>
      <c r="H1278">
        <v>0</v>
      </c>
      <c r="I1278">
        <v>85</v>
      </c>
      <c r="J1278" t="str">
        <f t="shared" si="19"/>
        <v>SELECT 'flat30-16.cnf','Rank','1Point','Guided','Weighted',1,27,0,85 UNION</v>
      </c>
    </row>
    <row r="1279" spans="1:10" x14ac:dyDescent="0.55000000000000004">
      <c r="A1279" t="s">
        <v>142</v>
      </c>
      <c r="B1279" t="s">
        <v>10</v>
      </c>
      <c r="C1279" t="s">
        <v>133</v>
      </c>
      <c r="D1279" t="s">
        <v>6</v>
      </c>
      <c r="E1279" t="s">
        <v>5</v>
      </c>
      <c r="F1279" t="b">
        <v>1</v>
      </c>
      <c r="G1279">
        <v>40</v>
      </c>
      <c r="H1279">
        <v>0</v>
      </c>
      <c r="I1279">
        <v>132</v>
      </c>
      <c r="J1279" t="str">
        <f t="shared" si="19"/>
        <v>SELECT 'flat30-16.cnf','Rank','1Point','Guided','Amplified',1,40,0,132 UNION</v>
      </c>
    </row>
    <row r="1280" spans="1:10" x14ac:dyDescent="0.55000000000000004">
      <c r="A1280" t="s">
        <v>142</v>
      </c>
      <c r="B1280" t="s">
        <v>10</v>
      </c>
      <c r="C1280" t="s">
        <v>133</v>
      </c>
      <c r="D1280" t="s">
        <v>131</v>
      </c>
      <c r="E1280" t="s">
        <v>3</v>
      </c>
      <c r="F1280" t="b">
        <v>0</v>
      </c>
      <c r="G1280">
        <v>10000</v>
      </c>
      <c r="H1280">
        <v>49</v>
      </c>
      <c r="I1280">
        <v>20123</v>
      </c>
      <c r="J1280" t="str">
        <f t="shared" si="19"/>
        <v>SELECT 'flat30-16.cnf','Rank','1Point','1Bit','MaxSat',0,10000,49,20123 UNION</v>
      </c>
    </row>
    <row r="1281" spans="1:10" x14ac:dyDescent="0.55000000000000004">
      <c r="A1281" t="s">
        <v>142</v>
      </c>
      <c r="B1281" t="s">
        <v>10</v>
      </c>
      <c r="C1281" t="s">
        <v>133</v>
      </c>
      <c r="D1281" t="s">
        <v>131</v>
      </c>
      <c r="E1281" t="s">
        <v>4</v>
      </c>
      <c r="F1281" t="b">
        <v>1</v>
      </c>
      <c r="G1281">
        <v>1077</v>
      </c>
      <c r="H1281">
        <v>3</v>
      </c>
      <c r="I1281">
        <v>1993</v>
      </c>
      <c r="J1281" t="str">
        <f t="shared" si="19"/>
        <v>SELECT 'flat30-16.cnf','Rank','1Point','1Bit','Weighted',1,1077,3,1993 UNION</v>
      </c>
    </row>
    <row r="1282" spans="1:10" x14ac:dyDescent="0.55000000000000004">
      <c r="A1282" t="s">
        <v>142</v>
      </c>
      <c r="B1282" t="s">
        <v>10</v>
      </c>
      <c r="C1282" t="s">
        <v>133</v>
      </c>
      <c r="D1282" t="s">
        <v>131</v>
      </c>
      <c r="E1282" t="s">
        <v>5</v>
      </c>
      <c r="F1282" t="b">
        <v>1</v>
      </c>
      <c r="G1282">
        <v>6460</v>
      </c>
      <c r="H1282">
        <v>30</v>
      </c>
      <c r="I1282">
        <v>12962</v>
      </c>
      <c r="J1282" t="str">
        <f t="shared" si="19"/>
        <v>SELECT 'flat30-16.cnf','Rank','1Point','1Bit','Amplified',1,6460,30,12962 UNION</v>
      </c>
    </row>
    <row r="1283" spans="1:10" x14ac:dyDescent="0.55000000000000004">
      <c r="A1283" t="s">
        <v>142</v>
      </c>
      <c r="B1283" t="s">
        <v>10</v>
      </c>
      <c r="C1283" t="s">
        <v>133</v>
      </c>
      <c r="D1283" t="s">
        <v>132</v>
      </c>
      <c r="E1283" t="s">
        <v>3</v>
      </c>
      <c r="F1283" t="b">
        <v>0</v>
      </c>
      <c r="G1283">
        <v>10000</v>
      </c>
      <c r="H1283">
        <v>48</v>
      </c>
      <c r="I1283">
        <v>20224</v>
      </c>
      <c r="J1283" t="str">
        <f t="shared" ref="J1283:J1346" si="20">CONCATENATE("SELECT '",A1283,"','",B1283,"','",C1283,"','",D1283,"','",E1283,"',",IF(F1283,1,0),",",G1283,",",H1283,",",I1283," UNION")</f>
        <v>SELECT 'flat30-16.cnf','Rank','1Point','2Bit','MaxSat',0,10000,48,20224 UNION</v>
      </c>
    </row>
    <row r="1284" spans="1:10" x14ac:dyDescent="0.55000000000000004">
      <c r="A1284" t="s">
        <v>142</v>
      </c>
      <c r="B1284" t="s">
        <v>10</v>
      </c>
      <c r="C1284" t="s">
        <v>133</v>
      </c>
      <c r="D1284" t="s">
        <v>132</v>
      </c>
      <c r="E1284" t="s">
        <v>4</v>
      </c>
      <c r="F1284" t="b">
        <v>1</v>
      </c>
      <c r="G1284">
        <v>107</v>
      </c>
      <c r="H1284">
        <v>0</v>
      </c>
      <c r="I1284">
        <v>196</v>
      </c>
      <c r="J1284" t="str">
        <f t="shared" si="20"/>
        <v>SELECT 'flat30-16.cnf','Rank','1Point','2Bit','Weighted',1,107,0,196 UNION</v>
      </c>
    </row>
    <row r="1285" spans="1:10" x14ac:dyDescent="0.55000000000000004">
      <c r="A1285" t="s">
        <v>142</v>
      </c>
      <c r="B1285" t="s">
        <v>10</v>
      </c>
      <c r="C1285" t="s">
        <v>133</v>
      </c>
      <c r="D1285" t="s">
        <v>132</v>
      </c>
      <c r="E1285" t="s">
        <v>5</v>
      </c>
      <c r="F1285" t="b">
        <v>1</v>
      </c>
      <c r="G1285">
        <v>2947</v>
      </c>
      <c r="H1285">
        <v>12</v>
      </c>
      <c r="I1285">
        <v>5954</v>
      </c>
      <c r="J1285" t="str">
        <f t="shared" si="20"/>
        <v>SELECT 'flat30-16.cnf','Rank','1Point','2Bit','Amplified',1,2947,12,5954 UNION</v>
      </c>
    </row>
    <row r="1286" spans="1:10" x14ac:dyDescent="0.55000000000000004">
      <c r="A1286" t="s">
        <v>142</v>
      </c>
      <c r="B1286" t="s">
        <v>10</v>
      </c>
      <c r="C1286" t="s">
        <v>134</v>
      </c>
      <c r="D1286" t="s">
        <v>2</v>
      </c>
      <c r="E1286" t="s">
        <v>3</v>
      </c>
      <c r="F1286" t="b">
        <v>0</v>
      </c>
      <c r="G1286">
        <v>10000</v>
      </c>
      <c r="H1286">
        <v>52</v>
      </c>
      <c r="I1286">
        <v>21733</v>
      </c>
      <c r="J1286" t="str">
        <f t="shared" si="20"/>
        <v>SELECT 'flat30-16.cnf','Rank','2Point','BitFlip','MaxSat',0,10000,52,21733 UNION</v>
      </c>
    </row>
    <row r="1287" spans="1:10" x14ac:dyDescent="0.55000000000000004">
      <c r="A1287" t="s">
        <v>142</v>
      </c>
      <c r="B1287" t="s">
        <v>10</v>
      </c>
      <c r="C1287" t="s">
        <v>134</v>
      </c>
      <c r="D1287" t="s">
        <v>2</v>
      </c>
      <c r="E1287" t="s">
        <v>4</v>
      </c>
      <c r="F1287" t="b">
        <v>1</v>
      </c>
      <c r="G1287">
        <v>892</v>
      </c>
      <c r="H1287">
        <v>4</v>
      </c>
      <c r="I1287">
        <v>1780</v>
      </c>
      <c r="J1287" t="str">
        <f t="shared" si="20"/>
        <v>SELECT 'flat30-16.cnf','Rank','2Point','BitFlip','Weighted',1,892,4,1780 UNION</v>
      </c>
    </row>
    <row r="1288" spans="1:10" x14ac:dyDescent="0.55000000000000004">
      <c r="A1288" t="s">
        <v>142</v>
      </c>
      <c r="B1288" t="s">
        <v>10</v>
      </c>
      <c r="C1288" t="s">
        <v>134</v>
      </c>
      <c r="D1288" t="s">
        <v>2</v>
      </c>
      <c r="E1288" t="s">
        <v>5</v>
      </c>
      <c r="F1288" t="b">
        <v>1</v>
      </c>
      <c r="G1288">
        <v>1260</v>
      </c>
      <c r="H1288">
        <v>5</v>
      </c>
      <c r="I1288">
        <v>2682</v>
      </c>
      <c r="J1288" t="str">
        <f t="shared" si="20"/>
        <v>SELECT 'flat30-16.cnf','Rank','2Point','BitFlip','Amplified',1,1260,5,2682 UNION</v>
      </c>
    </row>
    <row r="1289" spans="1:10" x14ac:dyDescent="0.55000000000000004">
      <c r="A1289" t="s">
        <v>142</v>
      </c>
      <c r="B1289" t="s">
        <v>10</v>
      </c>
      <c r="C1289" t="s">
        <v>134</v>
      </c>
      <c r="D1289" t="s">
        <v>6</v>
      </c>
      <c r="E1289" t="s">
        <v>3</v>
      </c>
      <c r="F1289" t="b">
        <v>1</v>
      </c>
      <c r="G1289">
        <v>856</v>
      </c>
      <c r="H1289">
        <v>5</v>
      </c>
      <c r="I1289">
        <v>2807</v>
      </c>
      <c r="J1289" t="str">
        <f t="shared" si="20"/>
        <v>SELECT 'flat30-16.cnf','Rank','2Point','Guided','MaxSat',1,856,5,2807 UNION</v>
      </c>
    </row>
    <row r="1290" spans="1:10" x14ac:dyDescent="0.55000000000000004">
      <c r="A1290" t="s">
        <v>142</v>
      </c>
      <c r="B1290" t="s">
        <v>10</v>
      </c>
      <c r="C1290" t="s">
        <v>134</v>
      </c>
      <c r="D1290" t="s">
        <v>6</v>
      </c>
      <c r="E1290" t="s">
        <v>4</v>
      </c>
      <c r="F1290" t="b">
        <v>1</v>
      </c>
      <c r="G1290">
        <v>36</v>
      </c>
      <c r="H1290">
        <v>0</v>
      </c>
      <c r="I1290">
        <v>115</v>
      </c>
      <c r="J1290" t="str">
        <f t="shared" si="20"/>
        <v>SELECT 'flat30-16.cnf','Rank','2Point','Guided','Weighted',1,36,0,115 UNION</v>
      </c>
    </row>
    <row r="1291" spans="1:10" x14ac:dyDescent="0.55000000000000004">
      <c r="A1291" t="s">
        <v>142</v>
      </c>
      <c r="B1291" t="s">
        <v>10</v>
      </c>
      <c r="C1291" t="s">
        <v>134</v>
      </c>
      <c r="D1291" t="s">
        <v>6</v>
      </c>
      <c r="E1291" t="s">
        <v>5</v>
      </c>
      <c r="F1291" t="b">
        <v>1</v>
      </c>
      <c r="G1291">
        <v>159</v>
      </c>
      <c r="H1291">
        <v>1</v>
      </c>
      <c r="I1291">
        <v>538</v>
      </c>
      <c r="J1291" t="str">
        <f t="shared" si="20"/>
        <v>SELECT 'flat30-16.cnf','Rank','2Point','Guided','Amplified',1,159,1,538 UNION</v>
      </c>
    </row>
    <row r="1292" spans="1:10" x14ac:dyDescent="0.55000000000000004">
      <c r="A1292" t="s">
        <v>142</v>
      </c>
      <c r="B1292" t="s">
        <v>10</v>
      </c>
      <c r="C1292" t="s">
        <v>134</v>
      </c>
      <c r="D1292" t="s">
        <v>131</v>
      </c>
      <c r="E1292" t="s">
        <v>3</v>
      </c>
      <c r="F1292" t="b">
        <v>0</v>
      </c>
      <c r="G1292">
        <v>10000</v>
      </c>
      <c r="H1292">
        <v>50</v>
      </c>
      <c r="I1292">
        <v>20346</v>
      </c>
      <c r="J1292" t="str">
        <f t="shared" si="20"/>
        <v>SELECT 'flat30-16.cnf','Rank','2Point','1Bit','MaxSat',0,10000,50,20346 UNION</v>
      </c>
    </row>
    <row r="1293" spans="1:10" x14ac:dyDescent="0.55000000000000004">
      <c r="A1293" t="s">
        <v>142</v>
      </c>
      <c r="B1293" t="s">
        <v>10</v>
      </c>
      <c r="C1293" t="s">
        <v>134</v>
      </c>
      <c r="D1293" t="s">
        <v>131</v>
      </c>
      <c r="E1293" t="s">
        <v>4</v>
      </c>
      <c r="F1293" t="b">
        <v>0</v>
      </c>
      <c r="G1293">
        <v>10000</v>
      </c>
      <c r="H1293">
        <v>42</v>
      </c>
      <c r="I1293">
        <v>18960</v>
      </c>
      <c r="J1293" t="str">
        <f t="shared" si="20"/>
        <v>SELECT 'flat30-16.cnf','Rank','2Point','1Bit','Weighted',0,10000,42,18960 UNION</v>
      </c>
    </row>
    <row r="1294" spans="1:10" x14ac:dyDescent="0.55000000000000004">
      <c r="A1294" t="s">
        <v>142</v>
      </c>
      <c r="B1294" t="s">
        <v>10</v>
      </c>
      <c r="C1294" t="s">
        <v>134</v>
      </c>
      <c r="D1294" t="s">
        <v>131</v>
      </c>
      <c r="E1294" t="s">
        <v>5</v>
      </c>
      <c r="F1294" t="b">
        <v>0</v>
      </c>
      <c r="G1294">
        <v>10000</v>
      </c>
      <c r="H1294">
        <v>51</v>
      </c>
      <c r="I1294">
        <v>20444</v>
      </c>
      <c r="J1294" t="str">
        <f t="shared" si="20"/>
        <v>SELECT 'flat30-16.cnf','Rank','2Point','1Bit','Amplified',0,10000,51,20444 UNION</v>
      </c>
    </row>
    <row r="1295" spans="1:10" x14ac:dyDescent="0.55000000000000004">
      <c r="A1295" t="s">
        <v>142</v>
      </c>
      <c r="B1295" t="s">
        <v>10</v>
      </c>
      <c r="C1295" t="s">
        <v>134</v>
      </c>
      <c r="D1295" t="s">
        <v>132</v>
      </c>
      <c r="E1295" t="s">
        <v>3</v>
      </c>
      <c r="F1295" t="b">
        <v>0</v>
      </c>
      <c r="G1295">
        <v>10000</v>
      </c>
      <c r="H1295">
        <v>49</v>
      </c>
      <c r="I1295">
        <v>20144</v>
      </c>
      <c r="J1295" t="str">
        <f t="shared" si="20"/>
        <v>SELECT 'flat30-16.cnf','Rank','2Point','2Bit','MaxSat',0,10000,49,20144 UNION</v>
      </c>
    </row>
    <row r="1296" spans="1:10" x14ac:dyDescent="0.55000000000000004">
      <c r="A1296" t="s">
        <v>142</v>
      </c>
      <c r="B1296" t="s">
        <v>10</v>
      </c>
      <c r="C1296" t="s">
        <v>134</v>
      </c>
      <c r="D1296" t="s">
        <v>132</v>
      </c>
      <c r="E1296" t="s">
        <v>4</v>
      </c>
      <c r="F1296" t="b">
        <v>1</v>
      </c>
      <c r="G1296">
        <v>772</v>
      </c>
      <c r="H1296">
        <v>3</v>
      </c>
      <c r="I1296">
        <v>1479</v>
      </c>
      <c r="J1296" t="str">
        <f t="shared" si="20"/>
        <v>SELECT 'flat30-16.cnf','Rank','2Point','2Bit','Weighted',1,772,3,1479 UNION</v>
      </c>
    </row>
    <row r="1297" spans="1:10" x14ac:dyDescent="0.55000000000000004">
      <c r="A1297" t="s">
        <v>142</v>
      </c>
      <c r="B1297" t="s">
        <v>10</v>
      </c>
      <c r="C1297" t="s">
        <v>134</v>
      </c>
      <c r="D1297" t="s">
        <v>132</v>
      </c>
      <c r="E1297" t="s">
        <v>5</v>
      </c>
      <c r="F1297" t="b">
        <v>0</v>
      </c>
      <c r="G1297">
        <v>10000</v>
      </c>
      <c r="H1297">
        <v>49</v>
      </c>
      <c r="I1297">
        <v>20275</v>
      </c>
      <c r="J1297" t="str">
        <f t="shared" si="20"/>
        <v>SELECT 'flat30-16.cnf','Rank','2Point','2Bit','Amplified',0,10000,49,20275 UNION</v>
      </c>
    </row>
    <row r="1298" spans="1:10" x14ac:dyDescent="0.55000000000000004">
      <c r="A1298" t="s">
        <v>143</v>
      </c>
      <c r="B1298" t="s">
        <v>0</v>
      </c>
      <c r="C1298" t="s">
        <v>1</v>
      </c>
      <c r="D1298" t="s">
        <v>2</v>
      </c>
      <c r="E1298" t="s">
        <v>3</v>
      </c>
      <c r="F1298" t="b">
        <v>1</v>
      </c>
      <c r="G1298">
        <v>2823</v>
      </c>
      <c r="H1298">
        <v>18</v>
      </c>
      <c r="I1298">
        <v>13726</v>
      </c>
      <c r="J1298" t="str">
        <f t="shared" si="20"/>
        <v>SELECT 'flat30-17.cnf','Tournament','Clause','BitFlip','MaxSat',1,2823,18,13726 UNION</v>
      </c>
    </row>
    <row r="1299" spans="1:10" x14ac:dyDescent="0.55000000000000004">
      <c r="A1299" t="s">
        <v>143</v>
      </c>
      <c r="B1299" t="s">
        <v>0</v>
      </c>
      <c r="C1299" t="s">
        <v>1</v>
      </c>
      <c r="D1299" t="s">
        <v>2</v>
      </c>
      <c r="E1299" t="s">
        <v>4</v>
      </c>
      <c r="F1299" t="b">
        <v>1</v>
      </c>
      <c r="G1299">
        <v>3601</v>
      </c>
      <c r="H1299">
        <v>17</v>
      </c>
      <c r="I1299">
        <v>15968</v>
      </c>
      <c r="J1299" t="str">
        <f t="shared" si="20"/>
        <v>SELECT 'flat30-17.cnf','Tournament','Clause','BitFlip','Weighted',1,3601,17,15968 UNION</v>
      </c>
    </row>
    <row r="1300" spans="1:10" x14ac:dyDescent="0.55000000000000004">
      <c r="A1300" t="s">
        <v>143</v>
      </c>
      <c r="B1300" t="s">
        <v>0</v>
      </c>
      <c r="C1300" t="s">
        <v>1</v>
      </c>
      <c r="D1300" t="s">
        <v>2</v>
      </c>
      <c r="E1300" t="s">
        <v>5</v>
      </c>
      <c r="F1300" t="b">
        <v>1</v>
      </c>
      <c r="G1300">
        <v>2823</v>
      </c>
      <c r="H1300">
        <v>18</v>
      </c>
      <c r="I1300">
        <v>13042</v>
      </c>
      <c r="J1300" t="str">
        <f t="shared" si="20"/>
        <v>SELECT 'flat30-17.cnf','Tournament','Clause','BitFlip','Amplified',1,2823,18,13042 UNION</v>
      </c>
    </row>
    <row r="1301" spans="1:10" x14ac:dyDescent="0.55000000000000004">
      <c r="A1301" t="s">
        <v>143</v>
      </c>
      <c r="B1301" t="s">
        <v>0</v>
      </c>
      <c r="C1301" t="s">
        <v>1</v>
      </c>
      <c r="D1301" t="s">
        <v>6</v>
      </c>
      <c r="E1301" t="s">
        <v>3</v>
      </c>
      <c r="F1301" t="b">
        <v>1</v>
      </c>
      <c r="G1301">
        <v>615</v>
      </c>
      <c r="H1301">
        <v>4</v>
      </c>
      <c r="I1301">
        <v>3302</v>
      </c>
      <c r="J1301" t="str">
        <f t="shared" si="20"/>
        <v>SELECT 'flat30-17.cnf','Tournament','Clause','Guided','MaxSat',1,615,4,3302 UNION</v>
      </c>
    </row>
    <row r="1302" spans="1:10" x14ac:dyDescent="0.55000000000000004">
      <c r="A1302" t="s">
        <v>143</v>
      </c>
      <c r="B1302" t="s">
        <v>0</v>
      </c>
      <c r="C1302" t="s">
        <v>1</v>
      </c>
      <c r="D1302" t="s">
        <v>6</v>
      </c>
      <c r="E1302" t="s">
        <v>4</v>
      </c>
      <c r="F1302" t="b">
        <v>1</v>
      </c>
      <c r="G1302">
        <v>1121</v>
      </c>
      <c r="H1302">
        <v>6</v>
      </c>
      <c r="I1302">
        <v>5691</v>
      </c>
      <c r="J1302" t="str">
        <f t="shared" si="20"/>
        <v>SELECT 'flat30-17.cnf','Tournament','Clause','Guided','Weighted',1,1121,6,5691 UNION</v>
      </c>
    </row>
    <row r="1303" spans="1:10" x14ac:dyDescent="0.55000000000000004">
      <c r="A1303" t="s">
        <v>143</v>
      </c>
      <c r="B1303" t="s">
        <v>0</v>
      </c>
      <c r="C1303" t="s">
        <v>1</v>
      </c>
      <c r="D1303" t="s">
        <v>6</v>
      </c>
      <c r="E1303" t="s">
        <v>5</v>
      </c>
      <c r="F1303" t="b">
        <v>1</v>
      </c>
      <c r="G1303">
        <v>615</v>
      </c>
      <c r="H1303">
        <v>4</v>
      </c>
      <c r="I1303">
        <v>3338</v>
      </c>
      <c r="J1303" t="str">
        <f t="shared" si="20"/>
        <v>SELECT 'flat30-17.cnf','Tournament','Clause','Guided','Amplified',1,615,4,3338 UNION</v>
      </c>
    </row>
    <row r="1304" spans="1:10" x14ac:dyDescent="0.55000000000000004">
      <c r="A1304" t="s">
        <v>143</v>
      </c>
      <c r="B1304" t="s">
        <v>0</v>
      </c>
      <c r="C1304" t="s">
        <v>1</v>
      </c>
      <c r="D1304" t="s">
        <v>131</v>
      </c>
      <c r="E1304" t="s">
        <v>3</v>
      </c>
      <c r="F1304" t="b">
        <v>1</v>
      </c>
      <c r="G1304">
        <v>4076</v>
      </c>
      <c r="H1304">
        <v>24</v>
      </c>
      <c r="I1304">
        <v>19349</v>
      </c>
      <c r="J1304" t="str">
        <f t="shared" si="20"/>
        <v>SELECT 'flat30-17.cnf','Tournament','Clause','1Bit','MaxSat',1,4076,24,19349 UNION</v>
      </c>
    </row>
    <row r="1305" spans="1:10" x14ac:dyDescent="0.55000000000000004">
      <c r="A1305" t="s">
        <v>143</v>
      </c>
      <c r="B1305" t="s">
        <v>0</v>
      </c>
      <c r="C1305" t="s">
        <v>1</v>
      </c>
      <c r="D1305" t="s">
        <v>131</v>
      </c>
      <c r="E1305" t="s">
        <v>4</v>
      </c>
      <c r="F1305" t="b">
        <v>1</v>
      </c>
      <c r="G1305">
        <v>8365</v>
      </c>
      <c r="H1305">
        <v>40</v>
      </c>
      <c r="I1305">
        <v>36920</v>
      </c>
      <c r="J1305" t="str">
        <f t="shared" si="20"/>
        <v>SELECT 'flat30-17.cnf','Tournament','Clause','1Bit','Weighted',1,8365,40,36920 UNION</v>
      </c>
    </row>
    <row r="1306" spans="1:10" x14ac:dyDescent="0.55000000000000004">
      <c r="A1306" t="s">
        <v>143</v>
      </c>
      <c r="B1306" t="s">
        <v>0</v>
      </c>
      <c r="C1306" t="s">
        <v>1</v>
      </c>
      <c r="D1306" t="s">
        <v>131</v>
      </c>
      <c r="E1306" t="s">
        <v>5</v>
      </c>
      <c r="F1306" t="b">
        <v>1</v>
      </c>
      <c r="G1306">
        <v>4076</v>
      </c>
      <c r="H1306">
        <v>24</v>
      </c>
      <c r="I1306">
        <v>18723</v>
      </c>
      <c r="J1306" t="str">
        <f t="shared" si="20"/>
        <v>SELECT 'flat30-17.cnf','Tournament','Clause','1Bit','Amplified',1,4076,24,18723 UNION</v>
      </c>
    </row>
    <row r="1307" spans="1:10" x14ac:dyDescent="0.55000000000000004">
      <c r="A1307" t="s">
        <v>143</v>
      </c>
      <c r="B1307" t="s">
        <v>0</v>
      </c>
      <c r="C1307" t="s">
        <v>1</v>
      </c>
      <c r="D1307" t="s">
        <v>132</v>
      </c>
      <c r="E1307" t="s">
        <v>3</v>
      </c>
      <c r="F1307" t="b">
        <v>0</v>
      </c>
      <c r="G1307">
        <v>10000</v>
      </c>
      <c r="H1307">
        <v>60</v>
      </c>
      <c r="I1307">
        <v>46733</v>
      </c>
      <c r="J1307" t="str">
        <f t="shared" si="20"/>
        <v>SELECT 'flat30-17.cnf','Tournament','Clause','2Bit','MaxSat',0,10000,60,46733 UNION</v>
      </c>
    </row>
    <row r="1308" spans="1:10" x14ac:dyDescent="0.55000000000000004">
      <c r="A1308" t="s">
        <v>143</v>
      </c>
      <c r="B1308" t="s">
        <v>0</v>
      </c>
      <c r="C1308" t="s">
        <v>1</v>
      </c>
      <c r="D1308" t="s">
        <v>132</v>
      </c>
      <c r="E1308" t="s">
        <v>4</v>
      </c>
      <c r="F1308" t="b">
        <v>1</v>
      </c>
      <c r="G1308">
        <v>6099</v>
      </c>
      <c r="H1308">
        <v>29</v>
      </c>
      <c r="I1308">
        <v>27437</v>
      </c>
      <c r="J1308" t="str">
        <f t="shared" si="20"/>
        <v>SELECT 'flat30-17.cnf','Tournament','Clause','2Bit','Weighted',1,6099,29,27437 UNION</v>
      </c>
    </row>
    <row r="1309" spans="1:10" x14ac:dyDescent="0.55000000000000004">
      <c r="A1309" t="s">
        <v>143</v>
      </c>
      <c r="B1309" t="s">
        <v>0</v>
      </c>
      <c r="C1309" t="s">
        <v>1</v>
      </c>
      <c r="D1309" t="s">
        <v>132</v>
      </c>
      <c r="E1309" t="s">
        <v>5</v>
      </c>
      <c r="F1309" t="b">
        <v>0</v>
      </c>
      <c r="G1309">
        <v>10000</v>
      </c>
      <c r="H1309">
        <v>60</v>
      </c>
      <c r="I1309">
        <v>45695</v>
      </c>
      <c r="J1309" t="str">
        <f t="shared" si="20"/>
        <v>SELECT 'flat30-17.cnf','Tournament','Clause','2Bit','Amplified',0,10000,60,45695 UNION</v>
      </c>
    </row>
    <row r="1310" spans="1:10" x14ac:dyDescent="0.55000000000000004">
      <c r="A1310" t="s">
        <v>143</v>
      </c>
      <c r="B1310" t="s">
        <v>0</v>
      </c>
      <c r="C1310" t="s">
        <v>8</v>
      </c>
      <c r="D1310" t="s">
        <v>2</v>
      </c>
      <c r="E1310" t="s">
        <v>3</v>
      </c>
      <c r="F1310" t="b">
        <v>1</v>
      </c>
      <c r="G1310">
        <v>4434</v>
      </c>
      <c r="H1310">
        <v>28</v>
      </c>
      <c r="I1310">
        <v>9898</v>
      </c>
      <c r="J1310" t="str">
        <f t="shared" si="20"/>
        <v>SELECT 'flat30-17.cnf','Tournament','Uniform','BitFlip','MaxSat',1,4434,28,9898 UNION</v>
      </c>
    </row>
    <row r="1311" spans="1:10" x14ac:dyDescent="0.55000000000000004">
      <c r="A1311" t="s">
        <v>143</v>
      </c>
      <c r="B1311" t="s">
        <v>0</v>
      </c>
      <c r="C1311" t="s">
        <v>8</v>
      </c>
      <c r="D1311" t="s">
        <v>2</v>
      </c>
      <c r="E1311" t="s">
        <v>4</v>
      </c>
      <c r="F1311" t="b">
        <v>1</v>
      </c>
      <c r="G1311">
        <v>3593</v>
      </c>
      <c r="H1311">
        <v>17</v>
      </c>
      <c r="I1311">
        <v>7908</v>
      </c>
      <c r="J1311" t="str">
        <f t="shared" si="20"/>
        <v>SELECT 'flat30-17.cnf','Tournament','Uniform','BitFlip','Weighted',1,3593,17,7908 UNION</v>
      </c>
    </row>
    <row r="1312" spans="1:10" x14ac:dyDescent="0.55000000000000004">
      <c r="A1312" t="s">
        <v>143</v>
      </c>
      <c r="B1312" t="s">
        <v>0</v>
      </c>
      <c r="C1312" t="s">
        <v>8</v>
      </c>
      <c r="D1312" t="s">
        <v>2</v>
      </c>
      <c r="E1312" t="s">
        <v>5</v>
      </c>
      <c r="F1312" t="b">
        <v>1</v>
      </c>
      <c r="G1312">
        <v>4434</v>
      </c>
      <c r="H1312">
        <v>28</v>
      </c>
      <c r="I1312">
        <v>10103</v>
      </c>
      <c r="J1312" t="str">
        <f t="shared" si="20"/>
        <v>SELECT 'flat30-17.cnf','Tournament','Uniform','BitFlip','Amplified',1,4434,28,10103 UNION</v>
      </c>
    </row>
    <row r="1313" spans="1:10" x14ac:dyDescent="0.55000000000000004">
      <c r="A1313" t="s">
        <v>143</v>
      </c>
      <c r="B1313" t="s">
        <v>0</v>
      </c>
      <c r="C1313" t="s">
        <v>8</v>
      </c>
      <c r="D1313" t="s">
        <v>6</v>
      </c>
      <c r="E1313" t="s">
        <v>3</v>
      </c>
      <c r="F1313" t="b">
        <v>1</v>
      </c>
      <c r="G1313">
        <v>75</v>
      </c>
      <c r="H1313">
        <v>0</v>
      </c>
      <c r="I1313">
        <v>259</v>
      </c>
      <c r="J1313" t="str">
        <f t="shared" si="20"/>
        <v>SELECT 'flat30-17.cnf','Tournament','Uniform','Guided','MaxSat',1,75,0,259 UNION</v>
      </c>
    </row>
    <row r="1314" spans="1:10" x14ac:dyDescent="0.55000000000000004">
      <c r="A1314" t="s">
        <v>143</v>
      </c>
      <c r="B1314" t="s">
        <v>0</v>
      </c>
      <c r="C1314" t="s">
        <v>8</v>
      </c>
      <c r="D1314" t="s">
        <v>6</v>
      </c>
      <c r="E1314" t="s">
        <v>4</v>
      </c>
      <c r="F1314" t="b">
        <v>1</v>
      </c>
      <c r="G1314">
        <v>31</v>
      </c>
      <c r="H1314">
        <v>0</v>
      </c>
      <c r="I1314">
        <v>104</v>
      </c>
      <c r="J1314" t="str">
        <f t="shared" si="20"/>
        <v>SELECT 'flat30-17.cnf','Tournament','Uniform','Guided','Weighted',1,31,0,104 UNION</v>
      </c>
    </row>
    <row r="1315" spans="1:10" x14ac:dyDescent="0.55000000000000004">
      <c r="A1315" t="s">
        <v>143</v>
      </c>
      <c r="B1315" t="s">
        <v>0</v>
      </c>
      <c r="C1315" t="s">
        <v>8</v>
      </c>
      <c r="D1315" t="s">
        <v>6</v>
      </c>
      <c r="E1315" t="s">
        <v>5</v>
      </c>
      <c r="F1315" t="b">
        <v>1</v>
      </c>
      <c r="G1315">
        <v>75</v>
      </c>
      <c r="H1315">
        <v>0</v>
      </c>
      <c r="I1315">
        <v>257</v>
      </c>
      <c r="J1315" t="str">
        <f t="shared" si="20"/>
        <v>SELECT 'flat30-17.cnf','Tournament','Uniform','Guided','Amplified',1,75,0,257 UNION</v>
      </c>
    </row>
    <row r="1316" spans="1:10" x14ac:dyDescent="0.55000000000000004">
      <c r="A1316" t="s">
        <v>143</v>
      </c>
      <c r="B1316" t="s">
        <v>0</v>
      </c>
      <c r="C1316" t="s">
        <v>8</v>
      </c>
      <c r="D1316" t="s">
        <v>131</v>
      </c>
      <c r="E1316" t="s">
        <v>3</v>
      </c>
      <c r="F1316" t="b">
        <v>1</v>
      </c>
      <c r="G1316">
        <v>468</v>
      </c>
      <c r="H1316">
        <v>2</v>
      </c>
      <c r="I1316">
        <v>1028</v>
      </c>
      <c r="J1316" t="str">
        <f t="shared" si="20"/>
        <v>SELECT 'flat30-17.cnf','Tournament','Uniform','1Bit','MaxSat',1,468,2,1028 UNION</v>
      </c>
    </row>
    <row r="1317" spans="1:10" x14ac:dyDescent="0.55000000000000004">
      <c r="A1317" t="s">
        <v>143</v>
      </c>
      <c r="B1317" t="s">
        <v>0</v>
      </c>
      <c r="C1317" t="s">
        <v>8</v>
      </c>
      <c r="D1317" t="s">
        <v>131</v>
      </c>
      <c r="E1317" t="s">
        <v>4</v>
      </c>
      <c r="F1317" t="b">
        <v>0</v>
      </c>
      <c r="G1317">
        <v>10000</v>
      </c>
      <c r="H1317">
        <v>50</v>
      </c>
      <c r="I1317">
        <v>19924</v>
      </c>
      <c r="J1317" t="str">
        <f t="shared" si="20"/>
        <v>SELECT 'flat30-17.cnf','Tournament','Uniform','1Bit','Weighted',0,10000,50,19924 UNION</v>
      </c>
    </row>
    <row r="1318" spans="1:10" x14ac:dyDescent="0.55000000000000004">
      <c r="A1318" t="s">
        <v>143</v>
      </c>
      <c r="B1318" t="s">
        <v>0</v>
      </c>
      <c r="C1318" t="s">
        <v>8</v>
      </c>
      <c r="D1318" t="s">
        <v>131</v>
      </c>
      <c r="E1318" t="s">
        <v>5</v>
      </c>
      <c r="F1318" t="b">
        <v>1</v>
      </c>
      <c r="G1318">
        <v>468</v>
      </c>
      <c r="H1318">
        <v>2</v>
      </c>
      <c r="I1318">
        <v>986</v>
      </c>
      <c r="J1318" t="str">
        <f t="shared" si="20"/>
        <v>SELECT 'flat30-17.cnf','Tournament','Uniform','1Bit','Amplified',1,468,2,986 UNION</v>
      </c>
    </row>
    <row r="1319" spans="1:10" x14ac:dyDescent="0.55000000000000004">
      <c r="A1319" t="s">
        <v>143</v>
      </c>
      <c r="B1319" t="s">
        <v>0</v>
      </c>
      <c r="C1319" t="s">
        <v>8</v>
      </c>
      <c r="D1319" t="s">
        <v>132</v>
      </c>
      <c r="E1319" t="s">
        <v>3</v>
      </c>
      <c r="F1319" t="b">
        <v>1</v>
      </c>
      <c r="G1319">
        <v>2925</v>
      </c>
      <c r="H1319">
        <v>17</v>
      </c>
      <c r="I1319">
        <v>6234</v>
      </c>
      <c r="J1319" t="str">
        <f t="shared" si="20"/>
        <v>SELECT 'flat30-17.cnf','Tournament','Uniform','2Bit','MaxSat',1,2925,17,6234 UNION</v>
      </c>
    </row>
    <row r="1320" spans="1:10" x14ac:dyDescent="0.55000000000000004">
      <c r="A1320" t="s">
        <v>143</v>
      </c>
      <c r="B1320" t="s">
        <v>0</v>
      </c>
      <c r="C1320" t="s">
        <v>8</v>
      </c>
      <c r="D1320" t="s">
        <v>132</v>
      </c>
      <c r="E1320" t="s">
        <v>4</v>
      </c>
      <c r="F1320" t="b">
        <v>0</v>
      </c>
      <c r="G1320">
        <v>10000</v>
      </c>
      <c r="H1320">
        <v>48</v>
      </c>
      <c r="I1320">
        <v>19885</v>
      </c>
      <c r="J1320" t="str">
        <f t="shared" si="20"/>
        <v>SELECT 'flat30-17.cnf','Tournament','Uniform','2Bit','Weighted',0,10000,48,19885 UNION</v>
      </c>
    </row>
    <row r="1321" spans="1:10" x14ac:dyDescent="0.55000000000000004">
      <c r="A1321" t="s">
        <v>143</v>
      </c>
      <c r="B1321" t="s">
        <v>0</v>
      </c>
      <c r="C1321" t="s">
        <v>8</v>
      </c>
      <c r="D1321" t="s">
        <v>132</v>
      </c>
      <c r="E1321" t="s">
        <v>5</v>
      </c>
      <c r="F1321" t="b">
        <v>1</v>
      </c>
      <c r="G1321">
        <v>2925</v>
      </c>
      <c r="H1321">
        <v>17</v>
      </c>
      <c r="I1321">
        <v>6764</v>
      </c>
      <c r="J1321" t="str">
        <f t="shared" si="20"/>
        <v>SELECT 'flat30-17.cnf','Tournament','Uniform','2Bit','Amplified',1,2925,17,6764 UNION</v>
      </c>
    </row>
    <row r="1322" spans="1:10" x14ac:dyDescent="0.55000000000000004">
      <c r="A1322" t="s">
        <v>143</v>
      </c>
      <c r="B1322" t="s">
        <v>0</v>
      </c>
      <c r="C1322" t="s">
        <v>133</v>
      </c>
      <c r="D1322" t="s">
        <v>2</v>
      </c>
      <c r="E1322" t="s">
        <v>3</v>
      </c>
      <c r="F1322" t="b">
        <v>1</v>
      </c>
      <c r="G1322">
        <v>1636</v>
      </c>
      <c r="H1322">
        <v>8</v>
      </c>
      <c r="I1322">
        <v>3586</v>
      </c>
      <c r="J1322" t="str">
        <f t="shared" si="20"/>
        <v>SELECT 'flat30-17.cnf','Tournament','1Point','BitFlip','MaxSat',1,1636,8,3586 UNION</v>
      </c>
    </row>
    <row r="1323" spans="1:10" x14ac:dyDescent="0.55000000000000004">
      <c r="A1323" t="s">
        <v>143</v>
      </c>
      <c r="B1323" t="s">
        <v>0</v>
      </c>
      <c r="C1323" t="s">
        <v>133</v>
      </c>
      <c r="D1323" t="s">
        <v>2</v>
      </c>
      <c r="E1323" t="s">
        <v>4</v>
      </c>
      <c r="F1323" t="b">
        <v>1</v>
      </c>
      <c r="G1323">
        <v>1719</v>
      </c>
      <c r="H1323">
        <v>8</v>
      </c>
      <c r="I1323">
        <v>3362</v>
      </c>
      <c r="J1323" t="str">
        <f t="shared" si="20"/>
        <v>SELECT 'flat30-17.cnf','Tournament','1Point','BitFlip','Weighted',1,1719,8,3362 UNION</v>
      </c>
    </row>
    <row r="1324" spans="1:10" x14ac:dyDescent="0.55000000000000004">
      <c r="A1324" t="s">
        <v>143</v>
      </c>
      <c r="B1324" t="s">
        <v>0</v>
      </c>
      <c r="C1324" t="s">
        <v>133</v>
      </c>
      <c r="D1324" t="s">
        <v>2</v>
      </c>
      <c r="E1324" t="s">
        <v>5</v>
      </c>
      <c r="F1324" t="b">
        <v>1</v>
      </c>
      <c r="G1324">
        <v>1636</v>
      </c>
      <c r="H1324">
        <v>8</v>
      </c>
      <c r="I1324">
        <v>3431</v>
      </c>
      <c r="J1324" t="str">
        <f t="shared" si="20"/>
        <v>SELECT 'flat30-17.cnf','Tournament','1Point','BitFlip','Amplified',1,1636,8,3431 UNION</v>
      </c>
    </row>
    <row r="1325" spans="1:10" x14ac:dyDescent="0.55000000000000004">
      <c r="A1325" t="s">
        <v>143</v>
      </c>
      <c r="B1325" t="s">
        <v>0</v>
      </c>
      <c r="C1325" t="s">
        <v>133</v>
      </c>
      <c r="D1325" t="s">
        <v>6</v>
      </c>
      <c r="E1325" t="s">
        <v>3</v>
      </c>
      <c r="F1325" t="b">
        <v>1</v>
      </c>
      <c r="G1325">
        <v>45</v>
      </c>
      <c r="H1325">
        <v>0</v>
      </c>
      <c r="I1325">
        <v>152</v>
      </c>
      <c r="J1325" t="str">
        <f t="shared" si="20"/>
        <v>SELECT 'flat30-17.cnf','Tournament','1Point','Guided','MaxSat',1,45,0,152 UNION</v>
      </c>
    </row>
    <row r="1326" spans="1:10" x14ac:dyDescent="0.55000000000000004">
      <c r="A1326" t="s">
        <v>143</v>
      </c>
      <c r="B1326" t="s">
        <v>0</v>
      </c>
      <c r="C1326" t="s">
        <v>133</v>
      </c>
      <c r="D1326" t="s">
        <v>6</v>
      </c>
      <c r="E1326" t="s">
        <v>4</v>
      </c>
      <c r="F1326" t="b">
        <v>1</v>
      </c>
      <c r="G1326">
        <v>128</v>
      </c>
      <c r="H1326">
        <v>0</v>
      </c>
      <c r="I1326">
        <v>438</v>
      </c>
      <c r="J1326" t="str">
        <f t="shared" si="20"/>
        <v>SELECT 'flat30-17.cnf','Tournament','1Point','Guided','Weighted',1,128,0,438 UNION</v>
      </c>
    </row>
    <row r="1327" spans="1:10" x14ac:dyDescent="0.55000000000000004">
      <c r="A1327" t="s">
        <v>143</v>
      </c>
      <c r="B1327" t="s">
        <v>0</v>
      </c>
      <c r="C1327" t="s">
        <v>133</v>
      </c>
      <c r="D1327" t="s">
        <v>6</v>
      </c>
      <c r="E1327" t="s">
        <v>5</v>
      </c>
      <c r="F1327" t="b">
        <v>1</v>
      </c>
      <c r="G1327">
        <v>45</v>
      </c>
      <c r="H1327">
        <v>0</v>
      </c>
      <c r="I1327">
        <v>148</v>
      </c>
      <c r="J1327" t="str">
        <f t="shared" si="20"/>
        <v>SELECT 'flat30-17.cnf','Tournament','1Point','Guided','Amplified',1,45,0,148 UNION</v>
      </c>
    </row>
    <row r="1328" spans="1:10" x14ac:dyDescent="0.55000000000000004">
      <c r="A1328" t="s">
        <v>143</v>
      </c>
      <c r="B1328" t="s">
        <v>0</v>
      </c>
      <c r="C1328" t="s">
        <v>133</v>
      </c>
      <c r="D1328" t="s">
        <v>131</v>
      </c>
      <c r="E1328" t="s">
        <v>3</v>
      </c>
      <c r="F1328" t="b">
        <v>1</v>
      </c>
      <c r="G1328">
        <v>8624</v>
      </c>
      <c r="H1328">
        <v>47</v>
      </c>
      <c r="I1328">
        <v>17248</v>
      </c>
      <c r="J1328" t="str">
        <f t="shared" si="20"/>
        <v>SELECT 'flat30-17.cnf','Tournament','1Point','1Bit','MaxSat',1,8624,47,17248 UNION</v>
      </c>
    </row>
    <row r="1329" spans="1:10" x14ac:dyDescent="0.55000000000000004">
      <c r="A1329" t="s">
        <v>143</v>
      </c>
      <c r="B1329" t="s">
        <v>0</v>
      </c>
      <c r="C1329" t="s">
        <v>133</v>
      </c>
      <c r="D1329" t="s">
        <v>131</v>
      </c>
      <c r="E1329" t="s">
        <v>4</v>
      </c>
      <c r="F1329" t="b">
        <v>0</v>
      </c>
      <c r="G1329">
        <v>10000</v>
      </c>
      <c r="H1329">
        <v>44</v>
      </c>
      <c r="I1329">
        <v>18341</v>
      </c>
      <c r="J1329" t="str">
        <f t="shared" si="20"/>
        <v>SELECT 'flat30-17.cnf','Tournament','1Point','1Bit','Weighted',0,10000,44,18341 UNION</v>
      </c>
    </row>
    <row r="1330" spans="1:10" x14ac:dyDescent="0.55000000000000004">
      <c r="A1330" t="s">
        <v>143</v>
      </c>
      <c r="B1330" t="s">
        <v>0</v>
      </c>
      <c r="C1330" t="s">
        <v>133</v>
      </c>
      <c r="D1330" t="s">
        <v>131</v>
      </c>
      <c r="E1330" t="s">
        <v>5</v>
      </c>
      <c r="F1330" t="b">
        <v>1</v>
      </c>
      <c r="G1330">
        <v>8624</v>
      </c>
      <c r="H1330">
        <v>47</v>
      </c>
      <c r="I1330">
        <v>17597</v>
      </c>
      <c r="J1330" t="str">
        <f t="shared" si="20"/>
        <v>SELECT 'flat30-17.cnf','Tournament','1Point','1Bit','Amplified',1,8624,47,17597 UNION</v>
      </c>
    </row>
    <row r="1331" spans="1:10" x14ac:dyDescent="0.55000000000000004">
      <c r="A1331" t="s">
        <v>143</v>
      </c>
      <c r="B1331" t="s">
        <v>0</v>
      </c>
      <c r="C1331" t="s">
        <v>133</v>
      </c>
      <c r="D1331" t="s">
        <v>132</v>
      </c>
      <c r="E1331" t="s">
        <v>3</v>
      </c>
      <c r="F1331" t="b">
        <v>1</v>
      </c>
      <c r="G1331">
        <v>1034</v>
      </c>
      <c r="H1331">
        <v>5</v>
      </c>
      <c r="I1331">
        <v>2301</v>
      </c>
      <c r="J1331" t="str">
        <f t="shared" si="20"/>
        <v>SELECT 'flat30-17.cnf','Tournament','1Point','2Bit','MaxSat',1,1034,5,2301 UNION</v>
      </c>
    </row>
    <row r="1332" spans="1:10" x14ac:dyDescent="0.55000000000000004">
      <c r="A1332" t="s">
        <v>143</v>
      </c>
      <c r="B1332" t="s">
        <v>0</v>
      </c>
      <c r="C1332" t="s">
        <v>133</v>
      </c>
      <c r="D1332" t="s">
        <v>132</v>
      </c>
      <c r="E1332" t="s">
        <v>4</v>
      </c>
      <c r="F1332" t="b">
        <v>1</v>
      </c>
      <c r="G1332">
        <v>102</v>
      </c>
      <c r="H1332">
        <v>0</v>
      </c>
      <c r="I1332">
        <v>232</v>
      </c>
      <c r="J1332" t="str">
        <f t="shared" si="20"/>
        <v>SELECT 'flat30-17.cnf','Tournament','1Point','2Bit','Weighted',1,102,0,232 UNION</v>
      </c>
    </row>
    <row r="1333" spans="1:10" x14ac:dyDescent="0.55000000000000004">
      <c r="A1333" t="s">
        <v>143</v>
      </c>
      <c r="B1333" t="s">
        <v>0</v>
      </c>
      <c r="C1333" t="s">
        <v>133</v>
      </c>
      <c r="D1333" t="s">
        <v>132</v>
      </c>
      <c r="E1333" t="s">
        <v>5</v>
      </c>
      <c r="F1333" t="b">
        <v>1</v>
      </c>
      <c r="G1333">
        <v>1034</v>
      </c>
      <c r="H1333">
        <v>5</v>
      </c>
      <c r="I1333">
        <v>2227</v>
      </c>
      <c r="J1333" t="str">
        <f t="shared" si="20"/>
        <v>SELECT 'flat30-17.cnf','Tournament','1Point','2Bit','Amplified',1,1034,5,2227 UNION</v>
      </c>
    </row>
    <row r="1334" spans="1:10" x14ac:dyDescent="0.55000000000000004">
      <c r="A1334" t="s">
        <v>143</v>
      </c>
      <c r="B1334" t="s">
        <v>0</v>
      </c>
      <c r="C1334" t="s">
        <v>134</v>
      </c>
      <c r="D1334" t="s">
        <v>2</v>
      </c>
      <c r="E1334" t="s">
        <v>3</v>
      </c>
      <c r="F1334" t="b">
        <v>1</v>
      </c>
      <c r="G1334">
        <v>89</v>
      </c>
      <c r="H1334">
        <v>0</v>
      </c>
      <c r="I1334">
        <v>187</v>
      </c>
      <c r="J1334" t="str">
        <f t="shared" si="20"/>
        <v>SELECT 'flat30-17.cnf','Tournament','2Point','BitFlip','MaxSat',1,89,0,187 UNION</v>
      </c>
    </row>
    <row r="1335" spans="1:10" x14ac:dyDescent="0.55000000000000004">
      <c r="A1335" t="s">
        <v>143</v>
      </c>
      <c r="B1335" t="s">
        <v>0</v>
      </c>
      <c r="C1335" t="s">
        <v>134</v>
      </c>
      <c r="D1335" t="s">
        <v>2</v>
      </c>
      <c r="E1335" t="s">
        <v>4</v>
      </c>
      <c r="F1335" t="b">
        <v>1</v>
      </c>
      <c r="G1335">
        <v>3707</v>
      </c>
      <c r="H1335">
        <v>18</v>
      </c>
      <c r="I1335">
        <v>7102</v>
      </c>
      <c r="J1335" t="str">
        <f t="shared" si="20"/>
        <v>SELECT 'flat30-17.cnf','Tournament','2Point','BitFlip','Weighted',1,3707,18,7102 UNION</v>
      </c>
    </row>
    <row r="1336" spans="1:10" x14ac:dyDescent="0.55000000000000004">
      <c r="A1336" t="s">
        <v>143</v>
      </c>
      <c r="B1336" t="s">
        <v>0</v>
      </c>
      <c r="C1336" t="s">
        <v>134</v>
      </c>
      <c r="D1336" t="s">
        <v>2</v>
      </c>
      <c r="E1336" t="s">
        <v>5</v>
      </c>
      <c r="F1336" t="b">
        <v>1</v>
      </c>
      <c r="G1336">
        <v>89</v>
      </c>
      <c r="H1336">
        <v>0</v>
      </c>
      <c r="I1336">
        <v>185</v>
      </c>
      <c r="J1336" t="str">
        <f t="shared" si="20"/>
        <v>SELECT 'flat30-17.cnf','Tournament','2Point','BitFlip','Amplified',1,89,0,185 UNION</v>
      </c>
    </row>
    <row r="1337" spans="1:10" x14ac:dyDescent="0.55000000000000004">
      <c r="A1337" t="s">
        <v>143</v>
      </c>
      <c r="B1337" t="s">
        <v>0</v>
      </c>
      <c r="C1337" t="s">
        <v>134</v>
      </c>
      <c r="D1337" t="s">
        <v>6</v>
      </c>
      <c r="E1337" t="s">
        <v>3</v>
      </c>
      <c r="F1337" t="b">
        <v>1</v>
      </c>
      <c r="G1337">
        <v>30</v>
      </c>
      <c r="H1337">
        <v>0</v>
      </c>
      <c r="I1337">
        <v>106</v>
      </c>
      <c r="J1337" t="str">
        <f t="shared" si="20"/>
        <v>SELECT 'flat30-17.cnf','Tournament','2Point','Guided','MaxSat',1,30,0,106 UNION</v>
      </c>
    </row>
    <row r="1338" spans="1:10" x14ac:dyDescent="0.55000000000000004">
      <c r="A1338" t="s">
        <v>143</v>
      </c>
      <c r="B1338" t="s">
        <v>0</v>
      </c>
      <c r="C1338" t="s">
        <v>134</v>
      </c>
      <c r="D1338" t="s">
        <v>6</v>
      </c>
      <c r="E1338" t="s">
        <v>4</v>
      </c>
      <c r="F1338" t="b">
        <v>1</v>
      </c>
      <c r="G1338">
        <v>30</v>
      </c>
      <c r="H1338">
        <v>0</v>
      </c>
      <c r="I1338">
        <v>98</v>
      </c>
      <c r="J1338" t="str">
        <f t="shared" si="20"/>
        <v>SELECT 'flat30-17.cnf','Tournament','2Point','Guided','Weighted',1,30,0,98 UNION</v>
      </c>
    </row>
    <row r="1339" spans="1:10" x14ac:dyDescent="0.55000000000000004">
      <c r="A1339" t="s">
        <v>143</v>
      </c>
      <c r="B1339" t="s">
        <v>0</v>
      </c>
      <c r="C1339" t="s">
        <v>134</v>
      </c>
      <c r="D1339" t="s">
        <v>6</v>
      </c>
      <c r="E1339" t="s">
        <v>5</v>
      </c>
      <c r="F1339" t="b">
        <v>1</v>
      </c>
      <c r="G1339">
        <v>30</v>
      </c>
      <c r="H1339">
        <v>0</v>
      </c>
      <c r="I1339">
        <v>99</v>
      </c>
      <c r="J1339" t="str">
        <f t="shared" si="20"/>
        <v>SELECT 'flat30-17.cnf','Tournament','2Point','Guided','Amplified',1,30,0,99 UNION</v>
      </c>
    </row>
    <row r="1340" spans="1:10" x14ac:dyDescent="0.55000000000000004">
      <c r="A1340" t="s">
        <v>143</v>
      </c>
      <c r="B1340" t="s">
        <v>0</v>
      </c>
      <c r="C1340" t="s">
        <v>134</v>
      </c>
      <c r="D1340" t="s">
        <v>131</v>
      </c>
      <c r="E1340" t="s">
        <v>3</v>
      </c>
      <c r="F1340" t="b">
        <v>0</v>
      </c>
      <c r="G1340">
        <v>10000</v>
      </c>
      <c r="H1340">
        <v>56</v>
      </c>
      <c r="I1340">
        <v>20001</v>
      </c>
      <c r="J1340" t="str">
        <f t="shared" si="20"/>
        <v>SELECT 'flat30-17.cnf','Tournament','2Point','1Bit','MaxSat',0,10000,56,20001 UNION</v>
      </c>
    </row>
    <row r="1341" spans="1:10" x14ac:dyDescent="0.55000000000000004">
      <c r="A1341" t="s">
        <v>143</v>
      </c>
      <c r="B1341" t="s">
        <v>0</v>
      </c>
      <c r="C1341" t="s">
        <v>134</v>
      </c>
      <c r="D1341" t="s">
        <v>131</v>
      </c>
      <c r="E1341" t="s">
        <v>4</v>
      </c>
      <c r="F1341" t="b">
        <v>0</v>
      </c>
      <c r="G1341">
        <v>10000</v>
      </c>
      <c r="H1341">
        <v>44</v>
      </c>
      <c r="I1341">
        <v>18381</v>
      </c>
      <c r="J1341" t="str">
        <f t="shared" si="20"/>
        <v>SELECT 'flat30-17.cnf','Tournament','2Point','1Bit','Weighted',0,10000,44,18381 UNION</v>
      </c>
    </row>
    <row r="1342" spans="1:10" x14ac:dyDescent="0.55000000000000004">
      <c r="A1342" t="s">
        <v>143</v>
      </c>
      <c r="B1342" t="s">
        <v>0</v>
      </c>
      <c r="C1342" t="s">
        <v>134</v>
      </c>
      <c r="D1342" t="s">
        <v>131</v>
      </c>
      <c r="E1342" t="s">
        <v>5</v>
      </c>
      <c r="F1342" t="b">
        <v>0</v>
      </c>
      <c r="G1342">
        <v>10000</v>
      </c>
      <c r="H1342">
        <v>56</v>
      </c>
      <c r="I1342">
        <v>20820</v>
      </c>
      <c r="J1342" t="str">
        <f t="shared" si="20"/>
        <v>SELECT 'flat30-17.cnf','Tournament','2Point','1Bit','Amplified',0,10000,56,20820 UNION</v>
      </c>
    </row>
    <row r="1343" spans="1:10" x14ac:dyDescent="0.55000000000000004">
      <c r="A1343" t="s">
        <v>143</v>
      </c>
      <c r="B1343" t="s">
        <v>0</v>
      </c>
      <c r="C1343" t="s">
        <v>134</v>
      </c>
      <c r="D1343" t="s">
        <v>132</v>
      </c>
      <c r="E1343" t="s">
        <v>3</v>
      </c>
      <c r="F1343" t="b">
        <v>1</v>
      </c>
      <c r="G1343">
        <v>4485</v>
      </c>
      <c r="H1343">
        <v>26</v>
      </c>
      <c r="I1343">
        <v>9017</v>
      </c>
      <c r="J1343" t="str">
        <f t="shared" si="20"/>
        <v>SELECT 'flat30-17.cnf','Tournament','2Point','2Bit','MaxSat',1,4485,26,9017 UNION</v>
      </c>
    </row>
    <row r="1344" spans="1:10" x14ac:dyDescent="0.55000000000000004">
      <c r="A1344" t="s">
        <v>143</v>
      </c>
      <c r="B1344" t="s">
        <v>0</v>
      </c>
      <c r="C1344" t="s">
        <v>134</v>
      </c>
      <c r="D1344" t="s">
        <v>132</v>
      </c>
      <c r="E1344" t="s">
        <v>4</v>
      </c>
      <c r="F1344" t="b">
        <v>1</v>
      </c>
      <c r="G1344">
        <v>4704</v>
      </c>
      <c r="H1344">
        <v>23</v>
      </c>
      <c r="I1344">
        <v>8687</v>
      </c>
      <c r="J1344" t="str">
        <f t="shared" si="20"/>
        <v>SELECT 'flat30-17.cnf','Tournament','2Point','2Bit','Weighted',1,4704,23,8687 UNION</v>
      </c>
    </row>
    <row r="1345" spans="1:10" x14ac:dyDescent="0.55000000000000004">
      <c r="A1345" t="s">
        <v>143</v>
      </c>
      <c r="B1345" t="s">
        <v>0</v>
      </c>
      <c r="C1345" t="s">
        <v>134</v>
      </c>
      <c r="D1345" t="s">
        <v>132</v>
      </c>
      <c r="E1345" t="s">
        <v>5</v>
      </c>
      <c r="F1345" t="b">
        <v>1</v>
      </c>
      <c r="G1345">
        <v>4485</v>
      </c>
      <c r="H1345">
        <v>26</v>
      </c>
      <c r="I1345">
        <v>9138</v>
      </c>
      <c r="J1345" t="str">
        <f t="shared" si="20"/>
        <v>SELECT 'flat30-17.cnf','Tournament','2Point','2Bit','Amplified',1,4485,26,9138 UNION</v>
      </c>
    </row>
    <row r="1346" spans="1:10" x14ac:dyDescent="0.55000000000000004">
      <c r="A1346" t="s">
        <v>143</v>
      </c>
      <c r="B1346" t="s">
        <v>9</v>
      </c>
      <c r="C1346" t="s">
        <v>1</v>
      </c>
      <c r="D1346" t="s">
        <v>2</v>
      </c>
      <c r="E1346" t="s">
        <v>3</v>
      </c>
      <c r="F1346" t="b">
        <v>0</v>
      </c>
      <c r="G1346">
        <v>10000</v>
      </c>
      <c r="H1346">
        <v>30</v>
      </c>
      <c r="I1346">
        <v>51873</v>
      </c>
      <c r="J1346" t="str">
        <f t="shared" si="20"/>
        <v>SELECT 'flat30-17.cnf','Roulette','Clause','BitFlip','MaxSat',0,10000,30,51873 UNION</v>
      </c>
    </row>
    <row r="1347" spans="1:10" x14ac:dyDescent="0.55000000000000004">
      <c r="A1347" t="s">
        <v>143</v>
      </c>
      <c r="B1347" t="s">
        <v>9</v>
      </c>
      <c r="C1347" t="s">
        <v>1</v>
      </c>
      <c r="D1347" t="s">
        <v>2</v>
      </c>
      <c r="E1347" t="s">
        <v>4</v>
      </c>
      <c r="F1347" t="b">
        <v>0</v>
      </c>
      <c r="G1347">
        <v>10000</v>
      </c>
      <c r="H1347">
        <v>23</v>
      </c>
      <c r="I1347">
        <v>50900</v>
      </c>
      <c r="J1347" t="str">
        <f t="shared" ref="J1347:J1410" si="21">CONCATENATE("SELECT '",A1347,"','",B1347,"','",C1347,"','",D1347,"','",E1347,"',",IF(F1347,1,0),",",G1347,",",H1347,",",I1347," UNION")</f>
        <v>SELECT 'flat30-17.cnf','Roulette','Clause','BitFlip','Weighted',0,10000,23,50900 UNION</v>
      </c>
    </row>
    <row r="1348" spans="1:10" x14ac:dyDescent="0.55000000000000004">
      <c r="A1348" t="s">
        <v>143</v>
      </c>
      <c r="B1348" t="s">
        <v>9</v>
      </c>
      <c r="C1348" t="s">
        <v>1</v>
      </c>
      <c r="D1348" t="s">
        <v>2</v>
      </c>
      <c r="E1348" t="s">
        <v>5</v>
      </c>
      <c r="F1348" t="b">
        <v>0</v>
      </c>
      <c r="G1348">
        <v>10000</v>
      </c>
      <c r="H1348">
        <v>32</v>
      </c>
      <c r="I1348">
        <v>50744</v>
      </c>
      <c r="J1348" t="str">
        <f t="shared" si="21"/>
        <v>SELECT 'flat30-17.cnf','Roulette','Clause','BitFlip','Amplified',0,10000,32,50744 UNION</v>
      </c>
    </row>
    <row r="1349" spans="1:10" x14ac:dyDescent="0.55000000000000004">
      <c r="A1349" t="s">
        <v>143</v>
      </c>
      <c r="B1349" t="s">
        <v>9</v>
      </c>
      <c r="C1349" t="s">
        <v>1</v>
      </c>
      <c r="D1349" t="s">
        <v>6</v>
      </c>
      <c r="E1349" t="s">
        <v>3</v>
      </c>
      <c r="F1349" t="b">
        <v>1</v>
      </c>
      <c r="G1349">
        <v>346</v>
      </c>
      <c r="H1349">
        <v>1</v>
      </c>
      <c r="I1349">
        <v>2048</v>
      </c>
      <c r="J1349" t="str">
        <f t="shared" si="21"/>
        <v>SELECT 'flat30-17.cnf','Roulette','Clause','Guided','MaxSat',1,346,1,2048 UNION</v>
      </c>
    </row>
    <row r="1350" spans="1:10" x14ac:dyDescent="0.55000000000000004">
      <c r="A1350" t="s">
        <v>143</v>
      </c>
      <c r="B1350" t="s">
        <v>9</v>
      </c>
      <c r="C1350" t="s">
        <v>1</v>
      </c>
      <c r="D1350" t="s">
        <v>6</v>
      </c>
      <c r="E1350" t="s">
        <v>4</v>
      </c>
      <c r="F1350" t="b">
        <v>1</v>
      </c>
      <c r="G1350">
        <v>1853</v>
      </c>
      <c r="H1350">
        <v>5</v>
      </c>
      <c r="I1350">
        <v>10953</v>
      </c>
      <c r="J1350" t="str">
        <f t="shared" si="21"/>
        <v>SELECT 'flat30-17.cnf','Roulette','Clause','Guided','Weighted',1,1853,5,10953 UNION</v>
      </c>
    </row>
    <row r="1351" spans="1:10" x14ac:dyDescent="0.55000000000000004">
      <c r="A1351" t="s">
        <v>143</v>
      </c>
      <c r="B1351" t="s">
        <v>9</v>
      </c>
      <c r="C1351" t="s">
        <v>1</v>
      </c>
      <c r="D1351" t="s">
        <v>6</v>
      </c>
      <c r="E1351" t="s">
        <v>5</v>
      </c>
      <c r="F1351" t="b">
        <v>1</v>
      </c>
      <c r="G1351">
        <v>1380</v>
      </c>
      <c r="H1351">
        <v>5</v>
      </c>
      <c r="I1351">
        <v>7829</v>
      </c>
      <c r="J1351" t="str">
        <f t="shared" si="21"/>
        <v>SELECT 'flat30-17.cnf','Roulette','Clause','Guided','Amplified',1,1380,5,7829 UNION</v>
      </c>
    </row>
    <row r="1352" spans="1:10" x14ac:dyDescent="0.55000000000000004">
      <c r="A1352" t="s">
        <v>143</v>
      </c>
      <c r="B1352" t="s">
        <v>9</v>
      </c>
      <c r="C1352" t="s">
        <v>1</v>
      </c>
      <c r="D1352" t="s">
        <v>131</v>
      </c>
      <c r="E1352" t="s">
        <v>3</v>
      </c>
      <c r="F1352" t="b">
        <v>0</v>
      </c>
      <c r="G1352">
        <v>10000</v>
      </c>
      <c r="H1352">
        <v>35</v>
      </c>
      <c r="I1352">
        <v>50467</v>
      </c>
      <c r="J1352" t="str">
        <f t="shared" si="21"/>
        <v>SELECT 'flat30-17.cnf','Roulette','Clause','1Bit','MaxSat',0,10000,35,50467 UNION</v>
      </c>
    </row>
    <row r="1353" spans="1:10" x14ac:dyDescent="0.55000000000000004">
      <c r="A1353" t="s">
        <v>143</v>
      </c>
      <c r="B1353" t="s">
        <v>9</v>
      </c>
      <c r="C1353" t="s">
        <v>1</v>
      </c>
      <c r="D1353" t="s">
        <v>131</v>
      </c>
      <c r="E1353" t="s">
        <v>4</v>
      </c>
      <c r="F1353" t="b">
        <v>0</v>
      </c>
      <c r="G1353">
        <v>10000</v>
      </c>
      <c r="H1353">
        <v>27</v>
      </c>
      <c r="I1353">
        <v>49489</v>
      </c>
      <c r="J1353" t="str">
        <f t="shared" si="21"/>
        <v>SELECT 'flat30-17.cnf','Roulette','Clause','1Bit','Weighted',0,10000,27,49489 UNION</v>
      </c>
    </row>
    <row r="1354" spans="1:10" x14ac:dyDescent="0.55000000000000004">
      <c r="A1354" t="s">
        <v>143</v>
      </c>
      <c r="B1354" t="s">
        <v>9</v>
      </c>
      <c r="C1354" t="s">
        <v>1</v>
      </c>
      <c r="D1354" t="s">
        <v>131</v>
      </c>
      <c r="E1354" t="s">
        <v>5</v>
      </c>
      <c r="F1354" t="b">
        <v>0</v>
      </c>
      <c r="G1354">
        <v>10000</v>
      </c>
      <c r="H1354">
        <v>34</v>
      </c>
      <c r="I1354">
        <v>50421</v>
      </c>
      <c r="J1354" t="str">
        <f t="shared" si="21"/>
        <v>SELECT 'flat30-17.cnf','Roulette','Clause','1Bit','Amplified',0,10000,34,50421 UNION</v>
      </c>
    </row>
    <row r="1355" spans="1:10" x14ac:dyDescent="0.55000000000000004">
      <c r="A1355" t="s">
        <v>143</v>
      </c>
      <c r="B1355" t="s">
        <v>9</v>
      </c>
      <c r="C1355" t="s">
        <v>1</v>
      </c>
      <c r="D1355" t="s">
        <v>132</v>
      </c>
      <c r="E1355" t="s">
        <v>3</v>
      </c>
      <c r="F1355" t="b">
        <v>0</v>
      </c>
      <c r="G1355">
        <v>10000</v>
      </c>
      <c r="H1355">
        <v>29</v>
      </c>
      <c r="I1355">
        <v>51104</v>
      </c>
      <c r="J1355" t="str">
        <f t="shared" si="21"/>
        <v>SELECT 'flat30-17.cnf','Roulette','Clause','2Bit','MaxSat',0,10000,29,51104 UNION</v>
      </c>
    </row>
    <row r="1356" spans="1:10" x14ac:dyDescent="0.55000000000000004">
      <c r="A1356" t="s">
        <v>143</v>
      </c>
      <c r="B1356" t="s">
        <v>9</v>
      </c>
      <c r="C1356" t="s">
        <v>1</v>
      </c>
      <c r="D1356" t="s">
        <v>132</v>
      </c>
      <c r="E1356" t="s">
        <v>4</v>
      </c>
      <c r="F1356" t="b">
        <v>0</v>
      </c>
      <c r="G1356">
        <v>10000</v>
      </c>
      <c r="H1356">
        <v>23</v>
      </c>
      <c r="I1356">
        <v>49055</v>
      </c>
      <c r="J1356" t="str">
        <f t="shared" si="21"/>
        <v>SELECT 'flat30-17.cnf','Roulette','Clause','2Bit','Weighted',0,10000,23,49055 UNION</v>
      </c>
    </row>
    <row r="1357" spans="1:10" x14ac:dyDescent="0.55000000000000004">
      <c r="A1357" t="s">
        <v>143</v>
      </c>
      <c r="B1357" t="s">
        <v>9</v>
      </c>
      <c r="C1357" t="s">
        <v>1</v>
      </c>
      <c r="D1357" t="s">
        <v>132</v>
      </c>
      <c r="E1357" t="s">
        <v>5</v>
      </c>
      <c r="F1357" t="b">
        <v>0</v>
      </c>
      <c r="G1357">
        <v>10000</v>
      </c>
      <c r="H1357">
        <v>33</v>
      </c>
      <c r="I1357">
        <v>50810</v>
      </c>
      <c r="J1357" t="str">
        <f t="shared" si="21"/>
        <v>SELECT 'flat30-17.cnf','Roulette','Clause','2Bit','Amplified',0,10000,33,50810 UNION</v>
      </c>
    </row>
    <row r="1358" spans="1:10" x14ac:dyDescent="0.55000000000000004">
      <c r="A1358" t="s">
        <v>143</v>
      </c>
      <c r="B1358" t="s">
        <v>9</v>
      </c>
      <c r="C1358" t="s">
        <v>8</v>
      </c>
      <c r="D1358" t="s">
        <v>2</v>
      </c>
      <c r="E1358" t="s">
        <v>3</v>
      </c>
      <c r="F1358" t="b">
        <v>0</v>
      </c>
      <c r="G1358">
        <v>10000</v>
      </c>
      <c r="H1358">
        <v>32</v>
      </c>
      <c r="I1358">
        <v>24072</v>
      </c>
      <c r="J1358" t="str">
        <f t="shared" si="21"/>
        <v>SELECT 'flat30-17.cnf','Roulette','Uniform','BitFlip','MaxSat',0,10000,32,24072 UNION</v>
      </c>
    </row>
    <row r="1359" spans="1:10" x14ac:dyDescent="0.55000000000000004">
      <c r="A1359" t="s">
        <v>143</v>
      </c>
      <c r="B1359" t="s">
        <v>9</v>
      </c>
      <c r="C1359" t="s">
        <v>8</v>
      </c>
      <c r="D1359" t="s">
        <v>2</v>
      </c>
      <c r="E1359" t="s">
        <v>4</v>
      </c>
      <c r="F1359" t="b">
        <v>0</v>
      </c>
      <c r="G1359">
        <v>10000</v>
      </c>
      <c r="H1359">
        <v>24</v>
      </c>
      <c r="I1359">
        <v>21848</v>
      </c>
      <c r="J1359" t="str">
        <f t="shared" si="21"/>
        <v>SELECT 'flat30-17.cnf','Roulette','Uniform','BitFlip','Weighted',0,10000,24,21848 UNION</v>
      </c>
    </row>
    <row r="1360" spans="1:10" x14ac:dyDescent="0.55000000000000004">
      <c r="A1360" t="s">
        <v>143</v>
      </c>
      <c r="B1360" t="s">
        <v>9</v>
      </c>
      <c r="C1360" t="s">
        <v>8</v>
      </c>
      <c r="D1360" t="s">
        <v>2</v>
      </c>
      <c r="E1360" t="s">
        <v>5</v>
      </c>
      <c r="F1360" t="b">
        <v>0</v>
      </c>
      <c r="G1360">
        <v>10000</v>
      </c>
      <c r="H1360">
        <v>36</v>
      </c>
      <c r="I1360">
        <v>23038</v>
      </c>
      <c r="J1360" t="str">
        <f t="shared" si="21"/>
        <v>SELECT 'flat30-17.cnf','Roulette','Uniform','BitFlip','Amplified',0,10000,36,23038 UNION</v>
      </c>
    </row>
    <row r="1361" spans="1:10" x14ac:dyDescent="0.55000000000000004">
      <c r="A1361" t="s">
        <v>143</v>
      </c>
      <c r="B1361" t="s">
        <v>9</v>
      </c>
      <c r="C1361" t="s">
        <v>8</v>
      </c>
      <c r="D1361" t="s">
        <v>6</v>
      </c>
      <c r="E1361" t="s">
        <v>3</v>
      </c>
      <c r="F1361" t="b">
        <v>1</v>
      </c>
      <c r="G1361">
        <v>2834</v>
      </c>
      <c r="H1361">
        <v>12</v>
      </c>
      <c r="I1361">
        <v>10322</v>
      </c>
      <c r="J1361" t="str">
        <f t="shared" si="21"/>
        <v>SELECT 'flat30-17.cnf','Roulette','Uniform','Guided','MaxSat',1,2834,12,10322 UNION</v>
      </c>
    </row>
    <row r="1362" spans="1:10" x14ac:dyDescent="0.55000000000000004">
      <c r="A1362" t="s">
        <v>143</v>
      </c>
      <c r="B1362" t="s">
        <v>9</v>
      </c>
      <c r="C1362" t="s">
        <v>8</v>
      </c>
      <c r="D1362" t="s">
        <v>6</v>
      </c>
      <c r="E1362" t="s">
        <v>4</v>
      </c>
      <c r="F1362" t="b">
        <v>1</v>
      </c>
      <c r="G1362">
        <v>735</v>
      </c>
      <c r="H1362">
        <v>3</v>
      </c>
      <c r="I1362">
        <v>2713</v>
      </c>
      <c r="J1362" t="str">
        <f t="shared" si="21"/>
        <v>SELECT 'flat30-17.cnf','Roulette','Uniform','Guided','Weighted',1,735,3,2713 UNION</v>
      </c>
    </row>
    <row r="1363" spans="1:10" x14ac:dyDescent="0.55000000000000004">
      <c r="A1363" t="s">
        <v>143</v>
      </c>
      <c r="B1363" t="s">
        <v>9</v>
      </c>
      <c r="C1363" t="s">
        <v>8</v>
      </c>
      <c r="D1363" t="s">
        <v>6</v>
      </c>
      <c r="E1363" t="s">
        <v>5</v>
      </c>
      <c r="F1363" t="b">
        <v>1</v>
      </c>
      <c r="G1363">
        <v>658</v>
      </c>
      <c r="H1363">
        <v>2</v>
      </c>
      <c r="I1363">
        <v>2998</v>
      </c>
      <c r="J1363" t="str">
        <f t="shared" si="21"/>
        <v>SELECT 'flat30-17.cnf','Roulette','Uniform','Guided','Amplified',1,658,2,2998 UNION</v>
      </c>
    </row>
    <row r="1364" spans="1:10" x14ac:dyDescent="0.55000000000000004">
      <c r="A1364" t="s">
        <v>143</v>
      </c>
      <c r="B1364" t="s">
        <v>9</v>
      </c>
      <c r="C1364" t="s">
        <v>8</v>
      </c>
      <c r="D1364" t="s">
        <v>131</v>
      </c>
      <c r="E1364" t="s">
        <v>3</v>
      </c>
      <c r="F1364" t="b">
        <v>0</v>
      </c>
      <c r="G1364">
        <v>10000</v>
      </c>
      <c r="H1364">
        <v>37</v>
      </c>
      <c r="I1364">
        <v>22275</v>
      </c>
      <c r="J1364" t="str">
        <f t="shared" si="21"/>
        <v>SELECT 'flat30-17.cnf','Roulette','Uniform','1Bit','MaxSat',0,10000,37,22275 UNION</v>
      </c>
    </row>
    <row r="1365" spans="1:10" x14ac:dyDescent="0.55000000000000004">
      <c r="A1365" t="s">
        <v>143</v>
      </c>
      <c r="B1365" t="s">
        <v>9</v>
      </c>
      <c r="C1365" t="s">
        <v>8</v>
      </c>
      <c r="D1365" t="s">
        <v>131</v>
      </c>
      <c r="E1365" t="s">
        <v>4</v>
      </c>
      <c r="F1365" t="b">
        <v>0</v>
      </c>
      <c r="G1365">
        <v>10000</v>
      </c>
      <c r="H1365">
        <v>32</v>
      </c>
      <c r="I1365">
        <v>20381</v>
      </c>
      <c r="J1365" t="str">
        <f t="shared" si="21"/>
        <v>SELECT 'flat30-17.cnf','Roulette','Uniform','1Bit','Weighted',0,10000,32,20381 UNION</v>
      </c>
    </row>
    <row r="1366" spans="1:10" x14ac:dyDescent="0.55000000000000004">
      <c r="A1366" t="s">
        <v>143</v>
      </c>
      <c r="B1366" t="s">
        <v>9</v>
      </c>
      <c r="C1366" t="s">
        <v>8</v>
      </c>
      <c r="D1366" t="s">
        <v>131</v>
      </c>
      <c r="E1366" t="s">
        <v>5</v>
      </c>
      <c r="F1366" t="b">
        <v>0</v>
      </c>
      <c r="G1366">
        <v>10000</v>
      </c>
      <c r="H1366">
        <v>39</v>
      </c>
      <c r="I1366">
        <v>22329</v>
      </c>
      <c r="J1366" t="str">
        <f t="shared" si="21"/>
        <v>SELECT 'flat30-17.cnf','Roulette','Uniform','1Bit','Amplified',0,10000,39,22329 UNION</v>
      </c>
    </row>
    <row r="1367" spans="1:10" x14ac:dyDescent="0.55000000000000004">
      <c r="A1367" t="s">
        <v>143</v>
      </c>
      <c r="B1367" t="s">
        <v>9</v>
      </c>
      <c r="C1367" t="s">
        <v>8</v>
      </c>
      <c r="D1367" t="s">
        <v>132</v>
      </c>
      <c r="E1367" t="s">
        <v>3</v>
      </c>
      <c r="F1367" t="b">
        <v>0</v>
      </c>
      <c r="G1367">
        <v>10000</v>
      </c>
      <c r="H1367">
        <v>34</v>
      </c>
      <c r="I1367">
        <v>22487</v>
      </c>
      <c r="J1367" t="str">
        <f t="shared" si="21"/>
        <v>SELECT 'flat30-17.cnf','Roulette','Uniform','2Bit','MaxSat',0,10000,34,22487 UNION</v>
      </c>
    </row>
    <row r="1368" spans="1:10" x14ac:dyDescent="0.55000000000000004">
      <c r="A1368" t="s">
        <v>143</v>
      </c>
      <c r="B1368" t="s">
        <v>9</v>
      </c>
      <c r="C1368" t="s">
        <v>8</v>
      </c>
      <c r="D1368" t="s">
        <v>132</v>
      </c>
      <c r="E1368" t="s">
        <v>4</v>
      </c>
      <c r="F1368" t="b">
        <v>0</v>
      </c>
      <c r="G1368">
        <v>10000</v>
      </c>
      <c r="H1368">
        <v>23</v>
      </c>
      <c r="I1368">
        <v>20684</v>
      </c>
      <c r="J1368" t="str">
        <f t="shared" si="21"/>
        <v>SELECT 'flat30-17.cnf','Roulette','Uniform','2Bit','Weighted',0,10000,23,20684 UNION</v>
      </c>
    </row>
    <row r="1369" spans="1:10" x14ac:dyDescent="0.55000000000000004">
      <c r="A1369" t="s">
        <v>143</v>
      </c>
      <c r="B1369" t="s">
        <v>9</v>
      </c>
      <c r="C1369" t="s">
        <v>8</v>
      </c>
      <c r="D1369" t="s">
        <v>132</v>
      </c>
      <c r="E1369" t="s">
        <v>5</v>
      </c>
      <c r="F1369" t="b">
        <v>1</v>
      </c>
      <c r="G1369">
        <v>9391</v>
      </c>
      <c r="H1369">
        <v>33</v>
      </c>
      <c r="I1369">
        <v>21122</v>
      </c>
      <c r="J1369" t="str">
        <f t="shared" si="21"/>
        <v>SELECT 'flat30-17.cnf','Roulette','Uniform','2Bit','Amplified',1,9391,33,21122 UNION</v>
      </c>
    </row>
    <row r="1370" spans="1:10" x14ac:dyDescent="0.55000000000000004">
      <c r="A1370" t="s">
        <v>143</v>
      </c>
      <c r="B1370" t="s">
        <v>9</v>
      </c>
      <c r="C1370" t="s">
        <v>133</v>
      </c>
      <c r="D1370" t="s">
        <v>2</v>
      </c>
      <c r="E1370" t="s">
        <v>3</v>
      </c>
      <c r="F1370" t="b">
        <v>0</v>
      </c>
      <c r="G1370">
        <v>10000</v>
      </c>
      <c r="H1370">
        <v>36</v>
      </c>
      <c r="I1370">
        <v>22259</v>
      </c>
      <c r="J1370" t="str">
        <f t="shared" si="21"/>
        <v>SELECT 'flat30-17.cnf','Roulette','1Point','BitFlip','MaxSat',0,10000,36,22259 UNION</v>
      </c>
    </row>
    <row r="1371" spans="1:10" x14ac:dyDescent="0.55000000000000004">
      <c r="A1371" t="s">
        <v>143</v>
      </c>
      <c r="B1371" t="s">
        <v>9</v>
      </c>
      <c r="C1371" t="s">
        <v>133</v>
      </c>
      <c r="D1371" t="s">
        <v>2</v>
      </c>
      <c r="E1371" t="s">
        <v>4</v>
      </c>
      <c r="F1371" t="b">
        <v>1</v>
      </c>
      <c r="G1371">
        <v>3887</v>
      </c>
      <c r="H1371">
        <v>10</v>
      </c>
      <c r="I1371">
        <v>7851</v>
      </c>
      <c r="J1371" t="str">
        <f t="shared" si="21"/>
        <v>SELECT 'flat30-17.cnf','Roulette','1Point','BitFlip','Weighted',1,3887,10,7851 UNION</v>
      </c>
    </row>
    <row r="1372" spans="1:10" x14ac:dyDescent="0.55000000000000004">
      <c r="A1372" t="s">
        <v>143</v>
      </c>
      <c r="B1372" t="s">
        <v>9</v>
      </c>
      <c r="C1372" t="s">
        <v>133</v>
      </c>
      <c r="D1372" t="s">
        <v>2</v>
      </c>
      <c r="E1372" t="s">
        <v>5</v>
      </c>
      <c r="F1372" t="b">
        <v>0</v>
      </c>
      <c r="G1372">
        <v>10000</v>
      </c>
      <c r="H1372">
        <v>37</v>
      </c>
      <c r="I1372">
        <v>21849</v>
      </c>
      <c r="J1372" t="str">
        <f t="shared" si="21"/>
        <v>SELECT 'flat30-17.cnf','Roulette','1Point','BitFlip','Amplified',0,10000,37,21849 UNION</v>
      </c>
    </row>
    <row r="1373" spans="1:10" x14ac:dyDescent="0.55000000000000004">
      <c r="A1373" t="s">
        <v>143</v>
      </c>
      <c r="B1373" t="s">
        <v>9</v>
      </c>
      <c r="C1373" t="s">
        <v>133</v>
      </c>
      <c r="D1373" t="s">
        <v>6</v>
      </c>
      <c r="E1373" t="s">
        <v>3</v>
      </c>
      <c r="F1373" t="b">
        <v>1</v>
      </c>
      <c r="G1373">
        <v>1307</v>
      </c>
      <c r="H1373">
        <v>7</v>
      </c>
      <c r="I1373">
        <v>4518</v>
      </c>
      <c r="J1373" t="str">
        <f t="shared" si="21"/>
        <v>SELECT 'flat30-17.cnf','Roulette','1Point','Guided','MaxSat',1,1307,7,4518 UNION</v>
      </c>
    </row>
    <row r="1374" spans="1:10" x14ac:dyDescent="0.55000000000000004">
      <c r="A1374" t="s">
        <v>143</v>
      </c>
      <c r="B1374" t="s">
        <v>9</v>
      </c>
      <c r="C1374" t="s">
        <v>133</v>
      </c>
      <c r="D1374" t="s">
        <v>6</v>
      </c>
      <c r="E1374" t="s">
        <v>4</v>
      </c>
      <c r="F1374" t="b">
        <v>1</v>
      </c>
      <c r="G1374">
        <v>1258</v>
      </c>
      <c r="H1374">
        <v>7</v>
      </c>
      <c r="I1374">
        <v>4112</v>
      </c>
      <c r="J1374" t="str">
        <f t="shared" si="21"/>
        <v>SELECT 'flat30-17.cnf','Roulette','1Point','Guided','Weighted',1,1258,7,4112 UNION</v>
      </c>
    </row>
    <row r="1375" spans="1:10" x14ac:dyDescent="0.55000000000000004">
      <c r="A1375" t="s">
        <v>143</v>
      </c>
      <c r="B1375" t="s">
        <v>9</v>
      </c>
      <c r="C1375" t="s">
        <v>133</v>
      </c>
      <c r="D1375" t="s">
        <v>6</v>
      </c>
      <c r="E1375" t="s">
        <v>5</v>
      </c>
      <c r="F1375" t="b">
        <v>1</v>
      </c>
      <c r="G1375">
        <v>373</v>
      </c>
      <c r="H1375">
        <v>1</v>
      </c>
      <c r="I1375">
        <v>1300</v>
      </c>
      <c r="J1375" t="str">
        <f t="shared" si="21"/>
        <v>SELECT 'flat30-17.cnf','Roulette','1Point','Guided','Amplified',1,373,1,1300 UNION</v>
      </c>
    </row>
    <row r="1376" spans="1:10" x14ac:dyDescent="0.55000000000000004">
      <c r="A1376" t="s">
        <v>143</v>
      </c>
      <c r="B1376" t="s">
        <v>9</v>
      </c>
      <c r="C1376" t="s">
        <v>133</v>
      </c>
      <c r="D1376" t="s">
        <v>131</v>
      </c>
      <c r="E1376" t="s">
        <v>3</v>
      </c>
      <c r="F1376" t="b">
        <v>0</v>
      </c>
      <c r="G1376">
        <v>10000</v>
      </c>
      <c r="H1376">
        <v>39</v>
      </c>
      <c r="I1376">
        <v>21256</v>
      </c>
      <c r="J1376" t="str">
        <f t="shared" si="21"/>
        <v>SELECT 'flat30-17.cnf','Roulette','1Point','1Bit','MaxSat',0,10000,39,21256 UNION</v>
      </c>
    </row>
    <row r="1377" spans="1:10" x14ac:dyDescent="0.55000000000000004">
      <c r="A1377" t="s">
        <v>143</v>
      </c>
      <c r="B1377" t="s">
        <v>9</v>
      </c>
      <c r="C1377" t="s">
        <v>133</v>
      </c>
      <c r="D1377" t="s">
        <v>131</v>
      </c>
      <c r="E1377" t="s">
        <v>4</v>
      </c>
      <c r="F1377" t="b">
        <v>0</v>
      </c>
      <c r="G1377">
        <v>10000</v>
      </c>
      <c r="H1377">
        <v>31</v>
      </c>
      <c r="I1377">
        <v>19298</v>
      </c>
      <c r="J1377" t="str">
        <f t="shared" si="21"/>
        <v>SELECT 'flat30-17.cnf','Roulette','1Point','1Bit','Weighted',0,10000,31,19298 UNION</v>
      </c>
    </row>
    <row r="1378" spans="1:10" x14ac:dyDescent="0.55000000000000004">
      <c r="A1378" t="s">
        <v>143</v>
      </c>
      <c r="B1378" t="s">
        <v>9</v>
      </c>
      <c r="C1378" t="s">
        <v>133</v>
      </c>
      <c r="D1378" t="s">
        <v>131</v>
      </c>
      <c r="E1378" t="s">
        <v>5</v>
      </c>
      <c r="F1378" t="b">
        <v>0</v>
      </c>
      <c r="G1378">
        <v>10000</v>
      </c>
      <c r="H1378">
        <v>39</v>
      </c>
      <c r="I1378">
        <v>20600</v>
      </c>
      <c r="J1378" t="str">
        <f t="shared" si="21"/>
        <v>SELECT 'flat30-17.cnf','Roulette','1Point','1Bit','Amplified',0,10000,39,20600 UNION</v>
      </c>
    </row>
    <row r="1379" spans="1:10" x14ac:dyDescent="0.55000000000000004">
      <c r="A1379" t="s">
        <v>143</v>
      </c>
      <c r="B1379" t="s">
        <v>9</v>
      </c>
      <c r="C1379" t="s">
        <v>133</v>
      </c>
      <c r="D1379" t="s">
        <v>132</v>
      </c>
      <c r="E1379" t="s">
        <v>3</v>
      </c>
      <c r="F1379" t="b">
        <v>0</v>
      </c>
      <c r="G1379">
        <v>10000</v>
      </c>
      <c r="H1379">
        <v>36</v>
      </c>
      <c r="I1379">
        <v>21291</v>
      </c>
      <c r="J1379" t="str">
        <f t="shared" si="21"/>
        <v>SELECT 'flat30-17.cnf','Roulette','1Point','2Bit','MaxSat',0,10000,36,21291 UNION</v>
      </c>
    </row>
    <row r="1380" spans="1:10" x14ac:dyDescent="0.55000000000000004">
      <c r="A1380" t="s">
        <v>143</v>
      </c>
      <c r="B1380" t="s">
        <v>9</v>
      </c>
      <c r="C1380" t="s">
        <v>133</v>
      </c>
      <c r="D1380" t="s">
        <v>132</v>
      </c>
      <c r="E1380" t="s">
        <v>4</v>
      </c>
      <c r="F1380" t="b">
        <v>0</v>
      </c>
      <c r="G1380">
        <v>10000</v>
      </c>
      <c r="H1380">
        <v>28</v>
      </c>
      <c r="I1380">
        <v>19090</v>
      </c>
      <c r="J1380" t="str">
        <f t="shared" si="21"/>
        <v>SELECT 'flat30-17.cnf','Roulette','1Point','2Bit','Weighted',0,10000,28,19090 UNION</v>
      </c>
    </row>
    <row r="1381" spans="1:10" x14ac:dyDescent="0.55000000000000004">
      <c r="A1381" t="s">
        <v>143</v>
      </c>
      <c r="B1381" t="s">
        <v>9</v>
      </c>
      <c r="C1381" t="s">
        <v>133</v>
      </c>
      <c r="D1381" t="s">
        <v>132</v>
      </c>
      <c r="E1381" t="s">
        <v>5</v>
      </c>
      <c r="F1381" t="b">
        <v>0</v>
      </c>
      <c r="G1381">
        <v>10000</v>
      </c>
      <c r="H1381">
        <v>37</v>
      </c>
      <c r="I1381">
        <v>20983</v>
      </c>
      <c r="J1381" t="str">
        <f t="shared" si="21"/>
        <v>SELECT 'flat30-17.cnf','Roulette','1Point','2Bit','Amplified',0,10000,37,20983 UNION</v>
      </c>
    </row>
    <row r="1382" spans="1:10" x14ac:dyDescent="0.55000000000000004">
      <c r="A1382" t="s">
        <v>143</v>
      </c>
      <c r="B1382" t="s">
        <v>9</v>
      </c>
      <c r="C1382" t="s">
        <v>134</v>
      </c>
      <c r="D1382" t="s">
        <v>2</v>
      </c>
      <c r="E1382" t="s">
        <v>3</v>
      </c>
      <c r="F1382" t="b">
        <v>0</v>
      </c>
      <c r="G1382">
        <v>10000</v>
      </c>
      <c r="H1382">
        <v>36</v>
      </c>
      <c r="I1382">
        <v>22545</v>
      </c>
      <c r="J1382" t="str">
        <f t="shared" si="21"/>
        <v>SELECT 'flat30-17.cnf','Roulette','2Point','BitFlip','MaxSat',0,10000,36,22545 UNION</v>
      </c>
    </row>
    <row r="1383" spans="1:10" x14ac:dyDescent="0.55000000000000004">
      <c r="A1383" t="s">
        <v>143</v>
      </c>
      <c r="B1383" t="s">
        <v>9</v>
      </c>
      <c r="C1383" t="s">
        <v>134</v>
      </c>
      <c r="D1383" t="s">
        <v>2</v>
      </c>
      <c r="E1383" t="s">
        <v>4</v>
      </c>
      <c r="F1383" t="b">
        <v>0</v>
      </c>
      <c r="G1383">
        <v>10000</v>
      </c>
      <c r="H1383">
        <v>30</v>
      </c>
      <c r="I1383">
        <v>20289</v>
      </c>
      <c r="J1383" t="str">
        <f t="shared" si="21"/>
        <v>SELECT 'flat30-17.cnf','Roulette','2Point','BitFlip','Weighted',0,10000,30,20289 UNION</v>
      </c>
    </row>
    <row r="1384" spans="1:10" x14ac:dyDescent="0.55000000000000004">
      <c r="A1384" t="s">
        <v>143</v>
      </c>
      <c r="B1384" t="s">
        <v>9</v>
      </c>
      <c r="C1384" t="s">
        <v>134</v>
      </c>
      <c r="D1384" t="s">
        <v>2</v>
      </c>
      <c r="E1384" t="s">
        <v>5</v>
      </c>
      <c r="F1384" t="b">
        <v>1</v>
      </c>
      <c r="G1384">
        <v>201</v>
      </c>
      <c r="H1384">
        <v>0</v>
      </c>
      <c r="I1384">
        <v>442</v>
      </c>
      <c r="J1384" t="str">
        <f t="shared" si="21"/>
        <v>SELECT 'flat30-17.cnf','Roulette','2Point','BitFlip','Amplified',1,201,0,442 UNION</v>
      </c>
    </row>
    <row r="1385" spans="1:10" x14ac:dyDescent="0.55000000000000004">
      <c r="A1385" t="s">
        <v>143</v>
      </c>
      <c r="B1385" t="s">
        <v>9</v>
      </c>
      <c r="C1385" t="s">
        <v>134</v>
      </c>
      <c r="D1385" t="s">
        <v>6</v>
      </c>
      <c r="E1385" t="s">
        <v>3</v>
      </c>
      <c r="F1385" t="b">
        <v>1</v>
      </c>
      <c r="G1385">
        <v>1810</v>
      </c>
      <c r="H1385">
        <v>10</v>
      </c>
      <c r="I1385">
        <v>6455</v>
      </c>
      <c r="J1385" t="str">
        <f t="shared" si="21"/>
        <v>SELECT 'flat30-17.cnf','Roulette','2Point','Guided','MaxSat',1,1810,10,6455 UNION</v>
      </c>
    </row>
    <row r="1386" spans="1:10" x14ac:dyDescent="0.55000000000000004">
      <c r="A1386" t="s">
        <v>143</v>
      </c>
      <c r="B1386" t="s">
        <v>9</v>
      </c>
      <c r="C1386" t="s">
        <v>134</v>
      </c>
      <c r="D1386" t="s">
        <v>6</v>
      </c>
      <c r="E1386" t="s">
        <v>4</v>
      </c>
      <c r="F1386" t="b">
        <v>1</v>
      </c>
      <c r="G1386">
        <v>429</v>
      </c>
      <c r="H1386">
        <v>2</v>
      </c>
      <c r="I1386">
        <v>1405</v>
      </c>
      <c r="J1386" t="str">
        <f t="shared" si="21"/>
        <v>SELECT 'flat30-17.cnf','Roulette','2Point','Guided','Weighted',1,429,2,1405 UNION</v>
      </c>
    </row>
    <row r="1387" spans="1:10" x14ac:dyDescent="0.55000000000000004">
      <c r="A1387" t="s">
        <v>143</v>
      </c>
      <c r="B1387" t="s">
        <v>9</v>
      </c>
      <c r="C1387" t="s">
        <v>134</v>
      </c>
      <c r="D1387" t="s">
        <v>6</v>
      </c>
      <c r="E1387" t="s">
        <v>5</v>
      </c>
      <c r="F1387" t="b">
        <v>1</v>
      </c>
      <c r="G1387">
        <v>442</v>
      </c>
      <c r="H1387">
        <v>2</v>
      </c>
      <c r="I1387">
        <v>1667</v>
      </c>
      <c r="J1387" t="str">
        <f t="shared" si="21"/>
        <v>SELECT 'flat30-17.cnf','Roulette','2Point','Guided','Amplified',1,442,2,1667 UNION</v>
      </c>
    </row>
    <row r="1388" spans="1:10" x14ac:dyDescent="0.55000000000000004">
      <c r="A1388" t="s">
        <v>143</v>
      </c>
      <c r="B1388" t="s">
        <v>9</v>
      </c>
      <c r="C1388" t="s">
        <v>134</v>
      </c>
      <c r="D1388" t="s">
        <v>131</v>
      </c>
      <c r="E1388" t="s">
        <v>3</v>
      </c>
      <c r="F1388" t="b">
        <v>1</v>
      </c>
      <c r="G1388">
        <v>6195</v>
      </c>
      <c r="H1388">
        <v>22</v>
      </c>
      <c r="I1388">
        <v>12984</v>
      </c>
      <c r="J1388" t="str">
        <f t="shared" si="21"/>
        <v>SELECT 'flat30-17.cnf','Roulette','2Point','1Bit','MaxSat',1,6195,22,12984 UNION</v>
      </c>
    </row>
    <row r="1389" spans="1:10" x14ac:dyDescent="0.55000000000000004">
      <c r="A1389" t="s">
        <v>143</v>
      </c>
      <c r="B1389" t="s">
        <v>9</v>
      </c>
      <c r="C1389" t="s">
        <v>134</v>
      </c>
      <c r="D1389" t="s">
        <v>131</v>
      </c>
      <c r="E1389" t="s">
        <v>4</v>
      </c>
      <c r="F1389" t="b">
        <v>0</v>
      </c>
      <c r="G1389">
        <v>10000</v>
      </c>
      <c r="H1389">
        <v>32</v>
      </c>
      <c r="I1389">
        <v>19665</v>
      </c>
      <c r="J1389" t="str">
        <f t="shared" si="21"/>
        <v>SELECT 'flat30-17.cnf','Roulette','2Point','1Bit','Weighted',0,10000,32,19665 UNION</v>
      </c>
    </row>
    <row r="1390" spans="1:10" x14ac:dyDescent="0.55000000000000004">
      <c r="A1390" t="s">
        <v>143</v>
      </c>
      <c r="B1390" t="s">
        <v>9</v>
      </c>
      <c r="C1390" t="s">
        <v>134</v>
      </c>
      <c r="D1390" t="s">
        <v>131</v>
      </c>
      <c r="E1390" t="s">
        <v>5</v>
      </c>
      <c r="F1390" t="b">
        <v>0</v>
      </c>
      <c r="G1390">
        <v>10000</v>
      </c>
      <c r="H1390">
        <v>39</v>
      </c>
      <c r="I1390">
        <v>20595</v>
      </c>
      <c r="J1390" t="str">
        <f t="shared" si="21"/>
        <v>SELECT 'flat30-17.cnf','Roulette','2Point','1Bit','Amplified',0,10000,39,20595 UNION</v>
      </c>
    </row>
    <row r="1391" spans="1:10" x14ac:dyDescent="0.55000000000000004">
      <c r="A1391" t="s">
        <v>143</v>
      </c>
      <c r="B1391" t="s">
        <v>9</v>
      </c>
      <c r="C1391" t="s">
        <v>134</v>
      </c>
      <c r="D1391" t="s">
        <v>132</v>
      </c>
      <c r="E1391" t="s">
        <v>3</v>
      </c>
      <c r="F1391" t="b">
        <v>0</v>
      </c>
      <c r="G1391">
        <v>10000</v>
      </c>
      <c r="H1391">
        <v>35</v>
      </c>
      <c r="I1391">
        <v>20915</v>
      </c>
      <c r="J1391" t="str">
        <f t="shared" si="21"/>
        <v>SELECT 'flat30-17.cnf','Roulette','2Point','2Bit','MaxSat',0,10000,35,20915 UNION</v>
      </c>
    </row>
    <row r="1392" spans="1:10" x14ac:dyDescent="0.55000000000000004">
      <c r="A1392" t="s">
        <v>143</v>
      </c>
      <c r="B1392" t="s">
        <v>9</v>
      </c>
      <c r="C1392" t="s">
        <v>134</v>
      </c>
      <c r="D1392" t="s">
        <v>132</v>
      </c>
      <c r="E1392" t="s">
        <v>4</v>
      </c>
      <c r="F1392" t="b">
        <v>0</v>
      </c>
      <c r="G1392">
        <v>10000</v>
      </c>
      <c r="H1392">
        <v>28</v>
      </c>
      <c r="I1392">
        <v>19622</v>
      </c>
      <c r="J1392" t="str">
        <f t="shared" si="21"/>
        <v>SELECT 'flat30-17.cnf','Roulette','2Point','2Bit','Weighted',0,10000,28,19622 UNION</v>
      </c>
    </row>
    <row r="1393" spans="1:10" x14ac:dyDescent="0.55000000000000004">
      <c r="A1393" t="s">
        <v>143</v>
      </c>
      <c r="B1393" t="s">
        <v>9</v>
      </c>
      <c r="C1393" t="s">
        <v>134</v>
      </c>
      <c r="D1393" t="s">
        <v>132</v>
      </c>
      <c r="E1393" t="s">
        <v>5</v>
      </c>
      <c r="F1393" t="b">
        <v>0</v>
      </c>
      <c r="G1393">
        <v>10000</v>
      </c>
      <c r="H1393">
        <v>37</v>
      </c>
      <c r="I1393">
        <v>21033</v>
      </c>
      <c r="J1393" t="str">
        <f t="shared" si="21"/>
        <v>SELECT 'flat30-17.cnf','Roulette','2Point','2Bit','Amplified',0,10000,37,21033 UNION</v>
      </c>
    </row>
    <row r="1394" spans="1:10" x14ac:dyDescent="0.55000000000000004">
      <c r="A1394" t="s">
        <v>143</v>
      </c>
      <c r="B1394" t="s">
        <v>10</v>
      </c>
      <c r="C1394" t="s">
        <v>1</v>
      </c>
      <c r="D1394" t="s">
        <v>2</v>
      </c>
      <c r="E1394" t="s">
        <v>3</v>
      </c>
      <c r="F1394" t="b">
        <v>0</v>
      </c>
      <c r="G1394">
        <v>10000</v>
      </c>
      <c r="H1394">
        <v>47</v>
      </c>
      <c r="I1394">
        <v>48650</v>
      </c>
      <c r="J1394" t="str">
        <f t="shared" si="21"/>
        <v>SELECT 'flat30-17.cnf','Rank','Clause','BitFlip','MaxSat',0,10000,47,48650 UNION</v>
      </c>
    </row>
    <row r="1395" spans="1:10" x14ac:dyDescent="0.55000000000000004">
      <c r="A1395" t="s">
        <v>143</v>
      </c>
      <c r="B1395" t="s">
        <v>10</v>
      </c>
      <c r="C1395" t="s">
        <v>1</v>
      </c>
      <c r="D1395" t="s">
        <v>2</v>
      </c>
      <c r="E1395" t="s">
        <v>4</v>
      </c>
      <c r="F1395" t="b">
        <v>1</v>
      </c>
      <c r="G1395">
        <v>170</v>
      </c>
      <c r="H1395">
        <v>0</v>
      </c>
      <c r="I1395">
        <v>785</v>
      </c>
      <c r="J1395" t="str">
        <f t="shared" si="21"/>
        <v>SELECT 'flat30-17.cnf','Rank','Clause','BitFlip','Weighted',1,170,0,785 UNION</v>
      </c>
    </row>
    <row r="1396" spans="1:10" x14ac:dyDescent="0.55000000000000004">
      <c r="A1396" t="s">
        <v>143</v>
      </c>
      <c r="B1396" t="s">
        <v>10</v>
      </c>
      <c r="C1396" t="s">
        <v>1</v>
      </c>
      <c r="D1396" t="s">
        <v>2</v>
      </c>
      <c r="E1396" t="s">
        <v>5</v>
      </c>
      <c r="F1396" t="b">
        <v>0</v>
      </c>
      <c r="G1396">
        <v>10000</v>
      </c>
      <c r="H1396">
        <v>47</v>
      </c>
      <c r="I1396">
        <v>47905</v>
      </c>
      <c r="J1396" t="str">
        <f t="shared" si="21"/>
        <v>SELECT 'flat30-17.cnf','Rank','Clause','BitFlip','Amplified',0,10000,47,47905 UNION</v>
      </c>
    </row>
    <row r="1397" spans="1:10" x14ac:dyDescent="0.55000000000000004">
      <c r="A1397" t="s">
        <v>143</v>
      </c>
      <c r="B1397" t="s">
        <v>10</v>
      </c>
      <c r="C1397" t="s">
        <v>1</v>
      </c>
      <c r="D1397" t="s">
        <v>6</v>
      </c>
      <c r="E1397" t="s">
        <v>3</v>
      </c>
      <c r="F1397" t="b">
        <v>1</v>
      </c>
      <c r="G1397">
        <v>467</v>
      </c>
      <c r="H1397">
        <v>2</v>
      </c>
      <c r="I1397">
        <v>2579</v>
      </c>
      <c r="J1397" t="str">
        <f t="shared" si="21"/>
        <v>SELECT 'flat30-17.cnf','Rank','Clause','Guided','MaxSat',1,467,2,2579 UNION</v>
      </c>
    </row>
    <row r="1398" spans="1:10" x14ac:dyDescent="0.55000000000000004">
      <c r="A1398" t="s">
        <v>143</v>
      </c>
      <c r="B1398" t="s">
        <v>10</v>
      </c>
      <c r="C1398" t="s">
        <v>1</v>
      </c>
      <c r="D1398" t="s">
        <v>6</v>
      </c>
      <c r="E1398" t="s">
        <v>4</v>
      </c>
      <c r="F1398" t="b">
        <v>1</v>
      </c>
      <c r="G1398">
        <v>130</v>
      </c>
      <c r="H1398">
        <v>0</v>
      </c>
      <c r="I1398">
        <v>686</v>
      </c>
      <c r="J1398" t="str">
        <f t="shared" si="21"/>
        <v>SELECT 'flat30-17.cnf','Rank','Clause','Guided','Weighted',1,130,0,686 UNION</v>
      </c>
    </row>
    <row r="1399" spans="1:10" x14ac:dyDescent="0.55000000000000004">
      <c r="A1399" t="s">
        <v>143</v>
      </c>
      <c r="B1399" t="s">
        <v>10</v>
      </c>
      <c r="C1399" t="s">
        <v>1</v>
      </c>
      <c r="D1399" t="s">
        <v>6</v>
      </c>
      <c r="E1399" t="s">
        <v>5</v>
      </c>
      <c r="F1399" t="b">
        <v>1</v>
      </c>
      <c r="G1399">
        <v>498</v>
      </c>
      <c r="H1399">
        <v>3</v>
      </c>
      <c r="I1399">
        <v>2650</v>
      </c>
      <c r="J1399" t="str">
        <f t="shared" si="21"/>
        <v>SELECT 'flat30-17.cnf','Rank','Clause','Guided','Amplified',1,498,3,2650 UNION</v>
      </c>
    </row>
    <row r="1400" spans="1:10" x14ac:dyDescent="0.55000000000000004">
      <c r="A1400" t="s">
        <v>143</v>
      </c>
      <c r="B1400" t="s">
        <v>10</v>
      </c>
      <c r="C1400" t="s">
        <v>1</v>
      </c>
      <c r="D1400" t="s">
        <v>131</v>
      </c>
      <c r="E1400" t="s">
        <v>3</v>
      </c>
      <c r="F1400" t="b">
        <v>0</v>
      </c>
      <c r="G1400">
        <v>10000</v>
      </c>
      <c r="H1400">
        <v>50</v>
      </c>
      <c r="I1400">
        <v>48364</v>
      </c>
      <c r="J1400" t="str">
        <f t="shared" si="21"/>
        <v>SELECT 'flat30-17.cnf','Rank','Clause','1Bit','MaxSat',0,10000,50,48364 UNION</v>
      </c>
    </row>
    <row r="1401" spans="1:10" x14ac:dyDescent="0.55000000000000004">
      <c r="A1401" t="s">
        <v>143</v>
      </c>
      <c r="B1401" t="s">
        <v>10</v>
      </c>
      <c r="C1401" t="s">
        <v>1</v>
      </c>
      <c r="D1401" t="s">
        <v>131</v>
      </c>
      <c r="E1401" t="s">
        <v>4</v>
      </c>
      <c r="F1401" t="b">
        <v>0</v>
      </c>
      <c r="G1401">
        <v>10000</v>
      </c>
      <c r="H1401">
        <v>39</v>
      </c>
      <c r="I1401">
        <v>46595</v>
      </c>
      <c r="J1401" t="str">
        <f t="shared" si="21"/>
        <v>SELECT 'flat30-17.cnf','Rank','Clause','1Bit','Weighted',0,10000,39,46595 UNION</v>
      </c>
    </row>
    <row r="1402" spans="1:10" x14ac:dyDescent="0.55000000000000004">
      <c r="A1402" t="s">
        <v>143</v>
      </c>
      <c r="B1402" t="s">
        <v>10</v>
      </c>
      <c r="C1402" t="s">
        <v>1</v>
      </c>
      <c r="D1402" t="s">
        <v>131</v>
      </c>
      <c r="E1402" t="s">
        <v>5</v>
      </c>
      <c r="F1402" t="b">
        <v>1</v>
      </c>
      <c r="G1402">
        <v>9497</v>
      </c>
      <c r="H1402">
        <v>51</v>
      </c>
      <c r="I1402">
        <v>45867</v>
      </c>
      <c r="J1402" t="str">
        <f t="shared" si="21"/>
        <v>SELECT 'flat30-17.cnf','Rank','Clause','1Bit','Amplified',1,9497,51,45867 UNION</v>
      </c>
    </row>
    <row r="1403" spans="1:10" x14ac:dyDescent="0.55000000000000004">
      <c r="A1403" t="s">
        <v>143</v>
      </c>
      <c r="B1403" t="s">
        <v>10</v>
      </c>
      <c r="C1403" t="s">
        <v>1</v>
      </c>
      <c r="D1403" t="s">
        <v>132</v>
      </c>
      <c r="E1403" t="s">
        <v>3</v>
      </c>
      <c r="F1403" t="b">
        <v>0</v>
      </c>
      <c r="G1403">
        <v>10000</v>
      </c>
      <c r="H1403">
        <v>48</v>
      </c>
      <c r="I1403">
        <v>47567</v>
      </c>
      <c r="J1403" t="str">
        <f t="shared" si="21"/>
        <v>SELECT 'flat30-17.cnf','Rank','Clause','2Bit','MaxSat',0,10000,48,47567 UNION</v>
      </c>
    </row>
    <row r="1404" spans="1:10" x14ac:dyDescent="0.55000000000000004">
      <c r="A1404" t="s">
        <v>143</v>
      </c>
      <c r="B1404" t="s">
        <v>10</v>
      </c>
      <c r="C1404" t="s">
        <v>1</v>
      </c>
      <c r="D1404" t="s">
        <v>132</v>
      </c>
      <c r="E1404" t="s">
        <v>4</v>
      </c>
      <c r="F1404" t="b">
        <v>1</v>
      </c>
      <c r="G1404">
        <v>1308</v>
      </c>
      <c r="H1404">
        <v>4</v>
      </c>
      <c r="I1404">
        <v>6038</v>
      </c>
      <c r="J1404" t="str">
        <f t="shared" si="21"/>
        <v>SELECT 'flat30-17.cnf','Rank','Clause','2Bit','Weighted',1,1308,4,6038 UNION</v>
      </c>
    </row>
    <row r="1405" spans="1:10" x14ac:dyDescent="0.55000000000000004">
      <c r="A1405" t="s">
        <v>143</v>
      </c>
      <c r="B1405" t="s">
        <v>10</v>
      </c>
      <c r="C1405" t="s">
        <v>1</v>
      </c>
      <c r="D1405" t="s">
        <v>132</v>
      </c>
      <c r="E1405" t="s">
        <v>5</v>
      </c>
      <c r="F1405" t="b">
        <v>1</v>
      </c>
      <c r="G1405">
        <v>8949</v>
      </c>
      <c r="H1405">
        <v>41</v>
      </c>
      <c r="I1405">
        <v>43399</v>
      </c>
      <c r="J1405" t="str">
        <f t="shared" si="21"/>
        <v>SELECT 'flat30-17.cnf','Rank','Clause','2Bit','Amplified',1,8949,41,43399 UNION</v>
      </c>
    </row>
    <row r="1406" spans="1:10" x14ac:dyDescent="0.55000000000000004">
      <c r="A1406" t="s">
        <v>143</v>
      </c>
      <c r="B1406" t="s">
        <v>10</v>
      </c>
      <c r="C1406" t="s">
        <v>8</v>
      </c>
      <c r="D1406" t="s">
        <v>2</v>
      </c>
      <c r="E1406" t="s">
        <v>3</v>
      </c>
      <c r="F1406" t="b">
        <v>1</v>
      </c>
      <c r="G1406">
        <v>1568</v>
      </c>
      <c r="H1406">
        <v>9</v>
      </c>
      <c r="I1406">
        <v>3509</v>
      </c>
      <c r="J1406" t="str">
        <f t="shared" si="21"/>
        <v>SELECT 'flat30-17.cnf','Rank','Uniform','BitFlip','MaxSat',1,1568,9,3509 UNION</v>
      </c>
    </row>
    <row r="1407" spans="1:10" x14ac:dyDescent="0.55000000000000004">
      <c r="A1407" t="s">
        <v>143</v>
      </c>
      <c r="B1407" t="s">
        <v>10</v>
      </c>
      <c r="C1407" t="s">
        <v>8</v>
      </c>
      <c r="D1407" t="s">
        <v>2</v>
      </c>
      <c r="E1407" t="s">
        <v>4</v>
      </c>
      <c r="F1407" t="b">
        <v>0</v>
      </c>
      <c r="G1407">
        <v>10000</v>
      </c>
      <c r="H1407">
        <v>44</v>
      </c>
      <c r="I1407">
        <v>20813</v>
      </c>
      <c r="J1407" t="str">
        <f t="shared" si="21"/>
        <v>SELECT 'flat30-17.cnf','Rank','Uniform','BitFlip','Weighted',0,10000,44,20813 UNION</v>
      </c>
    </row>
    <row r="1408" spans="1:10" x14ac:dyDescent="0.55000000000000004">
      <c r="A1408" t="s">
        <v>143</v>
      </c>
      <c r="B1408" t="s">
        <v>10</v>
      </c>
      <c r="C1408" t="s">
        <v>8</v>
      </c>
      <c r="D1408" t="s">
        <v>2</v>
      </c>
      <c r="E1408" t="s">
        <v>5</v>
      </c>
      <c r="F1408" t="b">
        <v>1</v>
      </c>
      <c r="G1408">
        <v>649</v>
      </c>
      <c r="H1408">
        <v>3</v>
      </c>
      <c r="I1408">
        <v>1475</v>
      </c>
      <c r="J1408" t="str">
        <f t="shared" si="21"/>
        <v>SELECT 'flat30-17.cnf','Rank','Uniform','BitFlip','Amplified',1,649,3,1475 UNION</v>
      </c>
    </row>
    <row r="1409" spans="1:10" x14ac:dyDescent="0.55000000000000004">
      <c r="A1409" t="s">
        <v>143</v>
      </c>
      <c r="B1409" t="s">
        <v>10</v>
      </c>
      <c r="C1409" t="s">
        <v>8</v>
      </c>
      <c r="D1409" t="s">
        <v>6</v>
      </c>
      <c r="E1409" t="s">
        <v>3</v>
      </c>
      <c r="F1409" t="b">
        <v>1</v>
      </c>
      <c r="G1409">
        <v>663</v>
      </c>
      <c r="H1409">
        <v>4</v>
      </c>
      <c r="I1409">
        <v>2357</v>
      </c>
      <c r="J1409" t="str">
        <f t="shared" si="21"/>
        <v>SELECT 'flat30-17.cnf','Rank','Uniform','Guided','MaxSat',1,663,4,2357 UNION</v>
      </c>
    </row>
    <row r="1410" spans="1:10" x14ac:dyDescent="0.55000000000000004">
      <c r="A1410" t="s">
        <v>143</v>
      </c>
      <c r="B1410" t="s">
        <v>10</v>
      </c>
      <c r="C1410" t="s">
        <v>8</v>
      </c>
      <c r="D1410" t="s">
        <v>6</v>
      </c>
      <c r="E1410" t="s">
        <v>4</v>
      </c>
      <c r="F1410" t="b">
        <v>1</v>
      </c>
      <c r="G1410">
        <v>267</v>
      </c>
      <c r="H1410">
        <v>1</v>
      </c>
      <c r="I1410">
        <v>914</v>
      </c>
      <c r="J1410" t="str">
        <f t="shared" si="21"/>
        <v>SELECT 'flat30-17.cnf','Rank','Uniform','Guided','Weighted',1,267,1,914 UNION</v>
      </c>
    </row>
    <row r="1411" spans="1:10" x14ac:dyDescent="0.55000000000000004">
      <c r="A1411" t="s">
        <v>143</v>
      </c>
      <c r="B1411" t="s">
        <v>10</v>
      </c>
      <c r="C1411" t="s">
        <v>8</v>
      </c>
      <c r="D1411" t="s">
        <v>6</v>
      </c>
      <c r="E1411" t="s">
        <v>5</v>
      </c>
      <c r="F1411" t="b">
        <v>1</v>
      </c>
      <c r="G1411">
        <v>621</v>
      </c>
      <c r="H1411">
        <v>3</v>
      </c>
      <c r="I1411">
        <v>2547</v>
      </c>
      <c r="J1411" t="str">
        <f t="shared" ref="J1411:J1474" si="22">CONCATENATE("SELECT '",A1411,"','",B1411,"','",C1411,"','",D1411,"','",E1411,"',",IF(F1411,1,0),",",G1411,",",H1411,",",I1411," UNION")</f>
        <v>SELECT 'flat30-17.cnf','Rank','Uniform','Guided','Amplified',1,621,3,2547 UNION</v>
      </c>
    </row>
    <row r="1412" spans="1:10" x14ac:dyDescent="0.55000000000000004">
      <c r="A1412" t="s">
        <v>143</v>
      </c>
      <c r="B1412" t="s">
        <v>10</v>
      </c>
      <c r="C1412" t="s">
        <v>8</v>
      </c>
      <c r="D1412" t="s">
        <v>131</v>
      </c>
      <c r="E1412" t="s">
        <v>3</v>
      </c>
      <c r="F1412" t="b">
        <v>1</v>
      </c>
      <c r="G1412">
        <v>2651</v>
      </c>
      <c r="H1412">
        <v>15</v>
      </c>
      <c r="I1412">
        <v>5953</v>
      </c>
      <c r="J1412" t="str">
        <f t="shared" si="22"/>
        <v>SELECT 'flat30-17.cnf','Rank','Uniform','1Bit','MaxSat',1,2651,15,5953 UNION</v>
      </c>
    </row>
    <row r="1413" spans="1:10" x14ac:dyDescent="0.55000000000000004">
      <c r="A1413" t="s">
        <v>143</v>
      </c>
      <c r="B1413" t="s">
        <v>10</v>
      </c>
      <c r="C1413" t="s">
        <v>8</v>
      </c>
      <c r="D1413" t="s">
        <v>131</v>
      </c>
      <c r="E1413" t="s">
        <v>4</v>
      </c>
      <c r="F1413" t="b">
        <v>1</v>
      </c>
      <c r="G1413">
        <v>9213</v>
      </c>
      <c r="H1413">
        <v>40</v>
      </c>
      <c r="I1413">
        <v>18398</v>
      </c>
      <c r="J1413" t="str">
        <f t="shared" si="22"/>
        <v>SELECT 'flat30-17.cnf','Rank','Uniform','1Bit','Weighted',1,9213,40,18398 UNION</v>
      </c>
    </row>
    <row r="1414" spans="1:10" x14ac:dyDescent="0.55000000000000004">
      <c r="A1414" t="s">
        <v>143</v>
      </c>
      <c r="B1414" t="s">
        <v>10</v>
      </c>
      <c r="C1414" t="s">
        <v>8</v>
      </c>
      <c r="D1414" t="s">
        <v>131</v>
      </c>
      <c r="E1414" t="s">
        <v>5</v>
      </c>
      <c r="F1414" t="b">
        <v>0</v>
      </c>
      <c r="G1414">
        <v>10000</v>
      </c>
      <c r="H1414">
        <v>53</v>
      </c>
      <c r="I1414">
        <v>21473</v>
      </c>
      <c r="J1414" t="str">
        <f t="shared" si="22"/>
        <v>SELECT 'flat30-17.cnf','Rank','Uniform','1Bit','Amplified',0,10000,53,21473 UNION</v>
      </c>
    </row>
    <row r="1415" spans="1:10" x14ac:dyDescent="0.55000000000000004">
      <c r="A1415" t="s">
        <v>143</v>
      </c>
      <c r="B1415" t="s">
        <v>10</v>
      </c>
      <c r="C1415" t="s">
        <v>8</v>
      </c>
      <c r="D1415" t="s">
        <v>132</v>
      </c>
      <c r="E1415" t="s">
        <v>3</v>
      </c>
      <c r="F1415" t="b">
        <v>1</v>
      </c>
      <c r="G1415">
        <v>5206</v>
      </c>
      <c r="H1415">
        <v>27</v>
      </c>
      <c r="I1415">
        <v>11243</v>
      </c>
      <c r="J1415" t="str">
        <f t="shared" si="22"/>
        <v>SELECT 'flat30-17.cnf','Rank','Uniform','2Bit','MaxSat',1,5206,27,11243 UNION</v>
      </c>
    </row>
    <row r="1416" spans="1:10" x14ac:dyDescent="0.55000000000000004">
      <c r="A1416" t="s">
        <v>143</v>
      </c>
      <c r="B1416" t="s">
        <v>10</v>
      </c>
      <c r="C1416" t="s">
        <v>8</v>
      </c>
      <c r="D1416" t="s">
        <v>132</v>
      </c>
      <c r="E1416" t="s">
        <v>4</v>
      </c>
      <c r="F1416" t="b">
        <v>1</v>
      </c>
      <c r="G1416">
        <v>979</v>
      </c>
      <c r="H1416">
        <v>4</v>
      </c>
      <c r="I1416">
        <v>1952</v>
      </c>
      <c r="J1416" t="str">
        <f t="shared" si="22"/>
        <v>SELECT 'flat30-17.cnf','Rank','Uniform','2Bit','Weighted',1,979,4,1952 UNION</v>
      </c>
    </row>
    <row r="1417" spans="1:10" x14ac:dyDescent="0.55000000000000004">
      <c r="A1417" t="s">
        <v>143</v>
      </c>
      <c r="B1417" t="s">
        <v>10</v>
      </c>
      <c r="C1417" t="s">
        <v>8</v>
      </c>
      <c r="D1417" t="s">
        <v>132</v>
      </c>
      <c r="E1417" t="s">
        <v>5</v>
      </c>
      <c r="F1417" t="b">
        <v>0</v>
      </c>
      <c r="G1417">
        <v>10000</v>
      </c>
      <c r="H1417">
        <v>53</v>
      </c>
      <c r="I1417">
        <v>22285</v>
      </c>
      <c r="J1417" t="str">
        <f t="shared" si="22"/>
        <v>SELECT 'flat30-17.cnf','Rank','Uniform','2Bit','Amplified',0,10000,53,22285 UNION</v>
      </c>
    </row>
    <row r="1418" spans="1:10" x14ac:dyDescent="0.55000000000000004">
      <c r="A1418" t="s">
        <v>143</v>
      </c>
      <c r="B1418" t="s">
        <v>10</v>
      </c>
      <c r="C1418" t="s">
        <v>133</v>
      </c>
      <c r="D1418" t="s">
        <v>2</v>
      </c>
      <c r="E1418" t="s">
        <v>3</v>
      </c>
      <c r="F1418" t="b">
        <v>1</v>
      </c>
      <c r="G1418">
        <v>3352</v>
      </c>
      <c r="H1418">
        <v>18</v>
      </c>
      <c r="I1418">
        <v>7013</v>
      </c>
      <c r="J1418" t="str">
        <f t="shared" si="22"/>
        <v>SELECT 'flat30-17.cnf','Rank','1Point','BitFlip','MaxSat',1,3352,18,7013 UNION</v>
      </c>
    </row>
    <row r="1419" spans="1:10" x14ac:dyDescent="0.55000000000000004">
      <c r="A1419" t="s">
        <v>143</v>
      </c>
      <c r="B1419" t="s">
        <v>10</v>
      </c>
      <c r="C1419" t="s">
        <v>133</v>
      </c>
      <c r="D1419" t="s">
        <v>2</v>
      </c>
      <c r="E1419" t="s">
        <v>4</v>
      </c>
      <c r="F1419" t="b">
        <v>1</v>
      </c>
      <c r="G1419">
        <v>5919</v>
      </c>
      <c r="H1419">
        <v>26</v>
      </c>
      <c r="I1419">
        <v>11495</v>
      </c>
      <c r="J1419" t="str">
        <f t="shared" si="22"/>
        <v>SELECT 'flat30-17.cnf','Rank','1Point','BitFlip','Weighted',1,5919,26,11495 UNION</v>
      </c>
    </row>
    <row r="1420" spans="1:10" x14ac:dyDescent="0.55000000000000004">
      <c r="A1420" t="s">
        <v>143</v>
      </c>
      <c r="B1420" t="s">
        <v>10</v>
      </c>
      <c r="C1420" t="s">
        <v>133</v>
      </c>
      <c r="D1420" t="s">
        <v>2</v>
      </c>
      <c r="E1420" t="s">
        <v>5</v>
      </c>
      <c r="F1420" t="b">
        <v>1</v>
      </c>
      <c r="G1420">
        <v>992</v>
      </c>
      <c r="H1420">
        <v>5</v>
      </c>
      <c r="I1420">
        <v>2118</v>
      </c>
      <c r="J1420" t="str">
        <f t="shared" si="22"/>
        <v>SELECT 'flat30-17.cnf','Rank','1Point','BitFlip','Amplified',1,992,5,2118 UNION</v>
      </c>
    </row>
    <row r="1421" spans="1:10" x14ac:dyDescent="0.55000000000000004">
      <c r="A1421" t="s">
        <v>143</v>
      </c>
      <c r="B1421" t="s">
        <v>10</v>
      </c>
      <c r="C1421" t="s">
        <v>133</v>
      </c>
      <c r="D1421" t="s">
        <v>6</v>
      </c>
      <c r="E1421" t="s">
        <v>3</v>
      </c>
      <c r="F1421" t="b">
        <v>1</v>
      </c>
      <c r="G1421">
        <v>33</v>
      </c>
      <c r="H1421">
        <v>0</v>
      </c>
      <c r="I1421">
        <v>122</v>
      </c>
      <c r="J1421" t="str">
        <f t="shared" si="22"/>
        <v>SELECT 'flat30-17.cnf','Rank','1Point','Guided','MaxSat',1,33,0,122 UNION</v>
      </c>
    </row>
    <row r="1422" spans="1:10" x14ac:dyDescent="0.55000000000000004">
      <c r="A1422" t="s">
        <v>143</v>
      </c>
      <c r="B1422" t="s">
        <v>10</v>
      </c>
      <c r="C1422" t="s">
        <v>133</v>
      </c>
      <c r="D1422" t="s">
        <v>6</v>
      </c>
      <c r="E1422" t="s">
        <v>4</v>
      </c>
      <c r="F1422" t="b">
        <v>1</v>
      </c>
      <c r="G1422">
        <v>478</v>
      </c>
      <c r="H1422">
        <v>2</v>
      </c>
      <c r="I1422">
        <v>1522</v>
      </c>
      <c r="J1422" t="str">
        <f t="shared" si="22"/>
        <v>SELECT 'flat30-17.cnf','Rank','1Point','Guided','Weighted',1,478,2,1522 UNION</v>
      </c>
    </row>
    <row r="1423" spans="1:10" x14ac:dyDescent="0.55000000000000004">
      <c r="A1423" t="s">
        <v>143</v>
      </c>
      <c r="B1423" t="s">
        <v>10</v>
      </c>
      <c r="C1423" t="s">
        <v>133</v>
      </c>
      <c r="D1423" t="s">
        <v>6</v>
      </c>
      <c r="E1423" t="s">
        <v>5</v>
      </c>
      <c r="F1423" t="b">
        <v>1</v>
      </c>
      <c r="G1423">
        <v>179</v>
      </c>
      <c r="H1423">
        <v>1</v>
      </c>
      <c r="I1423">
        <v>606</v>
      </c>
      <c r="J1423" t="str">
        <f t="shared" si="22"/>
        <v>SELECT 'flat30-17.cnf','Rank','1Point','Guided','Amplified',1,179,1,606 UNION</v>
      </c>
    </row>
    <row r="1424" spans="1:10" x14ac:dyDescent="0.55000000000000004">
      <c r="A1424" t="s">
        <v>143</v>
      </c>
      <c r="B1424" t="s">
        <v>10</v>
      </c>
      <c r="C1424" t="s">
        <v>133</v>
      </c>
      <c r="D1424" t="s">
        <v>131</v>
      </c>
      <c r="E1424" t="s">
        <v>3</v>
      </c>
      <c r="F1424" t="b">
        <v>0</v>
      </c>
      <c r="G1424">
        <v>10000</v>
      </c>
      <c r="H1424">
        <v>50</v>
      </c>
      <c r="I1424">
        <v>20207</v>
      </c>
      <c r="J1424" t="str">
        <f t="shared" si="22"/>
        <v>SELECT 'flat30-17.cnf','Rank','1Point','1Bit','MaxSat',0,10000,50,20207 UNION</v>
      </c>
    </row>
    <row r="1425" spans="1:10" x14ac:dyDescent="0.55000000000000004">
      <c r="A1425" t="s">
        <v>143</v>
      </c>
      <c r="B1425" t="s">
        <v>10</v>
      </c>
      <c r="C1425" t="s">
        <v>133</v>
      </c>
      <c r="D1425" t="s">
        <v>131</v>
      </c>
      <c r="E1425" t="s">
        <v>4</v>
      </c>
      <c r="F1425" t="b">
        <v>0</v>
      </c>
      <c r="G1425">
        <v>10000</v>
      </c>
      <c r="H1425">
        <v>39</v>
      </c>
      <c r="I1425">
        <v>18761</v>
      </c>
      <c r="J1425" t="str">
        <f t="shared" si="22"/>
        <v>SELECT 'flat30-17.cnf','Rank','1Point','1Bit','Weighted',0,10000,39,18761 UNION</v>
      </c>
    </row>
    <row r="1426" spans="1:10" x14ac:dyDescent="0.55000000000000004">
      <c r="A1426" t="s">
        <v>143</v>
      </c>
      <c r="B1426" t="s">
        <v>10</v>
      </c>
      <c r="C1426" t="s">
        <v>133</v>
      </c>
      <c r="D1426" t="s">
        <v>131</v>
      </c>
      <c r="E1426" t="s">
        <v>5</v>
      </c>
      <c r="F1426" t="b">
        <v>0</v>
      </c>
      <c r="G1426">
        <v>10000</v>
      </c>
      <c r="H1426">
        <v>49</v>
      </c>
      <c r="I1426">
        <v>20064</v>
      </c>
      <c r="J1426" t="str">
        <f t="shared" si="22"/>
        <v>SELECT 'flat30-17.cnf','Rank','1Point','1Bit','Amplified',0,10000,49,20064 UNION</v>
      </c>
    </row>
    <row r="1427" spans="1:10" x14ac:dyDescent="0.55000000000000004">
      <c r="A1427" t="s">
        <v>143</v>
      </c>
      <c r="B1427" t="s">
        <v>10</v>
      </c>
      <c r="C1427" t="s">
        <v>133</v>
      </c>
      <c r="D1427" t="s">
        <v>132</v>
      </c>
      <c r="E1427" t="s">
        <v>3</v>
      </c>
      <c r="F1427" t="b">
        <v>1</v>
      </c>
      <c r="G1427">
        <v>2157</v>
      </c>
      <c r="H1427">
        <v>10</v>
      </c>
      <c r="I1427">
        <v>4285</v>
      </c>
      <c r="J1427" t="str">
        <f t="shared" si="22"/>
        <v>SELECT 'flat30-17.cnf','Rank','1Point','2Bit','MaxSat',1,2157,10,4285 UNION</v>
      </c>
    </row>
    <row r="1428" spans="1:10" x14ac:dyDescent="0.55000000000000004">
      <c r="A1428" t="s">
        <v>143</v>
      </c>
      <c r="B1428" t="s">
        <v>10</v>
      </c>
      <c r="C1428" t="s">
        <v>133</v>
      </c>
      <c r="D1428" t="s">
        <v>132</v>
      </c>
      <c r="E1428" t="s">
        <v>4</v>
      </c>
      <c r="F1428" t="b">
        <v>1</v>
      </c>
      <c r="G1428">
        <v>2314</v>
      </c>
      <c r="H1428">
        <v>10</v>
      </c>
      <c r="I1428">
        <v>4165</v>
      </c>
      <c r="J1428" t="str">
        <f t="shared" si="22"/>
        <v>SELECT 'flat30-17.cnf','Rank','1Point','2Bit','Weighted',1,2314,10,4165 UNION</v>
      </c>
    </row>
    <row r="1429" spans="1:10" x14ac:dyDescent="0.55000000000000004">
      <c r="A1429" t="s">
        <v>143</v>
      </c>
      <c r="B1429" t="s">
        <v>10</v>
      </c>
      <c r="C1429" t="s">
        <v>133</v>
      </c>
      <c r="D1429" t="s">
        <v>132</v>
      </c>
      <c r="E1429" t="s">
        <v>5</v>
      </c>
      <c r="F1429" t="b">
        <v>1</v>
      </c>
      <c r="G1429">
        <v>1872</v>
      </c>
      <c r="H1429">
        <v>10</v>
      </c>
      <c r="I1429">
        <v>3754</v>
      </c>
      <c r="J1429" t="str">
        <f t="shared" si="22"/>
        <v>SELECT 'flat30-17.cnf','Rank','1Point','2Bit','Amplified',1,1872,10,3754 UNION</v>
      </c>
    </row>
    <row r="1430" spans="1:10" x14ac:dyDescent="0.55000000000000004">
      <c r="A1430" t="s">
        <v>143</v>
      </c>
      <c r="B1430" t="s">
        <v>10</v>
      </c>
      <c r="C1430" t="s">
        <v>134</v>
      </c>
      <c r="D1430" t="s">
        <v>2</v>
      </c>
      <c r="E1430" t="s">
        <v>3</v>
      </c>
      <c r="F1430" t="b">
        <v>1</v>
      </c>
      <c r="G1430">
        <v>2432</v>
      </c>
      <c r="H1430">
        <v>12</v>
      </c>
      <c r="I1430">
        <v>5031</v>
      </c>
      <c r="J1430" t="str">
        <f t="shared" si="22"/>
        <v>SELECT 'flat30-17.cnf','Rank','2Point','BitFlip','MaxSat',1,2432,12,5031 UNION</v>
      </c>
    </row>
    <row r="1431" spans="1:10" x14ac:dyDescent="0.55000000000000004">
      <c r="A1431" t="s">
        <v>143</v>
      </c>
      <c r="B1431" t="s">
        <v>10</v>
      </c>
      <c r="C1431" t="s">
        <v>134</v>
      </c>
      <c r="D1431" t="s">
        <v>2</v>
      </c>
      <c r="E1431" t="s">
        <v>4</v>
      </c>
      <c r="F1431" t="b">
        <v>1</v>
      </c>
      <c r="G1431">
        <v>1647</v>
      </c>
      <c r="H1431">
        <v>8</v>
      </c>
      <c r="I1431">
        <v>3218</v>
      </c>
      <c r="J1431" t="str">
        <f t="shared" si="22"/>
        <v>SELECT 'flat30-17.cnf','Rank','2Point','BitFlip','Weighted',1,1647,8,3218 UNION</v>
      </c>
    </row>
    <row r="1432" spans="1:10" x14ac:dyDescent="0.55000000000000004">
      <c r="A1432" t="s">
        <v>143</v>
      </c>
      <c r="B1432" t="s">
        <v>10</v>
      </c>
      <c r="C1432" t="s">
        <v>134</v>
      </c>
      <c r="D1432" t="s">
        <v>2</v>
      </c>
      <c r="E1432" t="s">
        <v>5</v>
      </c>
      <c r="F1432" t="b">
        <v>1</v>
      </c>
      <c r="G1432">
        <v>2632</v>
      </c>
      <c r="H1432">
        <v>12</v>
      </c>
      <c r="I1432">
        <v>5390</v>
      </c>
      <c r="J1432" t="str">
        <f t="shared" si="22"/>
        <v>SELECT 'flat30-17.cnf','Rank','2Point','BitFlip','Amplified',1,2632,12,5390 UNION</v>
      </c>
    </row>
    <row r="1433" spans="1:10" x14ac:dyDescent="0.55000000000000004">
      <c r="A1433" t="s">
        <v>143</v>
      </c>
      <c r="B1433" t="s">
        <v>10</v>
      </c>
      <c r="C1433" t="s">
        <v>134</v>
      </c>
      <c r="D1433" t="s">
        <v>6</v>
      </c>
      <c r="E1433" t="s">
        <v>3</v>
      </c>
      <c r="F1433" t="b">
        <v>1</v>
      </c>
      <c r="G1433">
        <v>45</v>
      </c>
      <c r="H1433">
        <v>0</v>
      </c>
      <c r="I1433">
        <v>153</v>
      </c>
      <c r="J1433" t="str">
        <f t="shared" si="22"/>
        <v>SELECT 'flat30-17.cnf','Rank','2Point','Guided','MaxSat',1,45,0,153 UNION</v>
      </c>
    </row>
    <row r="1434" spans="1:10" x14ac:dyDescent="0.55000000000000004">
      <c r="A1434" t="s">
        <v>143</v>
      </c>
      <c r="B1434" t="s">
        <v>10</v>
      </c>
      <c r="C1434" t="s">
        <v>134</v>
      </c>
      <c r="D1434" t="s">
        <v>6</v>
      </c>
      <c r="E1434" t="s">
        <v>4</v>
      </c>
      <c r="F1434" t="b">
        <v>1</v>
      </c>
      <c r="G1434">
        <v>37</v>
      </c>
      <c r="H1434">
        <v>0</v>
      </c>
      <c r="I1434">
        <v>147</v>
      </c>
      <c r="J1434" t="str">
        <f t="shared" si="22"/>
        <v>SELECT 'flat30-17.cnf','Rank','2Point','Guided','Weighted',1,37,0,147 UNION</v>
      </c>
    </row>
    <row r="1435" spans="1:10" x14ac:dyDescent="0.55000000000000004">
      <c r="A1435" t="s">
        <v>143</v>
      </c>
      <c r="B1435" t="s">
        <v>10</v>
      </c>
      <c r="C1435" t="s">
        <v>134</v>
      </c>
      <c r="D1435" t="s">
        <v>6</v>
      </c>
      <c r="E1435" t="s">
        <v>5</v>
      </c>
      <c r="F1435" t="b">
        <v>1</v>
      </c>
      <c r="G1435">
        <v>338</v>
      </c>
      <c r="H1435">
        <v>2</v>
      </c>
      <c r="I1435">
        <v>1112</v>
      </c>
      <c r="J1435" t="str">
        <f t="shared" si="22"/>
        <v>SELECT 'flat30-17.cnf','Rank','2Point','Guided','Amplified',1,338,2,1112 UNION</v>
      </c>
    </row>
    <row r="1436" spans="1:10" x14ac:dyDescent="0.55000000000000004">
      <c r="A1436" t="s">
        <v>143</v>
      </c>
      <c r="B1436" t="s">
        <v>10</v>
      </c>
      <c r="C1436" t="s">
        <v>134</v>
      </c>
      <c r="D1436" t="s">
        <v>131</v>
      </c>
      <c r="E1436" t="s">
        <v>3</v>
      </c>
      <c r="F1436" t="b">
        <v>1</v>
      </c>
      <c r="G1436">
        <v>5852</v>
      </c>
      <c r="H1436">
        <v>28</v>
      </c>
      <c r="I1436">
        <v>12182</v>
      </c>
      <c r="J1436" t="str">
        <f t="shared" si="22"/>
        <v>SELECT 'flat30-17.cnf','Rank','2Point','1Bit','MaxSat',1,5852,28,12182 UNION</v>
      </c>
    </row>
    <row r="1437" spans="1:10" x14ac:dyDescent="0.55000000000000004">
      <c r="A1437" t="s">
        <v>143</v>
      </c>
      <c r="B1437" t="s">
        <v>10</v>
      </c>
      <c r="C1437" t="s">
        <v>134</v>
      </c>
      <c r="D1437" t="s">
        <v>131</v>
      </c>
      <c r="E1437" t="s">
        <v>4</v>
      </c>
      <c r="F1437" t="b">
        <v>0</v>
      </c>
      <c r="G1437">
        <v>10000</v>
      </c>
      <c r="H1437">
        <v>39</v>
      </c>
      <c r="I1437">
        <v>18101</v>
      </c>
      <c r="J1437" t="str">
        <f t="shared" si="22"/>
        <v>SELECT 'flat30-17.cnf','Rank','2Point','1Bit','Weighted',0,10000,39,18101 UNION</v>
      </c>
    </row>
    <row r="1438" spans="1:10" x14ac:dyDescent="0.55000000000000004">
      <c r="A1438" t="s">
        <v>143</v>
      </c>
      <c r="B1438" t="s">
        <v>10</v>
      </c>
      <c r="C1438" t="s">
        <v>134</v>
      </c>
      <c r="D1438" t="s">
        <v>131</v>
      </c>
      <c r="E1438" t="s">
        <v>5</v>
      </c>
      <c r="F1438" t="b">
        <v>0</v>
      </c>
      <c r="G1438">
        <v>10000</v>
      </c>
      <c r="H1438">
        <v>46</v>
      </c>
      <c r="I1438">
        <v>19724</v>
      </c>
      <c r="J1438" t="str">
        <f t="shared" si="22"/>
        <v>SELECT 'flat30-17.cnf','Rank','2Point','1Bit','Amplified',0,10000,46,19724 UNION</v>
      </c>
    </row>
    <row r="1439" spans="1:10" x14ac:dyDescent="0.55000000000000004">
      <c r="A1439" t="s">
        <v>143</v>
      </c>
      <c r="B1439" t="s">
        <v>10</v>
      </c>
      <c r="C1439" t="s">
        <v>134</v>
      </c>
      <c r="D1439" t="s">
        <v>132</v>
      </c>
      <c r="E1439" t="s">
        <v>3</v>
      </c>
      <c r="F1439" t="b">
        <v>1</v>
      </c>
      <c r="G1439">
        <v>1650</v>
      </c>
      <c r="H1439">
        <v>8</v>
      </c>
      <c r="I1439">
        <v>3271</v>
      </c>
      <c r="J1439" t="str">
        <f t="shared" si="22"/>
        <v>SELECT 'flat30-17.cnf','Rank','2Point','2Bit','MaxSat',1,1650,8,3271 UNION</v>
      </c>
    </row>
    <row r="1440" spans="1:10" x14ac:dyDescent="0.55000000000000004">
      <c r="A1440" t="s">
        <v>143</v>
      </c>
      <c r="B1440" t="s">
        <v>10</v>
      </c>
      <c r="C1440" t="s">
        <v>134</v>
      </c>
      <c r="D1440" t="s">
        <v>132</v>
      </c>
      <c r="E1440" t="s">
        <v>4</v>
      </c>
      <c r="F1440" t="b">
        <v>1</v>
      </c>
      <c r="G1440">
        <v>9088</v>
      </c>
      <c r="H1440">
        <v>38</v>
      </c>
      <c r="I1440">
        <v>16449</v>
      </c>
      <c r="J1440" t="str">
        <f t="shared" si="22"/>
        <v>SELECT 'flat30-17.cnf','Rank','2Point','2Bit','Weighted',1,9088,38,16449 UNION</v>
      </c>
    </row>
    <row r="1441" spans="1:10" x14ac:dyDescent="0.55000000000000004">
      <c r="A1441" t="s">
        <v>143</v>
      </c>
      <c r="B1441" t="s">
        <v>10</v>
      </c>
      <c r="C1441" t="s">
        <v>134</v>
      </c>
      <c r="D1441" t="s">
        <v>132</v>
      </c>
      <c r="E1441" t="s">
        <v>5</v>
      </c>
      <c r="F1441" t="b">
        <v>1</v>
      </c>
      <c r="G1441">
        <v>371</v>
      </c>
      <c r="H1441">
        <v>2</v>
      </c>
      <c r="I1441">
        <v>838</v>
      </c>
      <c r="J1441" t="str">
        <f t="shared" si="22"/>
        <v>SELECT 'flat30-17.cnf','Rank','2Point','2Bit','Amplified',1,371,2,838 UNION</v>
      </c>
    </row>
    <row r="1442" spans="1:10" x14ac:dyDescent="0.55000000000000004">
      <c r="A1442" t="s">
        <v>144</v>
      </c>
      <c r="B1442" t="s">
        <v>0</v>
      </c>
      <c r="C1442" t="s">
        <v>1</v>
      </c>
      <c r="D1442" t="s">
        <v>2</v>
      </c>
      <c r="E1442" t="s">
        <v>3</v>
      </c>
      <c r="F1442" t="b">
        <v>1</v>
      </c>
      <c r="G1442">
        <v>2913</v>
      </c>
      <c r="H1442">
        <v>17</v>
      </c>
      <c r="I1442">
        <v>13785</v>
      </c>
      <c r="J1442" t="str">
        <f t="shared" si="22"/>
        <v>SELECT 'flat30-18.cnf','Tournament','Clause','BitFlip','MaxSat',1,2913,17,13785 UNION</v>
      </c>
    </row>
    <row r="1443" spans="1:10" x14ac:dyDescent="0.55000000000000004">
      <c r="A1443" t="s">
        <v>144</v>
      </c>
      <c r="B1443" t="s">
        <v>0</v>
      </c>
      <c r="C1443" t="s">
        <v>1</v>
      </c>
      <c r="D1443" t="s">
        <v>2</v>
      </c>
      <c r="E1443" t="s">
        <v>4</v>
      </c>
      <c r="F1443" t="b">
        <v>1</v>
      </c>
      <c r="G1443">
        <v>2036</v>
      </c>
      <c r="H1443">
        <v>10</v>
      </c>
      <c r="I1443">
        <v>9462</v>
      </c>
      <c r="J1443" t="str">
        <f t="shared" si="22"/>
        <v>SELECT 'flat30-18.cnf','Tournament','Clause','BitFlip','Weighted',1,2036,10,9462 UNION</v>
      </c>
    </row>
    <row r="1444" spans="1:10" x14ac:dyDescent="0.55000000000000004">
      <c r="A1444" t="s">
        <v>144</v>
      </c>
      <c r="B1444" t="s">
        <v>0</v>
      </c>
      <c r="C1444" t="s">
        <v>1</v>
      </c>
      <c r="D1444" t="s">
        <v>2</v>
      </c>
      <c r="E1444" t="s">
        <v>5</v>
      </c>
      <c r="F1444" t="b">
        <v>1</v>
      </c>
      <c r="G1444">
        <v>2913</v>
      </c>
      <c r="H1444">
        <v>17</v>
      </c>
      <c r="I1444">
        <v>13312</v>
      </c>
      <c r="J1444" t="str">
        <f t="shared" si="22"/>
        <v>SELECT 'flat30-18.cnf','Tournament','Clause','BitFlip','Amplified',1,2913,17,13312 UNION</v>
      </c>
    </row>
    <row r="1445" spans="1:10" x14ac:dyDescent="0.55000000000000004">
      <c r="A1445" t="s">
        <v>144</v>
      </c>
      <c r="B1445" t="s">
        <v>0</v>
      </c>
      <c r="C1445" t="s">
        <v>1</v>
      </c>
      <c r="D1445" t="s">
        <v>6</v>
      </c>
      <c r="E1445" t="s">
        <v>3</v>
      </c>
      <c r="F1445" t="b">
        <v>1</v>
      </c>
      <c r="G1445">
        <v>2162</v>
      </c>
      <c r="H1445">
        <v>14</v>
      </c>
      <c r="I1445">
        <v>11217</v>
      </c>
      <c r="J1445" t="str">
        <f t="shared" si="22"/>
        <v>SELECT 'flat30-18.cnf','Tournament','Clause','Guided','MaxSat',1,2162,14,11217 UNION</v>
      </c>
    </row>
    <row r="1446" spans="1:10" x14ac:dyDescent="0.55000000000000004">
      <c r="A1446" t="s">
        <v>144</v>
      </c>
      <c r="B1446" t="s">
        <v>0</v>
      </c>
      <c r="C1446" t="s">
        <v>1</v>
      </c>
      <c r="D1446" t="s">
        <v>6</v>
      </c>
      <c r="E1446" t="s">
        <v>4</v>
      </c>
      <c r="F1446" t="b">
        <v>1</v>
      </c>
      <c r="G1446">
        <v>57</v>
      </c>
      <c r="H1446">
        <v>0</v>
      </c>
      <c r="I1446">
        <v>300</v>
      </c>
      <c r="J1446" t="str">
        <f t="shared" si="22"/>
        <v>SELECT 'flat30-18.cnf','Tournament','Clause','Guided','Weighted',1,57,0,300 UNION</v>
      </c>
    </row>
    <row r="1447" spans="1:10" x14ac:dyDescent="0.55000000000000004">
      <c r="A1447" t="s">
        <v>144</v>
      </c>
      <c r="B1447" t="s">
        <v>0</v>
      </c>
      <c r="C1447" t="s">
        <v>1</v>
      </c>
      <c r="D1447" t="s">
        <v>6</v>
      </c>
      <c r="E1447" t="s">
        <v>5</v>
      </c>
      <c r="F1447" t="b">
        <v>1</v>
      </c>
      <c r="G1447">
        <v>2162</v>
      </c>
      <c r="H1447">
        <v>14</v>
      </c>
      <c r="I1447">
        <v>11211</v>
      </c>
      <c r="J1447" t="str">
        <f t="shared" si="22"/>
        <v>SELECT 'flat30-18.cnf','Tournament','Clause','Guided','Amplified',1,2162,14,11211 UNION</v>
      </c>
    </row>
    <row r="1448" spans="1:10" x14ac:dyDescent="0.55000000000000004">
      <c r="A1448" t="s">
        <v>144</v>
      </c>
      <c r="B1448" t="s">
        <v>0</v>
      </c>
      <c r="C1448" t="s">
        <v>1</v>
      </c>
      <c r="D1448" t="s">
        <v>131</v>
      </c>
      <c r="E1448" t="s">
        <v>3</v>
      </c>
      <c r="F1448" t="b">
        <v>0</v>
      </c>
      <c r="G1448">
        <v>10000</v>
      </c>
      <c r="H1448">
        <v>60</v>
      </c>
      <c r="I1448">
        <v>45673</v>
      </c>
      <c r="J1448" t="str">
        <f t="shared" si="22"/>
        <v>SELECT 'flat30-18.cnf','Tournament','Clause','1Bit','MaxSat',0,10000,60,45673 UNION</v>
      </c>
    </row>
    <row r="1449" spans="1:10" x14ac:dyDescent="0.55000000000000004">
      <c r="A1449" t="s">
        <v>144</v>
      </c>
      <c r="B1449" t="s">
        <v>0</v>
      </c>
      <c r="C1449" t="s">
        <v>1</v>
      </c>
      <c r="D1449" t="s">
        <v>131</v>
      </c>
      <c r="E1449" t="s">
        <v>4</v>
      </c>
      <c r="F1449" t="b">
        <v>0</v>
      </c>
      <c r="G1449">
        <v>10000</v>
      </c>
      <c r="H1449">
        <v>45</v>
      </c>
      <c r="I1449">
        <v>44356</v>
      </c>
      <c r="J1449" t="str">
        <f t="shared" si="22"/>
        <v>SELECT 'flat30-18.cnf','Tournament','Clause','1Bit','Weighted',0,10000,45,44356 UNION</v>
      </c>
    </row>
    <row r="1450" spans="1:10" x14ac:dyDescent="0.55000000000000004">
      <c r="A1450" t="s">
        <v>144</v>
      </c>
      <c r="B1450" t="s">
        <v>0</v>
      </c>
      <c r="C1450" t="s">
        <v>1</v>
      </c>
      <c r="D1450" t="s">
        <v>131</v>
      </c>
      <c r="E1450" t="s">
        <v>5</v>
      </c>
      <c r="F1450" t="b">
        <v>0</v>
      </c>
      <c r="G1450">
        <v>10000</v>
      </c>
      <c r="H1450">
        <v>60</v>
      </c>
      <c r="I1450">
        <v>45422</v>
      </c>
      <c r="J1450" t="str">
        <f t="shared" si="22"/>
        <v>SELECT 'flat30-18.cnf','Tournament','Clause','1Bit','Amplified',0,10000,60,45422 UNION</v>
      </c>
    </row>
    <row r="1451" spans="1:10" x14ac:dyDescent="0.55000000000000004">
      <c r="A1451" t="s">
        <v>144</v>
      </c>
      <c r="B1451" t="s">
        <v>0</v>
      </c>
      <c r="C1451" t="s">
        <v>1</v>
      </c>
      <c r="D1451" t="s">
        <v>132</v>
      </c>
      <c r="E1451" t="s">
        <v>3</v>
      </c>
      <c r="F1451" t="b">
        <v>1</v>
      </c>
      <c r="G1451">
        <v>9406</v>
      </c>
      <c r="H1451">
        <v>56</v>
      </c>
      <c r="I1451">
        <v>43092</v>
      </c>
      <c r="J1451" t="str">
        <f t="shared" si="22"/>
        <v>SELECT 'flat30-18.cnf','Tournament','Clause','2Bit','MaxSat',1,9406,56,43092 UNION</v>
      </c>
    </row>
    <row r="1452" spans="1:10" x14ac:dyDescent="0.55000000000000004">
      <c r="A1452" t="s">
        <v>144</v>
      </c>
      <c r="B1452" t="s">
        <v>0</v>
      </c>
      <c r="C1452" t="s">
        <v>1</v>
      </c>
      <c r="D1452" t="s">
        <v>132</v>
      </c>
      <c r="E1452" t="s">
        <v>4</v>
      </c>
      <c r="F1452" t="b">
        <v>1</v>
      </c>
      <c r="G1452">
        <v>7808</v>
      </c>
      <c r="H1452">
        <v>37</v>
      </c>
      <c r="I1452">
        <v>35088</v>
      </c>
      <c r="J1452" t="str">
        <f t="shared" si="22"/>
        <v>SELECT 'flat30-18.cnf','Tournament','Clause','2Bit','Weighted',1,7808,37,35088 UNION</v>
      </c>
    </row>
    <row r="1453" spans="1:10" x14ac:dyDescent="0.55000000000000004">
      <c r="A1453" t="s">
        <v>144</v>
      </c>
      <c r="B1453" t="s">
        <v>0</v>
      </c>
      <c r="C1453" t="s">
        <v>1</v>
      </c>
      <c r="D1453" t="s">
        <v>132</v>
      </c>
      <c r="E1453" t="s">
        <v>5</v>
      </c>
      <c r="F1453" t="b">
        <v>1</v>
      </c>
      <c r="G1453">
        <v>9406</v>
      </c>
      <c r="H1453">
        <v>56</v>
      </c>
      <c r="I1453">
        <v>43028</v>
      </c>
      <c r="J1453" t="str">
        <f t="shared" si="22"/>
        <v>SELECT 'flat30-18.cnf','Tournament','Clause','2Bit','Amplified',1,9406,56,43028 UNION</v>
      </c>
    </row>
    <row r="1454" spans="1:10" x14ac:dyDescent="0.55000000000000004">
      <c r="A1454" t="s">
        <v>144</v>
      </c>
      <c r="B1454" t="s">
        <v>0</v>
      </c>
      <c r="C1454" t="s">
        <v>8</v>
      </c>
      <c r="D1454" t="s">
        <v>2</v>
      </c>
      <c r="E1454" t="s">
        <v>3</v>
      </c>
      <c r="F1454" t="b">
        <v>0</v>
      </c>
      <c r="G1454">
        <v>10000</v>
      </c>
      <c r="H1454">
        <v>60</v>
      </c>
      <c r="I1454">
        <v>23125</v>
      </c>
      <c r="J1454" t="str">
        <f t="shared" si="22"/>
        <v>SELECT 'flat30-18.cnf','Tournament','Uniform','BitFlip','MaxSat',0,10000,60,23125 UNION</v>
      </c>
    </row>
    <row r="1455" spans="1:10" x14ac:dyDescent="0.55000000000000004">
      <c r="A1455" t="s">
        <v>144</v>
      </c>
      <c r="B1455" t="s">
        <v>0</v>
      </c>
      <c r="C1455" t="s">
        <v>8</v>
      </c>
      <c r="D1455" t="s">
        <v>2</v>
      </c>
      <c r="E1455" t="s">
        <v>4</v>
      </c>
      <c r="F1455" t="b">
        <v>1</v>
      </c>
      <c r="G1455">
        <v>50</v>
      </c>
      <c r="H1455">
        <v>0</v>
      </c>
      <c r="I1455">
        <v>103</v>
      </c>
      <c r="J1455" t="str">
        <f t="shared" si="22"/>
        <v>SELECT 'flat30-18.cnf','Tournament','Uniform','BitFlip','Weighted',1,50,0,103 UNION</v>
      </c>
    </row>
    <row r="1456" spans="1:10" x14ac:dyDescent="0.55000000000000004">
      <c r="A1456" t="s">
        <v>144</v>
      </c>
      <c r="B1456" t="s">
        <v>0</v>
      </c>
      <c r="C1456" t="s">
        <v>8</v>
      </c>
      <c r="D1456" t="s">
        <v>2</v>
      </c>
      <c r="E1456" t="s">
        <v>5</v>
      </c>
      <c r="F1456" t="b">
        <v>0</v>
      </c>
      <c r="G1456">
        <v>10000</v>
      </c>
      <c r="H1456">
        <v>60</v>
      </c>
      <c r="I1456">
        <v>22715</v>
      </c>
      <c r="J1456" t="str">
        <f t="shared" si="22"/>
        <v>SELECT 'flat30-18.cnf','Tournament','Uniform','BitFlip','Amplified',0,10000,60,22715 UNION</v>
      </c>
    </row>
    <row r="1457" spans="1:10" x14ac:dyDescent="0.55000000000000004">
      <c r="A1457" t="s">
        <v>144</v>
      </c>
      <c r="B1457" t="s">
        <v>0</v>
      </c>
      <c r="C1457" t="s">
        <v>8</v>
      </c>
      <c r="D1457" t="s">
        <v>6</v>
      </c>
      <c r="E1457" t="s">
        <v>3</v>
      </c>
      <c r="F1457" t="b">
        <v>1</v>
      </c>
      <c r="G1457">
        <v>134</v>
      </c>
      <c r="H1457">
        <v>0</v>
      </c>
      <c r="I1457">
        <v>468</v>
      </c>
      <c r="J1457" t="str">
        <f t="shared" si="22"/>
        <v>SELECT 'flat30-18.cnf','Tournament','Uniform','Guided','MaxSat',1,134,0,468 UNION</v>
      </c>
    </row>
    <row r="1458" spans="1:10" x14ac:dyDescent="0.55000000000000004">
      <c r="A1458" t="s">
        <v>144</v>
      </c>
      <c r="B1458" t="s">
        <v>0</v>
      </c>
      <c r="C1458" t="s">
        <v>8</v>
      </c>
      <c r="D1458" t="s">
        <v>6</v>
      </c>
      <c r="E1458" t="s">
        <v>4</v>
      </c>
      <c r="F1458" t="b">
        <v>1</v>
      </c>
      <c r="G1458">
        <v>32</v>
      </c>
      <c r="H1458">
        <v>0</v>
      </c>
      <c r="I1458">
        <v>104</v>
      </c>
      <c r="J1458" t="str">
        <f t="shared" si="22"/>
        <v>SELECT 'flat30-18.cnf','Tournament','Uniform','Guided','Weighted',1,32,0,104 UNION</v>
      </c>
    </row>
    <row r="1459" spans="1:10" x14ac:dyDescent="0.55000000000000004">
      <c r="A1459" t="s">
        <v>144</v>
      </c>
      <c r="B1459" t="s">
        <v>0</v>
      </c>
      <c r="C1459" t="s">
        <v>8</v>
      </c>
      <c r="D1459" t="s">
        <v>6</v>
      </c>
      <c r="E1459" t="s">
        <v>5</v>
      </c>
      <c r="F1459" t="b">
        <v>1</v>
      </c>
      <c r="G1459">
        <v>134</v>
      </c>
      <c r="H1459">
        <v>0</v>
      </c>
      <c r="I1459">
        <v>462</v>
      </c>
      <c r="J1459" t="str">
        <f t="shared" si="22"/>
        <v>SELECT 'flat30-18.cnf','Tournament','Uniform','Guided','Amplified',1,134,0,462 UNION</v>
      </c>
    </row>
    <row r="1460" spans="1:10" x14ac:dyDescent="0.55000000000000004">
      <c r="A1460" t="s">
        <v>144</v>
      </c>
      <c r="B1460" t="s">
        <v>0</v>
      </c>
      <c r="C1460" t="s">
        <v>8</v>
      </c>
      <c r="D1460" t="s">
        <v>131</v>
      </c>
      <c r="E1460" t="s">
        <v>3</v>
      </c>
      <c r="F1460" t="b">
        <v>0</v>
      </c>
      <c r="G1460">
        <v>10000</v>
      </c>
      <c r="H1460">
        <v>65</v>
      </c>
      <c r="I1460">
        <v>21426</v>
      </c>
      <c r="J1460" t="str">
        <f t="shared" si="22"/>
        <v>SELECT 'flat30-18.cnf','Tournament','Uniform','1Bit','MaxSat',0,10000,65,21426 UNION</v>
      </c>
    </row>
    <row r="1461" spans="1:10" x14ac:dyDescent="0.55000000000000004">
      <c r="A1461" t="s">
        <v>144</v>
      </c>
      <c r="B1461" t="s">
        <v>0</v>
      </c>
      <c r="C1461" t="s">
        <v>8</v>
      </c>
      <c r="D1461" t="s">
        <v>131</v>
      </c>
      <c r="E1461" t="s">
        <v>4</v>
      </c>
      <c r="F1461" t="b">
        <v>0</v>
      </c>
      <c r="G1461">
        <v>10000</v>
      </c>
      <c r="H1461">
        <v>51</v>
      </c>
      <c r="I1461">
        <v>20591</v>
      </c>
      <c r="J1461" t="str">
        <f t="shared" si="22"/>
        <v>SELECT 'flat30-18.cnf','Tournament','Uniform','1Bit','Weighted',0,10000,51,20591 UNION</v>
      </c>
    </row>
    <row r="1462" spans="1:10" x14ac:dyDescent="0.55000000000000004">
      <c r="A1462" t="s">
        <v>144</v>
      </c>
      <c r="B1462" t="s">
        <v>0</v>
      </c>
      <c r="C1462" t="s">
        <v>8</v>
      </c>
      <c r="D1462" t="s">
        <v>131</v>
      </c>
      <c r="E1462" t="s">
        <v>5</v>
      </c>
      <c r="F1462" t="b">
        <v>0</v>
      </c>
      <c r="G1462">
        <v>10000</v>
      </c>
      <c r="H1462">
        <v>65</v>
      </c>
      <c r="I1462">
        <v>21421</v>
      </c>
      <c r="J1462" t="str">
        <f t="shared" si="22"/>
        <v>SELECT 'flat30-18.cnf','Tournament','Uniform','1Bit','Amplified',0,10000,65,21421 UNION</v>
      </c>
    </row>
    <row r="1463" spans="1:10" x14ac:dyDescent="0.55000000000000004">
      <c r="A1463" t="s">
        <v>144</v>
      </c>
      <c r="B1463" t="s">
        <v>0</v>
      </c>
      <c r="C1463" t="s">
        <v>8</v>
      </c>
      <c r="D1463" t="s">
        <v>132</v>
      </c>
      <c r="E1463" t="s">
        <v>3</v>
      </c>
      <c r="F1463" t="b">
        <v>1</v>
      </c>
      <c r="G1463">
        <v>74</v>
      </c>
      <c r="H1463">
        <v>0</v>
      </c>
      <c r="I1463">
        <v>153</v>
      </c>
      <c r="J1463" t="str">
        <f t="shared" si="22"/>
        <v>SELECT 'flat30-18.cnf','Tournament','Uniform','2Bit','MaxSat',1,74,0,153 UNION</v>
      </c>
    </row>
    <row r="1464" spans="1:10" x14ac:dyDescent="0.55000000000000004">
      <c r="A1464" t="s">
        <v>144</v>
      </c>
      <c r="B1464" t="s">
        <v>0</v>
      </c>
      <c r="C1464" t="s">
        <v>8</v>
      </c>
      <c r="D1464" t="s">
        <v>132</v>
      </c>
      <c r="E1464" t="s">
        <v>4</v>
      </c>
      <c r="F1464" t="b">
        <v>1</v>
      </c>
      <c r="G1464">
        <v>9185</v>
      </c>
      <c r="H1464">
        <v>43</v>
      </c>
      <c r="I1464">
        <v>18161</v>
      </c>
      <c r="J1464" t="str">
        <f t="shared" si="22"/>
        <v>SELECT 'flat30-18.cnf','Tournament','Uniform','2Bit','Weighted',1,9185,43,18161 UNION</v>
      </c>
    </row>
    <row r="1465" spans="1:10" x14ac:dyDescent="0.55000000000000004">
      <c r="A1465" t="s">
        <v>144</v>
      </c>
      <c r="B1465" t="s">
        <v>0</v>
      </c>
      <c r="C1465" t="s">
        <v>8</v>
      </c>
      <c r="D1465" t="s">
        <v>132</v>
      </c>
      <c r="E1465" t="s">
        <v>5</v>
      </c>
      <c r="F1465" t="b">
        <v>1</v>
      </c>
      <c r="G1465">
        <v>74</v>
      </c>
      <c r="H1465">
        <v>0</v>
      </c>
      <c r="I1465">
        <v>155</v>
      </c>
      <c r="J1465" t="str">
        <f t="shared" si="22"/>
        <v>SELECT 'flat30-18.cnf','Tournament','Uniform','2Bit','Amplified',1,74,0,155 UNION</v>
      </c>
    </row>
    <row r="1466" spans="1:10" x14ac:dyDescent="0.55000000000000004">
      <c r="A1466" t="s">
        <v>144</v>
      </c>
      <c r="B1466" t="s">
        <v>0</v>
      </c>
      <c r="C1466" t="s">
        <v>133</v>
      </c>
      <c r="D1466" t="s">
        <v>2</v>
      </c>
      <c r="E1466" t="s">
        <v>3</v>
      </c>
      <c r="F1466" t="b">
        <v>1</v>
      </c>
      <c r="G1466">
        <v>2040</v>
      </c>
      <c r="H1466">
        <v>10</v>
      </c>
      <c r="I1466">
        <v>4255</v>
      </c>
      <c r="J1466" t="str">
        <f t="shared" si="22"/>
        <v>SELECT 'flat30-18.cnf','Tournament','1Point','BitFlip','MaxSat',1,2040,10,4255 UNION</v>
      </c>
    </row>
    <row r="1467" spans="1:10" x14ac:dyDescent="0.55000000000000004">
      <c r="A1467" t="s">
        <v>144</v>
      </c>
      <c r="B1467" t="s">
        <v>0</v>
      </c>
      <c r="C1467" t="s">
        <v>133</v>
      </c>
      <c r="D1467" t="s">
        <v>2</v>
      </c>
      <c r="E1467" t="s">
        <v>4</v>
      </c>
      <c r="F1467" t="b">
        <v>1</v>
      </c>
      <c r="G1467">
        <v>590</v>
      </c>
      <c r="H1467">
        <v>2</v>
      </c>
      <c r="I1467">
        <v>1156</v>
      </c>
      <c r="J1467" t="str">
        <f t="shared" si="22"/>
        <v>SELECT 'flat30-18.cnf','Tournament','1Point','BitFlip','Weighted',1,590,2,1156 UNION</v>
      </c>
    </row>
    <row r="1468" spans="1:10" x14ac:dyDescent="0.55000000000000004">
      <c r="A1468" t="s">
        <v>144</v>
      </c>
      <c r="B1468" t="s">
        <v>0</v>
      </c>
      <c r="C1468" t="s">
        <v>133</v>
      </c>
      <c r="D1468" t="s">
        <v>2</v>
      </c>
      <c r="E1468" t="s">
        <v>5</v>
      </c>
      <c r="F1468" t="b">
        <v>1</v>
      </c>
      <c r="G1468">
        <v>2040</v>
      </c>
      <c r="H1468">
        <v>10</v>
      </c>
      <c r="I1468">
        <v>4319</v>
      </c>
      <c r="J1468" t="str">
        <f t="shared" si="22"/>
        <v>SELECT 'flat30-18.cnf','Tournament','1Point','BitFlip','Amplified',1,2040,10,4319 UNION</v>
      </c>
    </row>
    <row r="1469" spans="1:10" x14ac:dyDescent="0.55000000000000004">
      <c r="A1469" t="s">
        <v>144</v>
      </c>
      <c r="B1469" t="s">
        <v>0</v>
      </c>
      <c r="C1469" t="s">
        <v>133</v>
      </c>
      <c r="D1469" t="s">
        <v>6</v>
      </c>
      <c r="E1469" t="s">
        <v>3</v>
      </c>
      <c r="F1469" t="b">
        <v>1</v>
      </c>
      <c r="G1469">
        <v>612</v>
      </c>
      <c r="H1469">
        <v>4</v>
      </c>
      <c r="I1469">
        <v>2028</v>
      </c>
      <c r="J1469" t="str">
        <f t="shared" si="22"/>
        <v>SELECT 'flat30-18.cnf','Tournament','1Point','Guided','MaxSat',1,612,4,2028 UNION</v>
      </c>
    </row>
    <row r="1470" spans="1:10" x14ac:dyDescent="0.55000000000000004">
      <c r="A1470" t="s">
        <v>144</v>
      </c>
      <c r="B1470" t="s">
        <v>0</v>
      </c>
      <c r="C1470" t="s">
        <v>133</v>
      </c>
      <c r="D1470" t="s">
        <v>6</v>
      </c>
      <c r="E1470" t="s">
        <v>4</v>
      </c>
      <c r="F1470" t="b">
        <v>1</v>
      </c>
      <c r="G1470">
        <v>1017</v>
      </c>
      <c r="H1470">
        <v>6</v>
      </c>
      <c r="I1470">
        <v>3240</v>
      </c>
      <c r="J1470" t="str">
        <f t="shared" si="22"/>
        <v>SELECT 'flat30-18.cnf','Tournament','1Point','Guided','Weighted',1,1017,6,3240 UNION</v>
      </c>
    </row>
    <row r="1471" spans="1:10" x14ac:dyDescent="0.55000000000000004">
      <c r="A1471" t="s">
        <v>144</v>
      </c>
      <c r="B1471" t="s">
        <v>0</v>
      </c>
      <c r="C1471" t="s">
        <v>133</v>
      </c>
      <c r="D1471" t="s">
        <v>6</v>
      </c>
      <c r="E1471" t="s">
        <v>5</v>
      </c>
      <c r="F1471" t="b">
        <v>1</v>
      </c>
      <c r="G1471">
        <v>612</v>
      </c>
      <c r="H1471">
        <v>4</v>
      </c>
      <c r="I1471">
        <v>2451</v>
      </c>
      <c r="J1471" t="str">
        <f t="shared" si="22"/>
        <v>SELECT 'flat30-18.cnf','Tournament','1Point','Guided','Amplified',1,612,4,2451 UNION</v>
      </c>
    </row>
    <row r="1472" spans="1:10" x14ac:dyDescent="0.55000000000000004">
      <c r="A1472" t="s">
        <v>144</v>
      </c>
      <c r="B1472" t="s">
        <v>0</v>
      </c>
      <c r="C1472" t="s">
        <v>133</v>
      </c>
      <c r="D1472" t="s">
        <v>131</v>
      </c>
      <c r="E1472" t="s">
        <v>3</v>
      </c>
      <c r="F1472" t="b">
        <v>0</v>
      </c>
      <c r="G1472">
        <v>10000</v>
      </c>
      <c r="H1472">
        <v>58</v>
      </c>
      <c r="I1472">
        <v>20163</v>
      </c>
      <c r="J1472" t="str">
        <f t="shared" si="22"/>
        <v>SELECT 'flat30-18.cnf','Tournament','1Point','1Bit','MaxSat',0,10000,58,20163 UNION</v>
      </c>
    </row>
    <row r="1473" spans="1:10" x14ac:dyDescent="0.55000000000000004">
      <c r="A1473" t="s">
        <v>144</v>
      </c>
      <c r="B1473" t="s">
        <v>0</v>
      </c>
      <c r="C1473" t="s">
        <v>133</v>
      </c>
      <c r="D1473" t="s">
        <v>131</v>
      </c>
      <c r="E1473" t="s">
        <v>4</v>
      </c>
      <c r="F1473" t="b">
        <v>1</v>
      </c>
      <c r="G1473">
        <v>699</v>
      </c>
      <c r="H1473">
        <v>3</v>
      </c>
      <c r="I1473">
        <v>1308</v>
      </c>
      <c r="J1473" t="str">
        <f t="shared" si="22"/>
        <v>SELECT 'flat30-18.cnf','Tournament','1Point','1Bit','Weighted',1,699,3,1308 UNION</v>
      </c>
    </row>
    <row r="1474" spans="1:10" x14ac:dyDescent="0.55000000000000004">
      <c r="A1474" t="s">
        <v>144</v>
      </c>
      <c r="B1474" t="s">
        <v>0</v>
      </c>
      <c r="C1474" t="s">
        <v>133</v>
      </c>
      <c r="D1474" t="s">
        <v>131</v>
      </c>
      <c r="E1474" t="s">
        <v>5</v>
      </c>
      <c r="F1474" t="b">
        <v>0</v>
      </c>
      <c r="G1474">
        <v>10000</v>
      </c>
      <c r="H1474">
        <v>58</v>
      </c>
      <c r="I1474">
        <v>20072</v>
      </c>
      <c r="J1474" t="str">
        <f t="shared" si="22"/>
        <v>SELECT 'flat30-18.cnf','Tournament','1Point','1Bit','Amplified',0,10000,58,20072 UNION</v>
      </c>
    </row>
    <row r="1475" spans="1:10" x14ac:dyDescent="0.55000000000000004">
      <c r="A1475" t="s">
        <v>144</v>
      </c>
      <c r="B1475" t="s">
        <v>0</v>
      </c>
      <c r="C1475" t="s">
        <v>133</v>
      </c>
      <c r="D1475" t="s">
        <v>132</v>
      </c>
      <c r="E1475" t="s">
        <v>3</v>
      </c>
      <c r="F1475" t="b">
        <v>1</v>
      </c>
      <c r="G1475">
        <v>4036</v>
      </c>
      <c r="H1475">
        <v>23</v>
      </c>
      <c r="I1475">
        <v>8063</v>
      </c>
      <c r="J1475" t="str">
        <f t="shared" ref="J1475:J1538" si="23">CONCATENATE("SELECT '",A1475,"','",B1475,"','",C1475,"','",D1475,"','",E1475,"',",IF(F1475,1,0),",",G1475,",",H1475,",",I1475," UNION")</f>
        <v>SELECT 'flat30-18.cnf','Tournament','1Point','2Bit','MaxSat',1,4036,23,8063 UNION</v>
      </c>
    </row>
    <row r="1476" spans="1:10" x14ac:dyDescent="0.55000000000000004">
      <c r="A1476" t="s">
        <v>144</v>
      </c>
      <c r="B1476" t="s">
        <v>0</v>
      </c>
      <c r="C1476" t="s">
        <v>133</v>
      </c>
      <c r="D1476" t="s">
        <v>132</v>
      </c>
      <c r="E1476" t="s">
        <v>4</v>
      </c>
      <c r="F1476" t="b">
        <v>1</v>
      </c>
      <c r="G1476">
        <v>6783</v>
      </c>
      <c r="H1476">
        <v>31</v>
      </c>
      <c r="I1476">
        <v>12617</v>
      </c>
      <c r="J1476" t="str">
        <f t="shared" si="23"/>
        <v>SELECT 'flat30-18.cnf','Tournament','1Point','2Bit','Weighted',1,6783,31,12617 UNION</v>
      </c>
    </row>
    <row r="1477" spans="1:10" x14ac:dyDescent="0.55000000000000004">
      <c r="A1477" t="s">
        <v>144</v>
      </c>
      <c r="B1477" t="s">
        <v>0</v>
      </c>
      <c r="C1477" t="s">
        <v>133</v>
      </c>
      <c r="D1477" t="s">
        <v>132</v>
      </c>
      <c r="E1477" t="s">
        <v>5</v>
      </c>
      <c r="F1477" t="b">
        <v>1</v>
      </c>
      <c r="G1477">
        <v>4036</v>
      </c>
      <c r="H1477">
        <v>23</v>
      </c>
      <c r="I1477">
        <v>8686</v>
      </c>
      <c r="J1477" t="str">
        <f t="shared" si="23"/>
        <v>SELECT 'flat30-18.cnf','Tournament','1Point','2Bit','Amplified',1,4036,23,8686 UNION</v>
      </c>
    </row>
    <row r="1478" spans="1:10" x14ac:dyDescent="0.55000000000000004">
      <c r="A1478" t="s">
        <v>144</v>
      </c>
      <c r="B1478" t="s">
        <v>0</v>
      </c>
      <c r="C1478" t="s">
        <v>134</v>
      </c>
      <c r="D1478" t="s">
        <v>2</v>
      </c>
      <c r="E1478" t="s">
        <v>3</v>
      </c>
      <c r="F1478" t="b">
        <v>0</v>
      </c>
      <c r="G1478">
        <v>10000</v>
      </c>
      <c r="H1478">
        <v>57</v>
      </c>
      <c r="I1478">
        <v>20913</v>
      </c>
      <c r="J1478" t="str">
        <f t="shared" si="23"/>
        <v>SELECT 'flat30-18.cnf','Tournament','2Point','BitFlip','MaxSat',0,10000,57,20913 UNION</v>
      </c>
    </row>
    <row r="1479" spans="1:10" x14ac:dyDescent="0.55000000000000004">
      <c r="A1479" t="s">
        <v>144</v>
      </c>
      <c r="B1479" t="s">
        <v>0</v>
      </c>
      <c r="C1479" t="s">
        <v>134</v>
      </c>
      <c r="D1479" t="s">
        <v>2</v>
      </c>
      <c r="E1479" t="s">
        <v>4</v>
      </c>
      <c r="F1479" t="b">
        <v>0</v>
      </c>
      <c r="G1479">
        <v>10000</v>
      </c>
      <c r="H1479">
        <v>48</v>
      </c>
      <c r="I1479">
        <v>19403</v>
      </c>
      <c r="J1479" t="str">
        <f t="shared" si="23"/>
        <v>SELECT 'flat30-18.cnf','Tournament','2Point','BitFlip','Weighted',0,10000,48,19403 UNION</v>
      </c>
    </row>
    <row r="1480" spans="1:10" x14ac:dyDescent="0.55000000000000004">
      <c r="A1480" t="s">
        <v>144</v>
      </c>
      <c r="B1480" t="s">
        <v>0</v>
      </c>
      <c r="C1480" t="s">
        <v>134</v>
      </c>
      <c r="D1480" t="s">
        <v>2</v>
      </c>
      <c r="E1480" t="s">
        <v>5</v>
      </c>
      <c r="F1480" t="b">
        <v>0</v>
      </c>
      <c r="G1480">
        <v>10000</v>
      </c>
      <c r="H1480">
        <v>57</v>
      </c>
      <c r="I1480">
        <v>21660</v>
      </c>
      <c r="J1480" t="str">
        <f t="shared" si="23"/>
        <v>SELECT 'flat30-18.cnf','Tournament','2Point','BitFlip','Amplified',0,10000,57,21660 UNION</v>
      </c>
    </row>
    <row r="1481" spans="1:10" x14ac:dyDescent="0.55000000000000004">
      <c r="A1481" t="s">
        <v>144</v>
      </c>
      <c r="B1481" t="s">
        <v>0</v>
      </c>
      <c r="C1481" t="s">
        <v>134</v>
      </c>
      <c r="D1481" t="s">
        <v>6</v>
      </c>
      <c r="E1481" t="s">
        <v>3</v>
      </c>
      <c r="F1481" t="b">
        <v>1</v>
      </c>
      <c r="G1481">
        <v>589</v>
      </c>
      <c r="H1481">
        <v>3</v>
      </c>
      <c r="I1481">
        <v>2088</v>
      </c>
      <c r="J1481" t="str">
        <f t="shared" si="23"/>
        <v>SELECT 'flat30-18.cnf','Tournament','2Point','Guided','MaxSat',1,589,3,2088 UNION</v>
      </c>
    </row>
    <row r="1482" spans="1:10" x14ac:dyDescent="0.55000000000000004">
      <c r="A1482" t="s">
        <v>144</v>
      </c>
      <c r="B1482" t="s">
        <v>0</v>
      </c>
      <c r="C1482" t="s">
        <v>134</v>
      </c>
      <c r="D1482" t="s">
        <v>6</v>
      </c>
      <c r="E1482" t="s">
        <v>4</v>
      </c>
      <c r="F1482" t="b">
        <v>1</v>
      </c>
      <c r="G1482">
        <v>44</v>
      </c>
      <c r="H1482">
        <v>0</v>
      </c>
      <c r="I1482">
        <v>139</v>
      </c>
      <c r="J1482" t="str">
        <f t="shared" si="23"/>
        <v>SELECT 'flat30-18.cnf','Tournament','2Point','Guided','Weighted',1,44,0,139 UNION</v>
      </c>
    </row>
    <row r="1483" spans="1:10" x14ac:dyDescent="0.55000000000000004">
      <c r="A1483" t="s">
        <v>144</v>
      </c>
      <c r="B1483" t="s">
        <v>0</v>
      </c>
      <c r="C1483" t="s">
        <v>134</v>
      </c>
      <c r="D1483" t="s">
        <v>6</v>
      </c>
      <c r="E1483" t="s">
        <v>5</v>
      </c>
      <c r="F1483" t="b">
        <v>1</v>
      </c>
      <c r="G1483">
        <v>589</v>
      </c>
      <c r="H1483">
        <v>3</v>
      </c>
      <c r="I1483">
        <v>2017</v>
      </c>
      <c r="J1483" t="str">
        <f t="shared" si="23"/>
        <v>SELECT 'flat30-18.cnf','Tournament','2Point','Guided','Amplified',1,589,3,2017 UNION</v>
      </c>
    </row>
    <row r="1484" spans="1:10" x14ac:dyDescent="0.55000000000000004">
      <c r="A1484" t="s">
        <v>144</v>
      </c>
      <c r="B1484" t="s">
        <v>0</v>
      </c>
      <c r="C1484" t="s">
        <v>134</v>
      </c>
      <c r="D1484" t="s">
        <v>131</v>
      </c>
      <c r="E1484" t="s">
        <v>3</v>
      </c>
      <c r="F1484" t="b">
        <v>1</v>
      </c>
      <c r="G1484">
        <v>9130</v>
      </c>
      <c r="H1484">
        <v>55</v>
      </c>
      <c r="I1484">
        <v>18331</v>
      </c>
      <c r="J1484" t="str">
        <f t="shared" si="23"/>
        <v>SELECT 'flat30-18.cnf','Tournament','2Point','1Bit','MaxSat',1,9130,55,18331 UNION</v>
      </c>
    </row>
    <row r="1485" spans="1:10" x14ac:dyDescent="0.55000000000000004">
      <c r="A1485" t="s">
        <v>144</v>
      </c>
      <c r="B1485" t="s">
        <v>0</v>
      </c>
      <c r="C1485" t="s">
        <v>134</v>
      </c>
      <c r="D1485" t="s">
        <v>131</v>
      </c>
      <c r="E1485" t="s">
        <v>4</v>
      </c>
      <c r="F1485" t="b">
        <v>0</v>
      </c>
      <c r="G1485">
        <v>10000</v>
      </c>
      <c r="H1485">
        <v>51</v>
      </c>
      <c r="I1485">
        <v>18469</v>
      </c>
      <c r="J1485" t="str">
        <f t="shared" si="23"/>
        <v>SELECT 'flat30-18.cnf','Tournament','2Point','1Bit','Weighted',0,10000,51,18469 UNION</v>
      </c>
    </row>
    <row r="1486" spans="1:10" x14ac:dyDescent="0.55000000000000004">
      <c r="A1486" t="s">
        <v>144</v>
      </c>
      <c r="B1486" t="s">
        <v>0</v>
      </c>
      <c r="C1486" t="s">
        <v>134</v>
      </c>
      <c r="D1486" t="s">
        <v>131</v>
      </c>
      <c r="E1486" t="s">
        <v>5</v>
      </c>
      <c r="F1486" t="b">
        <v>1</v>
      </c>
      <c r="G1486">
        <v>9130</v>
      </c>
      <c r="H1486">
        <v>55</v>
      </c>
      <c r="I1486">
        <v>18301</v>
      </c>
      <c r="J1486" t="str">
        <f t="shared" si="23"/>
        <v>SELECT 'flat30-18.cnf','Tournament','2Point','1Bit','Amplified',1,9130,55,18301 UNION</v>
      </c>
    </row>
    <row r="1487" spans="1:10" x14ac:dyDescent="0.55000000000000004">
      <c r="A1487" t="s">
        <v>144</v>
      </c>
      <c r="B1487" t="s">
        <v>0</v>
      </c>
      <c r="C1487" t="s">
        <v>134</v>
      </c>
      <c r="D1487" t="s">
        <v>132</v>
      </c>
      <c r="E1487" t="s">
        <v>3</v>
      </c>
      <c r="F1487" t="b">
        <v>1</v>
      </c>
      <c r="G1487">
        <v>939</v>
      </c>
      <c r="H1487">
        <v>4</v>
      </c>
      <c r="I1487">
        <v>1841</v>
      </c>
      <c r="J1487" t="str">
        <f t="shared" si="23"/>
        <v>SELECT 'flat30-18.cnf','Tournament','2Point','2Bit','MaxSat',1,939,4,1841 UNION</v>
      </c>
    </row>
    <row r="1488" spans="1:10" x14ac:dyDescent="0.55000000000000004">
      <c r="A1488" t="s">
        <v>144</v>
      </c>
      <c r="B1488" t="s">
        <v>0</v>
      </c>
      <c r="C1488" t="s">
        <v>134</v>
      </c>
      <c r="D1488" t="s">
        <v>132</v>
      </c>
      <c r="E1488" t="s">
        <v>4</v>
      </c>
      <c r="F1488" t="b">
        <v>1</v>
      </c>
      <c r="G1488">
        <v>7921</v>
      </c>
      <c r="H1488">
        <v>37</v>
      </c>
      <c r="I1488">
        <v>15129</v>
      </c>
      <c r="J1488" t="str">
        <f t="shared" si="23"/>
        <v>SELECT 'flat30-18.cnf','Tournament','2Point','2Bit','Weighted',1,7921,37,15129 UNION</v>
      </c>
    </row>
    <row r="1489" spans="1:10" x14ac:dyDescent="0.55000000000000004">
      <c r="A1489" t="s">
        <v>144</v>
      </c>
      <c r="B1489" t="s">
        <v>0</v>
      </c>
      <c r="C1489" t="s">
        <v>134</v>
      </c>
      <c r="D1489" t="s">
        <v>132</v>
      </c>
      <c r="E1489" t="s">
        <v>5</v>
      </c>
      <c r="F1489" t="b">
        <v>1</v>
      </c>
      <c r="G1489">
        <v>939</v>
      </c>
      <c r="H1489">
        <v>4</v>
      </c>
      <c r="I1489">
        <v>1905</v>
      </c>
      <c r="J1489" t="str">
        <f t="shared" si="23"/>
        <v>SELECT 'flat30-18.cnf','Tournament','2Point','2Bit','Amplified',1,939,4,1905 UNION</v>
      </c>
    </row>
    <row r="1490" spans="1:10" x14ac:dyDescent="0.55000000000000004">
      <c r="A1490" t="s">
        <v>144</v>
      </c>
      <c r="B1490" t="s">
        <v>9</v>
      </c>
      <c r="C1490" t="s">
        <v>1</v>
      </c>
      <c r="D1490" t="s">
        <v>2</v>
      </c>
      <c r="E1490" t="s">
        <v>3</v>
      </c>
      <c r="F1490" t="b">
        <v>0</v>
      </c>
      <c r="G1490">
        <v>10000</v>
      </c>
      <c r="H1490">
        <v>28</v>
      </c>
      <c r="I1490">
        <v>51207</v>
      </c>
      <c r="J1490" t="str">
        <f t="shared" si="23"/>
        <v>SELECT 'flat30-18.cnf','Roulette','Clause','BitFlip','MaxSat',0,10000,28,51207 UNION</v>
      </c>
    </row>
    <row r="1491" spans="1:10" x14ac:dyDescent="0.55000000000000004">
      <c r="A1491" t="s">
        <v>144</v>
      </c>
      <c r="B1491" t="s">
        <v>9</v>
      </c>
      <c r="C1491" t="s">
        <v>1</v>
      </c>
      <c r="D1491" t="s">
        <v>2</v>
      </c>
      <c r="E1491" t="s">
        <v>4</v>
      </c>
      <c r="F1491" t="b">
        <v>0</v>
      </c>
      <c r="G1491">
        <v>10000</v>
      </c>
      <c r="H1491">
        <v>23</v>
      </c>
      <c r="I1491">
        <v>50578</v>
      </c>
      <c r="J1491" t="str">
        <f t="shared" si="23"/>
        <v>SELECT 'flat30-18.cnf','Roulette','Clause','BitFlip','Weighted',0,10000,23,50578 UNION</v>
      </c>
    </row>
    <row r="1492" spans="1:10" x14ac:dyDescent="0.55000000000000004">
      <c r="A1492" t="s">
        <v>144</v>
      </c>
      <c r="B1492" t="s">
        <v>9</v>
      </c>
      <c r="C1492" t="s">
        <v>1</v>
      </c>
      <c r="D1492" t="s">
        <v>2</v>
      </c>
      <c r="E1492" t="s">
        <v>5</v>
      </c>
      <c r="F1492" t="b">
        <v>0</v>
      </c>
      <c r="G1492">
        <v>10000</v>
      </c>
      <c r="H1492">
        <v>33</v>
      </c>
      <c r="I1492">
        <v>51143</v>
      </c>
      <c r="J1492" t="str">
        <f t="shared" si="23"/>
        <v>SELECT 'flat30-18.cnf','Roulette','Clause','BitFlip','Amplified',0,10000,33,51143 UNION</v>
      </c>
    </row>
    <row r="1493" spans="1:10" x14ac:dyDescent="0.55000000000000004">
      <c r="A1493" t="s">
        <v>144</v>
      </c>
      <c r="B1493" t="s">
        <v>9</v>
      </c>
      <c r="C1493" t="s">
        <v>1</v>
      </c>
      <c r="D1493" t="s">
        <v>6</v>
      </c>
      <c r="E1493" t="s">
        <v>3</v>
      </c>
      <c r="F1493" t="b">
        <v>1</v>
      </c>
      <c r="G1493">
        <v>3035</v>
      </c>
      <c r="H1493">
        <v>13</v>
      </c>
      <c r="I1493">
        <v>17428</v>
      </c>
      <c r="J1493" t="str">
        <f t="shared" si="23"/>
        <v>SELECT 'flat30-18.cnf','Roulette','Clause','Guided','MaxSat',1,3035,13,17428 UNION</v>
      </c>
    </row>
    <row r="1494" spans="1:10" x14ac:dyDescent="0.55000000000000004">
      <c r="A1494" t="s">
        <v>144</v>
      </c>
      <c r="B1494" t="s">
        <v>9</v>
      </c>
      <c r="C1494" t="s">
        <v>1</v>
      </c>
      <c r="D1494" t="s">
        <v>6</v>
      </c>
      <c r="E1494" t="s">
        <v>4</v>
      </c>
      <c r="F1494" t="b">
        <v>1</v>
      </c>
      <c r="G1494">
        <v>6002</v>
      </c>
      <c r="H1494">
        <v>17</v>
      </c>
      <c r="I1494">
        <v>34048</v>
      </c>
      <c r="J1494" t="str">
        <f t="shared" si="23"/>
        <v>SELECT 'flat30-18.cnf','Roulette','Clause','Guided','Weighted',1,6002,17,34048 UNION</v>
      </c>
    </row>
    <row r="1495" spans="1:10" x14ac:dyDescent="0.55000000000000004">
      <c r="A1495" t="s">
        <v>144</v>
      </c>
      <c r="B1495" t="s">
        <v>9</v>
      </c>
      <c r="C1495" t="s">
        <v>1</v>
      </c>
      <c r="D1495" t="s">
        <v>6</v>
      </c>
      <c r="E1495" t="s">
        <v>5</v>
      </c>
      <c r="F1495" t="b">
        <v>1</v>
      </c>
      <c r="G1495">
        <v>6336</v>
      </c>
      <c r="H1495">
        <v>26</v>
      </c>
      <c r="I1495">
        <v>35758</v>
      </c>
      <c r="J1495" t="str">
        <f t="shared" si="23"/>
        <v>SELECT 'flat30-18.cnf','Roulette','Clause','Guided','Amplified',1,6336,26,35758 UNION</v>
      </c>
    </row>
    <row r="1496" spans="1:10" x14ac:dyDescent="0.55000000000000004">
      <c r="A1496" t="s">
        <v>144</v>
      </c>
      <c r="B1496" t="s">
        <v>9</v>
      </c>
      <c r="C1496" t="s">
        <v>1</v>
      </c>
      <c r="D1496" t="s">
        <v>131</v>
      </c>
      <c r="E1496" t="s">
        <v>3</v>
      </c>
      <c r="F1496" t="b">
        <v>0</v>
      </c>
      <c r="G1496">
        <v>10000</v>
      </c>
      <c r="H1496">
        <v>31</v>
      </c>
      <c r="I1496">
        <v>50880</v>
      </c>
      <c r="J1496" t="str">
        <f t="shared" si="23"/>
        <v>SELECT 'flat30-18.cnf','Roulette','Clause','1Bit','MaxSat',0,10000,31,50880 UNION</v>
      </c>
    </row>
    <row r="1497" spans="1:10" x14ac:dyDescent="0.55000000000000004">
      <c r="A1497" t="s">
        <v>144</v>
      </c>
      <c r="B1497" t="s">
        <v>9</v>
      </c>
      <c r="C1497" t="s">
        <v>1</v>
      </c>
      <c r="D1497" t="s">
        <v>131</v>
      </c>
      <c r="E1497" t="s">
        <v>4</v>
      </c>
      <c r="F1497" t="b">
        <v>0</v>
      </c>
      <c r="G1497">
        <v>10000</v>
      </c>
      <c r="H1497">
        <v>21</v>
      </c>
      <c r="I1497">
        <v>49648</v>
      </c>
      <c r="J1497" t="str">
        <f t="shared" si="23"/>
        <v>SELECT 'flat30-18.cnf','Roulette','Clause','1Bit','Weighted',0,10000,21,49648 UNION</v>
      </c>
    </row>
    <row r="1498" spans="1:10" x14ac:dyDescent="0.55000000000000004">
      <c r="A1498" t="s">
        <v>144</v>
      </c>
      <c r="B1498" t="s">
        <v>9</v>
      </c>
      <c r="C1498" t="s">
        <v>1</v>
      </c>
      <c r="D1498" t="s">
        <v>131</v>
      </c>
      <c r="E1498" t="s">
        <v>5</v>
      </c>
      <c r="F1498" t="b">
        <v>0</v>
      </c>
      <c r="G1498">
        <v>10000</v>
      </c>
      <c r="H1498">
        <v>32</v>
      </c>
      <c r="I1498">
        <v>50602</v>
      </c>
      <c r="J1498" t="str">
        <f t="shared" si="23"/>
        <v>SELECT 'flat30-18.cnf','Roulette','Clause','1Bit','Amplified',0,10000,32,50602 UNION</v>
      </c>
    </row>
    <row r="1499" spans="1:10" x14ac:dyDescent="0.55000000000000004">
      <c r="A1499" t="s">
        <v>144</v>
      </c>
      <c r="B1499" t="s">
        <v>9</v>
      </c>
      <c r="C1499" t="s">
        <v>1</v>
      </c>
      <c r="D1499" t="s">
        <v>132</v>
      </c>
      <c r="E1499" t="s">
        <v>3</v>
      </c>
      <c r="F1499" t="b">
        <v>0</v>
      </c>
      <c r="G1499">
        <v>10000</v>
      </c>
      <c r="H1499">
        <v>32</v>
      </c>
      <c r="I1499">
        <v>50541</v>
      </c>
      <c r="J1499" t="str">
        <f t="shared" si="23"/>
        <v>SELECT 'flat30-18.cnf','Roulette','Clause','2Bit','MaxSat',0,10000,32,50541 UNION</v>
      </c>
    </row>
    <row r="1500" spans="1:10" x14ac:dyDescent="0.55000000000000004">
      <c r="A1500" t="s">
        <v>144</v>
      </c>
      <c r="B1500" t="s">
        <v>9</v>
      </c>
      <c r="C1500" t="s">
        <v>1</v>
      </c>
      <c r="D1500" t="s">
        <v>132</v>
      </c>
      <c r="E1500" t="s">
        <v>4</v>
      </c>
      <c r="F1500" t="b">
        <v>0</v>
      </c>
      <c r="G1500">
        <v>10000</v>
      </c>
      <c r="H1500">
        <v>22</v>
      </c>
      <c r="I1500">
        <v>49776</v>
      </c>
      <c r="J1500" t="str">
        <f t="shared" si="23"/>
        <v>SELECT 'flat30-18.cnf','Roulette','Clause','2Bit','Weighted',0,10000,22,49776 UNION</v>
      </c>
    </row>
    <row r="1501" spans="1:10" x14ac:dyDescent="0.55000000000000004">
      <c r="A1501" t="s">
        <v>144</v>
      </c>
      <c r="B1501" t="s">
        <v>9</v>
      </c>
      <c r="C1501" t="s">
        <v>1</v>
      </c>
      <c r="D1501" t="s">
        <v>132</v>
      </c>
      <c r="E1501" t="s">
        <v>5</v>
      </c>
      <c r="F1501" t="b">
        <v>0</v>
      </c>
      <c r="G1501">
        <v>10000</v>
      </c>
      <c r="H1501">
        <v>33</v>
      </c>
      <c r="I1501">
        <v>50588</v>
      </c>
      <c r="J1501" t="str">
        <f t="shared" si="23"/>
        <v>SELECT 'flat30-18.cnf','Roulette','Clause','2Bit','Amplified',0,10000,33,50588 UNION</v>
      </c>
    </row>
    <row r="1502" spans="1:10" x14ac:dyDescent="0.55000000000000004">
      <c r="A1502" t="s">
        <v>144</v>
      </c>
      <c r="B1502" t="s">
        <v>9</v>
      </c>
      <c r="C1502" t="s">
        <v>8</v>
      </c>
      <c r="D1502" t="s">
        <v>2</v>
      </c>
      <c r="E1502" t="s">
        <v>3</v>
      </c>
      <c r="F1502" t="b">
        <v>0</v>
      </c>
      <c r="G1502">
        <v>10000</v>
      </c>
      <c r="H1502">
        <v>33</v>
      </c>
      <c r="I1502">
        <v>23558</v>
      </c>
      <c r="J1502" t="str">
        <f t="shared" si="23"/>
        <v>SELECT 'flat30-18.cnf','Roulette','Uniform','BitFlip','MaxSat',0,10000,33,23558 UNION</v>
      </c>
    </row>
    <row r="1503" spans="1:10" x14ac:dyDescent="0.55000000000000004">
      <c r="A1503" t="s">
        <v>144</v>
      </c>
      <c r="B1503" t="s">
        <v>9</v>
      </c>
      <c r="C1503" t="s">
        <v>8</v>
      </c>
      <c r="D1503" t="s">
        <v>2</v>
      </c>
      <c r="E1503" t="s">
        <v>4</v>
      </c>
      <c r="F1503" t="b">
        <v>0</v>
      </c>
      <c r="G1503">
        <v>10000</v>
      </c>
      <c r="H1503">
        <v>27</v>
      </c>
      <c r="I1503">
        <v>22421</v>
      </c>
      <c r="J1503" t="str">
        <f t="shared" si="23"/>
        <v>SELECT 'flat30-18.cnf','Roulette','Uniform','BitFlip','Weighted',0,10000,27,22421 UNION</v>
      </c>
    </row>
    <row r="1504" spans="1:10" x14ac:dyDescent="0.55000000000000004">
      <c r="A1504" t="s">
        <v>144</v>
      </c>
      <c r="B1504" t="s">
        <v>9</v>
      </c>
      <c r="C1504" t="s">
        <v>8</v>
      </c>
      <c r="D1504" t="s">
        <v>2</v>
      </c>
      <c r="E1504" t="s">
        <v>5</v>
      </c>
      <c r="F1504" t="b">
        <v>0</v>
      </c>
      <c r="G1504">
        <v>10000</v>
      </c>
      <c r="H1504">
        <v>35</v>
      </c>
      <c r="I1504">
        <v>23321</v>
      </c>
      <c r="J1504" t="str">
        <f t="shared" si="23"/>
        <v>SELECT 'flat30-18.cnf','Roulette','Uniform','BitFlip','Amplified',0,10000,35,23321 UNION</v>
      </c>
    </row>
    <row r="1505" spans="1:10" x14ac:dyDescent="0.55000000000000004">
      <c r="A1505" t="s">
        <v>144</v>
      </c>
      <c r="B1505" t="s">
        <v>9</v>
      </c>
      <c r="C1505" t="s">
        <v>8</v>
      </c>
      <c r="D1505" t="s">
        <v>6</v>
      </c>
      <c r="E1505" t="s">
        <v>3</v>
      </c>
      <c r="F1505" t="b">
        <v>1</v>
      </c>
      <c r="G1505">
        <v>3637</v>
      </c>
      <c r="H1505">
        <v>17</v>
      </c>
      <c r="I1505">
        <v>12937</v>
      </c>
      <c r="J1505" t="str">
        <f t="shared" si="23"/>
        <v>SELECT 'flat30-18.cnf','Roulette','Uniform','Guided','MaxSat',1,3637,17,12937 UNION</v>
      </c>
    </row>
    <row r="1506" spans="1:10" x14ac:dyDescent="0.55000000000000004">
      <c r="A1506" t="s">
        <v>144</v>
      </c>
      <c r="B1506" t="s">
        <v>9</v>
      </c>
      <c r="C1506" t="s">
        <v>8</v>
      </c>
      <c r="D1506" t="s">
        <v>6</v>
      </c>
      <c r="E1506" t="s">
        <v>4</v>
      </c>
      <c r="F1506" t="b">
        <v>1</v>
      </c>
      <c r="G1506">
        <v>120</v>
      </c>
      <c r="H1506">
        <v>0</v>
      </c>
      <c r="I1506">
        <v>427</v>
      </c>
      <c r="J1506" t="str">
        <f t="shared" si="23"/>
        <v>SELECT 'flat30-18.cnf','Roulette','Uniform','Guided','Weighted',1,120,0,427 UNION</v>
      </c>
    </row>
    <row r="1507" spans="1:10" x14ac:dyDescent="0.55000000000000004">
      <c r="A1507" t="s">
        <v>144</v>
      </c>
      <c r="B1507" t="s">
        <v>9</v>
      </c>
      <c r="C1507" t="s">
        <v>8</v>
      </c>
      <c r="D1507" t="s">
        <v>6</v>
      </c>
      <c r="E1507" t="s">
        <v>5</v>
      </c>
      <c r="F1507" t="b">
        <v>1</v>
      </c>
      <c r="G1507">
        <v>3601</v>
      </c>
      <c r="H1507">
        <v>16</v>
      </c>
      <c r="I1507">
        <v>12891</v>
      </c>
      <c r="J1507" t="str">
        <f t="shared" si="23"/>
        <v>SELECT 'flat30-18.cnf','Roulette','Uniform','Guided','Amplified',1,3601,16,12891 UNION</v>
      </c>
    </row>
    <row r="1508" spans="1:10" x14ac:dyDescent="0.55000000000000004">
      <c r="A1508" t="s">
        <v>144</v>
      </c>
      <c r="B1508" t="s">
        <v>9</v>
      </c>
      <c r="C1508" t="s">
        <v>8</v>
      </c>
      <c r="D1508" t="s">
        <v>131</v>
      </c>
      <c r="E1508" t="s">
        <v>3</v>
      </c>
      <c r="F1508" t="b">
        <v>0</v>
      </c>
      <c r="G1508">
        <v>10000</v>
      </c>
      <c r="H1508">
        <v>40</v>
      </c>
      <c r="I1508">
        <v>22463</v>
      </c>
      <c r="J1508" t="str">
        <f t="shared" si="23"/>
        <v>SELECT 'flat30-18.cnf','Roulette','Uniform','1Bit','MaxSat',0,10000,40,22463 UNION</v>
      </c>
    </row>
    <row r="1509" spans="1:10" x14ac:dyDescent="0.55000000000000004">
      <c r="A1509" t="s">
        <v>144</v>
      </c>
      <c r="B1509" t="s">
        <v>9</v>
      </c>
      <c r="C1509" t="s">
        <v>8</v>
      </c>
      <c r="D1509" t="s">
        <v>131</v>
      </c>
      <c r="E1509" t="s">
        <v>4</v>
      </c>
      <c r="F1509" t="b">
        <v>0</v>
      </c>
      <c r="G1509">
        <v>10000</v>
      </c>
      <c r="H1509">
        <v>29</v>
      </c>
      <c r="I1509">
        <v>20593</v>
      </c>
      <c r="J1509" t="str">
        <f t="shared" si="23"/>
        <v>SELECT 'flat30-18.cnf','Roulette','Uniform','1Bit','Weighted',0,10000,29,20593 UNION</v>
      </c>
    </row>
    <row r="1510" spans="1:10" x14ac:dyDescent="0.55000000000000004">
      <c r="A1510" t="s">
        <v>144</v>
      </c>
      <c r="B1510" t="s">
        <v>9</v>
      </c>
      <c r="C1510" t="s">
        <v>8</v>
      </c>
      <c r="D1510" t="s">
        <v>131</v>
      </c>
      <c r="E1510" t="s">
        <v>5</v>
      </c>
      <c r="F1510" t="b">
        <v>0</v>
      </c>
      <c r="G1510">
        <v>10000</v>
      </c>
      <c r="H1510">
        <v>40</v>
      </c>
      <c r="I1510">
        <v>22148</v>
      </c>
      <c r="J1510" t="str">
        <f t="shared" si="23"/>
        <v>SELECT 'flat30-18.cnf','Roulette','Uniform','1Bit','Amplified',0,10000,40,22148 UNION</v>
      </c>
    </row>
    <row r="1511" spans="1:10" x14ac:dyDescent="0.55000000000000004">
      <c r="A1511" t="s">
        <v>144</v>
      </c>
      <c r="B1511" t="s">
        <v>9</v>
      </c>
      <c r="C1511" t="s">
        <v>8</v>
      </c>
      <c r="D1511" t="s">
        <v>132</v>
      </c>
      <c r="E1511" t="s">
        <v>3</v>
      </c>
      <c r="F1511" t="b">
        <v>0</v>
      </c>
      <c r="G1511">
        <v>10000</v>
      </c>
      <c r="H1511">
        <v>30</v>
      </c>
      <c r="I1511">
        <v>22784</v>
      </c>
      <c r="J1511" t="str">
        <f t="shared" si="23"/>
        <v>SELECT 'flat30-18.cnf','Roulette','Uniform','2Bit','MaxSat',0,10000,30,22784 UNION</v>
      </c>
    </row>
    <row r="1512" spans="1:10" x14ac:dyDescent="0.55000000000000004">
      <c r="A1512" t="s">
        <v>144</v>
      </c>
      <c r="B1512" t="s">
        <v>9</v>
      </c>
      <c r="C1512" t="s">
        <v>8</v>
      </c>
      <c r="D1512" t="s">
        <v>132</v>
      </c>
      <c r="E1512" t="s">
        <v>4</v>
      </c>
      <c r="F1512" t="b">
        <v>0</v>
      </c>
      <c r="G1512">
        <v>10000</v>
      </c>
      <c r="H1512">
        <v>26</v>
      </c>
      <c r="I1512">
        <v>20823</v>
      </c>
      <c r="J1512" t="str">
        <f t="shared" si="23"/>
        <v>SELECT 'flat30-18.cnf','Roulette','Uniform','2Bit','Weighted',0,10000,26,20823 UNION</v>
      </c>
    </row>
    <row r="1513" spans="1:10" x14ac:dyDescent="0.55000000000000004">
      <c r="A1513" t="s">
        <v>144</v>
      </c>
      <c r="B1513" t="s">
        <v>9</v>
      </c>
      <c r="C1513" t="s">
        <v>8</v>
      </c>
      <c r="D1513" t="s">
        <v>132</v>
      </c>
      <c r="E1513" t="s">
        <v>5</v>
      </c>
      <c r="F1513" t="b">
        <v>0</v>
      </c>
      <c r="G1513">
        <v>10000</v>
      </c>
      <c r="H1513">
        <v>36</v>
      </c>
      <c r="I1513">
        <v>22508</v>
      </c>
      <c r="J1513" t="str">
        <f t="shared" si="23"/>
        <v>SELECT 'flat30-18.cnf','Roulette','Uniform','2Bit','Amplified',0,10000,36,22508 UNION</v>
      </c>
    </row>
    <row r="1514" spans="1:10" x14ac:dyDescent="0.55000000000000004">
      <c r="A1514" t="s">
        <v>144</v>
      </c>
      <c r="B1514" t="s">
        <v>9</v>
      </c>
      <c r="C1514" t="s">
        <v>133</v>
      </c>
      <c r="D1514" t="s">
        <v>2</v>
      </c>
      <c r="E1514" t="s">
        <v>3</v>
      </c>
      <c r="F1514" t="b">
        <v>0</v>
      </c>
      <c r="G1514">
        <v>10000</v>
      </c>
      <c r="H1514">
        <v>36</v>
      </c>
      <c r="I1514">
        <v>22469</v>
      </c>
      <c r="J1514" t="str">
        <f t="shared" si="23"/>
        <v>SELECT 'flat30-18.cnf','Roulette','1Point','BitFlip','MaxSat',0,10000,36,22469 UNION</v>
      </c>
    </row>
    <row r="1515" spans="1:10" x14ac:dyDescent="0.55000000000000004">
      <c r="A1515" t="s">
        <v>144</v>
      </c>
      <c r="B1515" t="s">
        <v>9</v>
      </c>
      <c r="C1515" t="s">
        <v>133</v>
      </c>
      <c r="D1515" t="s">
        <v>2</v>
      </c>
      <c r="E1515" t="s">
        <v>4</v>
      </c>
      <c r="F1515" t="b">
        <v>0</v>
      </c>
      <c r="G1515">
        <v>10000</v>
      </c>
      <c r="H1515">
        <v>27</v>
      </c>
      <c r="I1515">
        <v>20389</v>
      </c>
      <c r="J1515" t="str">
        <f t="shared" si="23"/>
        <v>SELECT 'flat30-18.cnf','Roulette','1Point','BitFlip','Weighted',0,10000,27,20389 UNION</v>
      </c>
    </row>
    <row r="1516" spans="1:10" x14ac:dyDescent="0.55000000000000004">
      <c r="A1516" t="s">
        <v>144</v>
      </c>
      <c r="B1516" t="s">
        <v>9</v>
      </c>
      <c r="C1516" t="s">
        <v>133</v>
      </c>
      <c r="D1516" t="s">
        <v>2</v>
      </c>
      <c r="E1516" t="s">
        <v>5</v>
      </c>
      <c r="F1516" t="b">
        <v>0</v>
      </c>
      <c r="G1516">
        <v>10000</v>
      </c>
      <c r="H1516">
        <v>40</v>
      </c>
      <c r="I1516">
        <v>21802</v>
      </c>
      <c r="J1516" t="str">
        <f t="shared" si="23"/>
        <v>SELECT 'flat30-18.cnf','Roulette','1Point','BitFlip','Amplified',0,10000,40,21802 UNION</v>
      </c>
    </row>
    <row r="1517" spans="1:10" x14ac:dyDescent="0.55000000000000004">
      <c r="A1517" t="s">
        <v>144</v>
      </c>
      <c r="B1517" t="s">
        <v>9</v>
      </c>
      <c r="C1517" t="s">
        <v>133</v>
      </c>
      <c r="D1517" t="s">
        <v>6</v>
      </c>
      <c r="E1517" t="s">
        <v>3</v>
      </c>
      <c r="F1517" t="b">
        <v>1</v>
      </c>
      <c r="G1517">
        <v>4742</v>
      </c>
      <c r="H1517">
        <v>28</v>
      </c>
      <c r="I1517">
        <v>17015</v>
      </c>
      <c r="J1517" t="str">
        <f t="shared" si="23"/>
        <v>SELECT 'flat30-18.cnf','Roulette','1Point','Guided','MaxSat',1,4742,28,17015 UNION</v>
      </c>
    </row>
    <row r="1518" spans="1:10" x14ac:dyDescent="0.55000000000000004">
      <c r="A1518" t="s">
        <v>144</v>
      </c>
      <c r="B1518" t="s">
        <v>9</v>
      </c>
      <c r="C1518" t="s">
        <v>133</v>
      </c>
      <c r="D1518" t="s">
        <v>6</v>
      </c>
      <c r="E1518" t="s">
        <v>4</v>
      </c>
      <c r="F1518" t="b">
        <v>1</v>
      </c>
      <c r="G1518">
        <v>115</v>
      </c>
      <c r="H1518">
        <v>0</v>
      </c>
      <c r="I1518">
        <v>365</v>
      </c>
      <c r="J1518" t="str">
        <f t="shared" si="23"/>
        <v>SELECT 'flat30-18.cnf','Roulette','1Point','Guided','Weighted',1,115,0,365 UNION</v>
      </c>
    </row>
    <row r="1519" spans="1:10" x14ac:dyDescent="0.55000000000000004">
      <c r="A1519" t="s">
        <v>144</v>
      </c>
      <c r="B1519" t="s">
        <v>9</v>
      </c>
      <c r="C1519" t="s">
        <v>133</v>
      </c>
      <c r="D1519" t="s">
        <v>6</v>
      </c>
      <c r="E1519" t="s">
        <v>5</v>
      </c>
      <c r="F1519" t="b">
        <v>1</v>
      </c>
      <c r="G1519">
        <v>396</v>
      </c>
      <c r="H1519">
        <v>2</v>
      </c>
      <c r="I1519">
        <v>1370</v>
      </c>
      <c r="J1519" t="str">
        <f t="shared" si="23"/>
        <v>SELECT 'flat30-18.cnf','Roulette','1Point','Guided','Amplified',1,396,2,1370 UNION</v>
      </c>
    </row>
    <row r="1520" spans="1:10" x14ac:dyDescent="0.55000000000000004">
      <c r="A1520" t="s">
        <v>144</v>
      </c>
      <c r="B1520" t="s">
        <v>9</v>
      </c>
      <c r="C1520" t="s">
        <v>133</v>
      </c>
      <c r="D1520" t="s">
        <v>131</v>
      </c>
      <c r="E1520" t="s">
        <v>3</v>
      </c>
      <c r="F1520" t="b">
        <v>0</v>
      </c>
      <c r="G1520">
        <v>10000</v>
      </c>
      <c r="H1520">
        <v>41</v>
      </c>
      <c r="I1520">
        <v>20741</v>
      </c>
      <c r="J1520" t="str">
        <f t="shared" si="23"/>
        <v>SELECT 'flat30-18.cnf','Roulette','1Point','1Bit','MaxSat',0,10000,41,20741 UNION</v>
      </c>
    </row>
    <row r="1521" spans="1:10" x14ac:dyDescent="0.55000000000000004">
      <c r="A1521" t="s">
        <v>144</v>
      </c>
      <c r="B1521" t="s">
        <v>9</v>
      </c>
      <c r="C1521" t="s">
        <v>133</v>
      </c>
      <c r="D1521" t="s">
        <v>131</v>
      </c>
      <c r="E1521" t="s">
        <v>4</v>
      </c>
      <c r="F1521" t="b">
        <v>0</v>
      </c>
      <c r="G1521">
        <v>10000</v>
      </c>
      <c r="H1521">
        <v>29</v>
      </c>
      <c r="I1521">
        <v>19228</v>
      </c>
      <c r="J1521" t="str">
        <f t="shared" si="23"/>
        <v>SELECT 'flat30-18.cnf','Roulette','1Point','1Bit','Weighted',0,10000,29,19228 UNION</v>
      </c>
    </row>
    <row r="1522" spans="1:10" x14ac:dyDescent="0.55000000000000004">
      <c r="A1522" t="s">
        <v>144</v>
      </c>
      <c r="B1522" t="s">
        <v>9</v>
      </c>
      <c r="C1522" t="s">
        <v>133</v>
      </c>
      <c r="D1522" t="s">
        <v>131</v>
      </c>
      <c r="E1522" t="s">
        <v>5</v>
      </c>
      <c r="F1522" t="b">
        <v>0</v>
      </c>
      <c r="G1522">
        <v>10000</v>
      </c>
      <c r="H1522">
        <v>40</v>
      </c>
      <c r="I1522">
        <v>21169</v>
      </c>
      <c r="J1522" t="str">
        <f t="shared" si="23"/>
        <v>SELECT 'flat30-18.cnf','Roulette','1Point','1Bit','Amplified',0,10000,40,21169 UNION</v>
      </c>
    </row>
    <row r="1523" spans="1:10" x14ac:dyDescent="0.55000000000000004">
      <c r="A1523" t="s">
        <v>144</v>
      </c>
      <c r="B1523" t="s">
        <v>9</v>
      </c>
      <c r="C1523" t="s">
        <v>133</v>
      </c>
      <c r="D1523" t="s">
        <v>132</v>
      </c>
      <c r="E1523" t="s">
        <v>3</v>
      </c>
      <c r="F1523" t="b">
        <v>1</v>
      </c>
      <c r="G1523">
        <v>1619</v>
      </c>
      <c r="H1523">
        <v>5</v>
      </c>
      <c r="I1523">
        <v>3370</v>
      </c>
      <c r="J1523" t="str">
        <f t="shared" si="23"/>
        <v>SELECT 'flat30-18.cnf','Roulette','1Point','2Bit','MaxSat',1,1619,5,3370 UNION</v>
      </c>
    </row>
    <row r="1524" spans="1:10" x14ac:dyDescent="0.55000000000000004">
      <c r="A1524" t="s">
        <v>144</v>
      </c>
      <c r="B1524" t="s">
        <v>9</v>
      </c>
      <c r="C1524" t="s">
        <v>133</v>
      </c>
      <c r="D1524" t="s">
        <v>132</v>
      </c>
      <c r="E1524" t="s">
        <v>4</v>
      </c>
      <c r="F1524" t="b">
        <v>0</v>
      </c>
      <c r="G1524">
        <v>10000</v>
      </c>
      <c r="H1524">
        <v>25</v>
      </c>
      <c r="I1524">
        <v>19355</v>
      </c>
      <c r="J1524" t="str">
        <f t="shared" si="23"/>
        <v>SELECT 'flat30-18.cnf','Roulette','1Point','2Bit','Weighted',0,10000,25,19355 UNION</v>
      </c>
    </row>
    <row r="1525" spans="1:10" x14ac:dyDescent="0.55000000000000004">
      <c r="A1525" t="s">
        <v>144</v>
      </c>
      <c r="B1525" t="s">
        <v>9</v>
      </c>
      <c r="C1525" t="s">
        <v>133</v>
      </c>
      <c r="D1525" t="s">
        <v>132</v>
      </c>
      <c r="E1525" t="s">
        <v>5</v>
      </c>
      <c r="F1525" t="b">
        <v>0</v>
      </c>
      <c r="G1525">
        <v>10000</v>
      </c>
      <c r="H1525">
        <v>37</v>
      </c>
      <c r="I1525">
        <v>20718</v>
      </c>
      <c r="J1525" t="str">
        <f t="shared" si="23"/>
        <v>SELECT 'flat30-18.cnf','Roulette','1Point','2Bit','Amplified',0,10000,37,20718 UNION</v>
      </c>
    </row>
    <row r="1526" spans="1:10" x14ac:dyDescent="0.55000000000000004">
      <c r="A1526" t="s">
        <v>144</v>
      </c>
      <c r="B1526" t="s">
        <v>9</v>
      </c>
      <c r="C1526" t="s">
        <v>134</v>
      </c>
      <c r="D1526" t="s">
        <v>2</v>
      </c>
      <c r="E1526" t="s">
        <v>3</v>
      </c>
      <c r="F1526" t="b">
        <v>0</v>
      </c>
      <c r="G1526">
        <v>10000</v>
      </c>
      <c r="H1526">
        <v>37</v>
      </c>
      <c r="I1526">
        <v>22507</v>
      </c>
      <c r="J1526" t="str">
        <f t="shared" si="23"/>
        <v>SELECT 'flat30-18.cnf','Roulette','2Point','BitFlip','MaxSat',0,10000,37,22507 UNION</v>
      </c>
    </row>
    <row r="1527" spans="1:10" x14ac:dyDescent="0.55000000000000004">
      <c r="A1527" t="s">
        <v>144</v>
      </c>
      <c r="B1527" t="s">
        <v>9</v>
      </c>
      <c r="C1527" t="s">
        <v>134</v>
      </c>
      <c r="D1527" t="s">
        <v>2</v>
      </c>
      <c r="E1527" t="s">
        <v>4</v>
      </c>
      <c r="F1527" t="b">
        <v>0</v>
      </c>
      <c r="G1527">
        <v>10000</v>
      </c>
      <c r="H1527">
        <v>27</v>
      </c>
      <c r="I1527">
        <v>20475</v>
      </c>
      <c r="J1527" t="str">
        <f t="shared" si="23"/>
        <v>SELECT 'flat30-18.cnf','Roulette','2Point','BitFlip','Weighted',0,10000,27,20475 UNION</v>
      </c>
    </row>
    <row r="1528" spans="1:10" x14ac:dyDescent="0.55000000000000004">
      <c r="A1528" t="s">
        <v>144</v>
      </c>
      <c r="B1528" t="s">
        <v>9</v>
      </c>
      <c r="C1528" t="s">
        <v>134</v>
      </c>
      <c r="D1528" t="s">
        <v>2</v>
      </c>
      <c r="E1528" t="s">
        <v>5</v>
      </c>
      <c r="F1528" t="b">
        <v>1</v>
      </c>
      <c r="G1528">
        <v>2783</v>
      </c>
      <c r="H1528">
        <v>11</v>
      </c>
      <c r="I1528">
        <v>6117</v>
      </c>
      <c r="J1528" t="str">
        <f t="shared" si="23"/>
        <v>SELECT 'flat30-18.cnf','Roulette','2Point','BitFlip','Amplified',1,2783,11,6117 UNION</v>
      </c>
    </row>
    <row r="1529" spans="1:10" x14ac:dyDescent="0.55000000000000004">
      <c r="A1529" t="s">
        <v>144</v>
      </c>
      <c r="B1529" t="s">
        <v>9</v>
      </c>
      <c r="C1529" t="s">
        <v>134</v>
      </c>
      <c r="D1529" t="s">
        <v>6</v>
      </c>
      <c r="E1529" t="s">
        <v>3</v>
      </c>
      <c r="F1529" t="b">
        <v>1</v>
      </c>
      <c r="G1529">
        <v>2456</v>
      </c>
      <c r="H1529">
        <v>13</v>
      </c>
      <c r="I1529">
        <v>8448</v>
      </c>
      <c r="J1529" t="str">
        <f t="shared" si="23"/>
        <v>SELECT 'flat30-18.cnf','Roulette','2Point','Guided','MaxSat',1,2456,13,8448 UNION</v>
      </c>
    </row>
    <row r="1530" spans="1:10" x14ac:dyDescent="0.55000000000000004">
      <c r="A1530" t="s">
        <v>144</v>
      </c>
      <c r="B1530" t="s">
        <v>9</v>
      </c>
      <c r="C1530" t="s">
        <v>134</v>
      </c>
      <c r="D1530" t="s">
        <v>6</v>
      </c>
      <c r="E1530" t="s">
        <v>4</v>
      </c>
      <c r="F1530" t="b">
        <v>1</v>
      </c>
      <c r="G1530">
        <v>2154</v>
      </c>
      <c r="H1530">
        <v>9</v>
      </c>
      <c r="I1530">
        <v>6948</v>
      </c>
      <c r="J1530" t="str">
        <f t="shared" si="23"/>
        <v>SELECT 'flat30-18.cnf','Roulette','2Point','Guided','Weighted',1,2154,9,6948 UNION</v>
      </c>
    </row>
    <row r="1531" spans="1:10" x14ac:dyDescent="0.55000000000000004">
      <c r="A1531" t="s">
        <v>144</v>
      </c>
      <c r="B1531" t="s">
        <v>9</v>
      </c>
      <c r="C1531" t="s">
        <v>134</v>
      </c>
      <c r="D1531" t="s">
        <v>6</v>
      </c>
      <c r="E1531" t="s">
        <v>5</v>
      </c>
      <c r="F1531" t="b">
        <v>1</v>
      </c>
      <c r="G1531">
        <v>415</v>
      </c>
      <c r="H1531">
        <v>2</v>
      </c>
      <c r="I1531">
        <v>1421</v>
      </c>
      <c r="J1531" t="str">
        <f t="shared" si="23"/>
        <v>SELECT 'flat30-18.cnf','Roulette','2Point','Guided','Amplified',1,415,2,1421 UNION</v>
      </c>
    </row>
    <row r="1532" spans="1:10" x14ac:dyDescent="0.55000000000000004">
      <c r="A1532" t="s">
        <v>144</v>
      </c>
      <c r="B1532" t="s">
        <v>9</v>
      </c>
      <c r="C1532" t="s">
        <v>134</v>
      </c>
      <c r="D1532" t="s">
        <v>131</v>
      </c>
      <c r="E1532" t="s">
        <v>3</v>
      </c>
      <c r="F1532" t="b">
        <v>0</v>
      </c>
      <c r="G1532">
        <v>10000</v>
      </c>
      <c r="H1532">
        <v>40</v>
      </c>
      <c r="I1532">
        <v>21391</v>
      </c>
      <c r="J1532" t="str">
        <f t="shared" si="23"/>
        <v>SELECT 'flat30-18.cnf','Roulette','2Point','1Bit','MaxSat',0,10000,40,21391 UNION</v>
      </c>
    </row>
    <row r="1533" spans="1:10" x14ac:dyDescent="0.55000000000000004">
      <c r="A1533" t="s">
        <v>144</v>
      </c>
      <c r="B1533" t="s">
        <v>9</v>
      </c>
      <c r="C1533" t="s">
        <v>134</v>
      </c>
      <c r="D1533" t="s">
        <v>131</v>
      </c>
      <c r="E1533" t="s">
        <v>4</v>
      </c>
      <c r="F1533" t="b">
        <v>0</v>
      </c>
      <c r="G1533">
        <v>10000</v>
      </c>
      <c r="H1533">
        <v>28</v>
      </c>
      <c r="I1533">
        <v>19242</v>
      </c>
      <c r="J1533" t="str">
        <f t="shared" si="23"/>
        <v>SELECT 'flat30-18.cnf','Roulette','2Point','1Bit','Weighted',0,10000,28,19242 UNION</v>
      </c>
    </row>
    <row r="1534" spans="1:10" x14ac:dyDescent="0.55000000000000004">
      <c r="A1534" t="s">
        <v>144</v>
      </c>
      <c r="B1534" t="s">
        <v>9</v>
      </c>
      <c r="C1534" t="s">
        <v>134</v>
      </c>
      <c r="D1534" t="s">
        <v>131</v>
      </c>
      <c r="E1534" t="s">
        <v>5</v>
      </c>
      <c r="F1534" t="b">
        <v>0</v>
      </c>
      <c r="G1534">
        <v>10000</v>
      </c>
      <c r="H1534">
        <v>39</v>
      </c>
      <c r="I1534">
        <v>20548</v>
      </c>
      <c r="J1534" t="str">
        <f t="shared" si="23"/>
        <v>SELECT 'flat30-18.cnf','Roulette','2Point','1Bit','Amplified',0,10000,39,20548 UNION</v>
      </c>
    </row>
    <row r="1535" spans="1:10" x14ac:dyDescent="0.55000000000000004">
      <c r="A1535" t="s">
        <v>144</v>
      </c>
      <c r="B1535" t="s">
        <v>9</v>
      </c>
      <c r="C1535" t="s">
        <v>134</v>
      </c>
      <c r="D1535" t="s">
        <v>132</v>
      </c>
      <c r="E1535" t="s">
        <v>3</v>
      </c>
      <c r="F1535" t="b">
        <v>0</v>
      </c>
      <c r="G1535">
        <v>10000</v>
      </c>
      <c r="H1535">
        <v>37</v>
      </c>
      <c r="I1535">
        <v>21176</v>
      </c>
      <c r="J1535" t="str">
        <f t="shared" si="23"/>
        <v>SELECT 'flat30-18.cnf','Roulette','2Point','2Bit','MaxSat',0,10000,37,21176 UNION</v>
      </c>
    </row>
    <row r="1536" spans="1:10" x14ac:dyDescent="0.55000000000000004">
      <c r="A1536" t="s">
        <v>144</v>
      </c>
      <c r="B1536" t="s">
        <v>9</v>
      </c>
      <c r="C1536" t="s">
        <v>134</v>
      </c>
      <c r="D1536" t="s">
        <v>132</v>
      </c>
      <c r="E1536" t="s">
        <v>4</v>
      </c>
      <c r="F1536" t="b">
        <v>1</v>
      </c>
      <c r="G1536">
        <v>6318</v>
      </c>
      <c r="H1536">
        <v>19</v>
      </c>
      <c r="I1536">
        <v>12466</v>
      </c>
      <c r="J1536" t="str">
        <f t="shared" si="23"/>
        <v>SELECT 'flat30-18.cnf','Roulette','2Point','2Bit','Weighted',1,6318,19,12466 UNION</v>
      </c>
    </row>
    <row r="1537" spans="1:10" x14ac:dyDescent="0.55000000000000004">
      <c r="A1537" t="s">
        <v>144</v>
      </c>
      <c r="B1537" t="s">
        <v>9</v>
      </c>
      <c r="C1537" t="s">
        <v>134</v>
      </c>
      <c r="D1537" t="s">
        <v>132</v>
      </c>
      <c r="E1537" t="s">
        <v>5</v>
      </c>
      <c r="F1537" t="b">
        <v>0</v>
      </c>
      <c r="G1537">
        <v>10000</v>
      </c>
      <c r="H1537">
        <v>39</v>
      </c>
      <c r="I1537">
        <v>20850</v>
      </c>
      <c r="J1537" t="str">
        <f t="shared" si="23"/>
        <v>SELECT 'flat30-18.cnf','Roulette','2Point','2Bit','Amplified',0,10000,39,20850 UNION</v>
      </c>
    </row>
    <row r="1538" spans="1:10" x14ac:dyDescent="0.55000000000000004">
      <c r="A1538" t="s">
        <v>144</v>
      </c>
      <c r="B1538" t="s">
        <v>10</v>
      </c>
      <c r="C1538" t="s">
        <v>1</v>
      </c>
      <c r="D1538" t="s">
        <v>2</v>
      </c>
      <c r="E1538" t="s">
        <v>3</v>
      </c>
      <c r="F1538" t="b">
        <v>0</v>
      </c>
      <c r="G1538">
        <v>0</v>
      </c>
      <c r="H1538">
        <v>0</v>
      </c>
      <c r="I1538">
        <v>48491</v>
      </c>
      <c r="J1538" t="str">
        <f t="shared" si="23"/>
        <v>SELECT 'flat30-18.cnf','Rank','Clause','BitFlip','MaxSat',0,0,0,48491 UNION</v>
      </c>
    </row>
    <row r="1539" spans="1:10" x14ac:dyDescent="0.55000000000000004">
      <c r="A1539" t="s">
        <v>144</v>
      </c>
      <c r="B1539" t="s">
        <v>10</v>
      </c>
      <c r="C1539" t="s">
        <v>1</v>
      </c>
      <c r="D1539" t="s">
        <v>2</v>
      </c>
      <c r="E1539" t="s">
        <v>4</v>
      </c>
      <c r="F1539" t="b">
        <v>0</v>
      </c>
      <c r="G1539">
        <v>10000</v>
      </c>
      <c r="H1539">
        <v>35</v>
      </c>
      <c r="I1539">
        <v>46405</v>
      </c>
      <c r="J1539" t="str">
        <f t="shared" ref="J1539:J1602" si="24">CONCATENATE("SELECT '",A1539,"','",B1539,"','",C1539,"','",D1539,"','",E1539,"',",IF(F1539,1,0),",",G1539,",",H1539,",",I1539," UNION")</f>
        <v>SELECT 'flat30-18.cnf','Rank','Clause','BitFlip','Weighted',0,10000,35,46405 UNION</v>
      </c>
    </row>
    <row r="1540" spans="1:10" x14ac:dyDescent="0.55000000000000004">
      <c r="A1540" t="s">
        <v>144</v>
      </c>
      <c r="B1540" t="s">
        <v>10</v>
      </c>
      <c r="C1540" t="s">
        <v>1</v>
      </c>
      <c r="D1540" t="s">
        <v>2</v>
      </c>
      <c r="E1540" t="s">
        <v>5</v>
      </c>
      <c r="F1540" t="b">
        <v>1</v>
      </c>
      <c r="G1540">
        <v>325</v>
      </c>
      <c r="H1540">
        <v>1</v>
      </c>
      <c r="I1540">
        <v>1836</v>
      </c>
      <c r="J1540" t="str">
        <f t="shared" si="24"/>
        <v>SELECT 'flat30-18.cnf','Rank','Clause','BitFlip','Amplified',1,325,1,1836 UNION</v>
      </c>
    </row>
    <row r="1541" spans="1:10" x14ac:dyDescent="0.55000000000000004">
      <c r="A1541" t="s">
        <v>144</v>
      </c>
      <c r="B1541" t="s">
        <v>10</v>
      </c>
      <c r="C1541" t="s">
        <v>1</v>
      </c>
      <c r="D1541" t="s">
        <v>6</v>
      </c>
      <c r="E1541" t="s">
        <v>3</v>
      </c>
      <c r="F1541" t="b">
        <v>1</v>
      </c>
      <c r="G1541">
        <v>436</v>
      </c>
      <c r="H1541">
        <v>2</v>
      </c>
      <c r="I1541">
        <v>2765</v>
      </c>
      <c r="J1541" t="str">
        <f t="shared" si="24"/>
        <v>SELECT 'flat30-18.cnf','Rank','Clause','Guided','MaxSat',1,436,2,2765 UNION</v>
      </c>
    </row>
    <row r="1542" spans="1:10" x14ac:dyDescent="0.55000000000000004">
      <c r="A1542" t="s">
        <v>144</v>
      </c>
      <c r="B1542" t="s">
        <v>10</v>
      </c>
      <c r="C1542" t="s">
        <v>1</v>
      </c>
      <c r="D1542" t="s">
        <v>6</v>
      </c>
      <c r="E1542" t="s">
        <v>4</v>
      </c>
      <c r="F1542" t="b">
        <v>1</v>
      </c>
      <c r="G1542">
        <v>297</v>
      </c>
      <c r="H1542">
        <v>1</v>
      </c>
      <c r="I1542">
        <v>1523</v>
      </c>
      <c r="J1542" t="str">
        <f t="shared" si="24"/>
        <v>SELECT 'flat30-18.cnf','Rank','Clause','Guided','Weighted',1,297,1,1523 UNION</v>
      </c>
    </row>
    <row r="1543" spans="1:10" x14ac:dyDescent="0.55000000000000004">
      <c r="A1543" t="s">
        <v>144</v>
      </c>
      <c r="B1543" t="s">
        <v>10</v>
      </c>
      <c r="C1543" t="s">
        <v>1</v>
      </c>
      <c r="D1543" t="s">
        <v>6</v>
      </c>
      <c r="E1543" t="s">
        <v>5</v>
      </c>
      <c r="F1543" t="b">
        <v>1</v>
      </c>
      <c r="G1543">
        <v>209</v>
      </c>
      <c r="H1543">
        <v>0</v>
      </c>
      <c r="I1543">
        <v>1142</v>
      </c>
      <c r="J1543" t="str">
        <f t="shared" si="24"/>
        <v>SELECT 'flat30-18.cnf','Rank','Clause','Guided','Amplified',1,209,0,1142 UNION</v>
      </c>
    </row>
    <row r="1544" spans="1:10" x14ac:dyDescent="0.55000000000000004">
      <c r="A1544" t="s">
        <v>144</v>
      </c>
      <c r="B1544" t="s">
        <v>10</v>
      </c>
      <c r="C1544" t="s">
        <v>1</v>
      </c>
      <c r="D1544" t="s">
        <v>131</v>
      </c>
      <c r="E1544" t="s">
        <v>3</v>
      </c>
      <c r="F1544" t="b">
        <v>1</v>
      </c>
      <c r="G1544">
        <v>4773</v>
      </c>
      <c r="H1544">
        <v>24</v>
      </c>
      <c r="I1544">
        <v>22616</v>
      </c>
      <c r="J1544" t="str">
        <f t="shared" si="24"/>
        <v>SELECT 'flat30-18.cnf','Rank','Clause','1Bit','MaxSat',1,4773,24,22616 UNION</v>
      </c>
    </row>
    <row r="1545" spans="1:10" x14ac:dyDescent="0.55000000000000004">
      <c r="A1545" t="s">
        <v>144</v>
      </c>
      <c r="B1545" t="s">
        <v>10</v>
      </c>
      <c r="C1545" t="s">
        <v>1</v>
      </c>
      <c r="D1545" t="s">
        <v>131</v>
      </c>
      <c r="E1545" t="s">
        <v>4</v>
      </c>
      <c r="F1545" t="b">
        <v>1</v>
      </c>
      <c r="G1545">
        <v>315</v>
      </c>
      <c r="H1545">
        <v>0</v>
      </c>
      <c r="I1545">
        <v>1447</v>
      </c>
      <c r="J1545" t="str">
        <f t="shared" si="24"/>
        <v>SELECT 'flat30-18.cnf','Rank','Clause','1Bit','Weighted',1,315,0,1447 UNION</v>
      </c>
    </row>
    <row r="1546" spans="1:10" x14ac:dyDescent="0.55000000000000004">
      <c r="A1546" t="s">
        <v>144</v>
      </c>
      <c r="B1546" t="s">
        <v>10</v>
      </c>
      <c r="C1546" t="s">
        <v>1</v>
      </c>
      <c r="D1546" t="s">
        <v>131</v>
      </c>
      <c r="E1546" t="s">
        <v>5</v>
      </c>
      <c r="F1546" t="b">
        <v>0</v>
      </c>
      <c r="G1546">
        <v>10000</v>
      </c>
      <c r="H1546">
        <v>53</v>
      </c>
      <c r="I1546">
        <v>48661</v>
      </c>
      <c r="J1546" t="str">
        <f t="shared" si="24"/>
        <v>SELECT 'flat30-18.cnf','Rank','Clause','1Bit','Amplified',0,10000,53,48661 UNION</v>
      </c>
    </row>
    <row r="1547" spans="1:10" x14ac:dyDescent="0.55000000000000004">
      <c r="A1547" t="s">
        <v>144</v>
      </c>
      <c r="B1547" t="s">
        <v>10</v>
      </c>
      <c r="C1547" t="s">
        <v>1</v>
      </c>
      <c r="D1547" t="s">
        <v>132</v>
      </c>
      <c r="E1547" t="s">
        <v>3</v>
      </c>
      <c r="F1547" t="b">
        <v>0</v>
      </c>
      <c r="G1547">
        <v>10000</v>
      </c>
      <c r="H1547">
        <v>46</v>
      </c>
      <c r="I1547">
        <v>47681</v>
      </c>
      <c r="J1547" t="str">
        <f t="shared" si="24"/>
        <v>SELECT 'flat30-18.cnf','Rank','Clause','2Bit','MaxSat',0,10000,46,47681 UNION</v>
      </c>
    </row>
    <row r="1548" spans="1:10" x14ac:dyDescent="0.55000000000000004">
      <c r="A1548" t="s">
        <v>144</v>
      </c>
      <c r="B1548" t="s">
        <v>10</v>
      </c>
      <c r="C1548" t="s">
        <v>1</v>
      </c>
      <c r="D1548" t="s">
        <v>132</v>
      </c>
      <c r="E1548" t="s">
        <v>4</v>
      </c>
      <c r="F1548" t="b">
        <v>1</v>
      </c>
      <c r="G1548">
        <v>9168</v>
      </c>
      <c r="H1548">
        <v>29</v>
      </c>
      <c r="I1548">
        <v>42668</v>
      </c>
      <c r="J1548" t="str">
        <f t="shared" si="24"/>
        <v>SELECT 'flat30-18.cnf','Rank','Clause','2Bit','Weighted',1,9168,29,42668 UNION</v>
      </c>
    </row>
    <row r="1549" spans="1:10" x14ac:dyDescent="0.55000000000000004">
      <c r="A1549" t="s">
        <v>144</v>
      </c>
      <c r="B1549" t="s">
        <v>10</v>
      </c>
      <c r="C1549" t="s">
        <v>1</v>
      </c>
      <c r="D1549" t="s">
        <v>132</v>
      </c>
      <c r="E1549" t="s">
        <v>5</v>
      </c>
      <c r="F1549" t="b">
        <v>1</v>
      </c>
      <c r="G1549">
        <v>7483</v>
      </c>
      <c r="H1549">
        <v>33</v>
      </c>
      <c r="I1549">
        <v>36269</v>
      </c>
      <c r="J1549" t="str">
        <f t="shared" si="24"/>
        <v>SELECT 'flat30-18.cnf','Rank','Clause','2Bit','Amplified',1,7483,33,36269 UNION</v>
      </c>
    </row>
    <row r="1550" spans="1:10" x14ac:dyDescent="0.55000000000000004">
      <c r="A1550" t="s">
        <v>144</v>
      </c>
      <c r="B1550" t="s">
        <v>10</v>
      </c>
      <c r="C1550" t="s">
        <v>8</v>
      </c>
      <c r="D1550" t="s">
        <v>2</v>
      </c>
      <c r="E1550" t="s">
        <v>3</v>
      </c>
      <c r="F1550" t="b">
        <v>1</v>
      </c>
      <c r="G1550">
        <v>4030</v>
      </c>
      <c r="H1550">
        <v>21</v>
      </c>
      <c r="I1550">
        <v>8933</v>
      </c>
      <c r="J1550" t="str">
        <f t="shared" si="24"/>
        <v>SELECT 'flat30-18.cnf','Rank','Uniform','BitFlip','MaxSat',1,4030,21,8933 UNION</v>
      </c>
    </row>
    <row r="1551" spans="1:10" x14ac:dyDescent="0.55000000000000004">
      <c r="A1551" t="s">
        <v>144</v>
      </c>
      <c r="B1551" t="s">
        <v>10</v>
      </c>
      <c r="C1551" t="s">
        <v>8</v>
      </c>
      <c r="D1551" t="s">
        <v>2</v>
      </c>
      <c r="E1551" t="s">
        <v>4</v>
      </c>
      <c r="F1551" t="b">
        <v>1</v>
      </c>
      <c r="G1551">
        <v>9396</v>
      </c>
      <c r="H1551">
        <v>40</v>
      </c>
      <c r="I1551">
        <v>19648</v>
      </c>
      <c r="J1551" t="str">
        <f t="shared" si="24"/>
        <v>SELECT 'flat30-18.cnf','Rank','Uniform','BitFlip','Weighted',1,9396,40,19648 UNION</v>
      </c>
    </row>
    <row r="1552" spans="1:10" x14ac:dyDescent="0.55000000000000004">
      <c r="A1552" t="s">
        <v>144</v>
      </c>
      <c r="B1552" t="s">
        <v>10</v>
      </c>
      <c r="C1552" t="s">
        <v>8</v>
      </c>
      <c r="D1552" t="s">
        <v>2</v>
      </c>
      <c r="E1552" t="s">
        <v>5</v>
      </c>
      <c r="F1552" t="b">
        <v>0</v>
      </c>
      <c r="G1552">
        <v>10000</v>
      </c>
      <c r="H1552">
        <v>55</v>
      </c>
      <c r="I1552">
        <v>22831</v>
      </c>
      <c r="J1552" t="str">
        <f t="shared" si="24"/>
        <v>SELECT 'flat30-18.cnf','Rank','Uniform','BitFlip','Amplified',0,10000,55,22831 UNION</v>
      </c>
    </row>
    <row r="1553" spans="1:10" x14ac:dyDescent="0.55000000000000004">
      <c r="A1553" t="s">
        <v>144</v>
      </c>
      <c r="B1553" t="s">
        <v>10</v>
      </c>
      <c r="C1553" t="s">
        <v>8</v>
      </c>
      <c r="D1553" t="s">
        <v>6</v>
      </c>
      <c r="E1553" t="s">
        <v>3</v>
      </c>
      <c r="F1553" t="b">
        <v>1</v>
      </c>
      <c r="G1553">
        <v>1381</v>
      </c>
      <c r="H1553">
        <v>9</v>
      </c>
      <c r="I1553">
        <v>4805</v>
      </c>
      <c r="J1553" t="str">
        <f t="shared" si="24"/>
        <v>SELECT 'flat30-18.cnf','Rank','Uniform','Guided','MaxSat',1,1381,9,4805 UNION</v>
      </c>
    </row>
    <row r="1554" spans="1:10" x14ac:dyDescent="0.55000000000000004">
      <c r="A1554" t="s">
        <v>144</v>
      </c>
      <c r="B1554" t="s">
        <v>10</v>
      </c>
      <c r="C1554" t="s">
        <v>8</v>
      </c>
      <c r="D1554" t="s">
        <v>6</v>
      </c>
      <c r="E1554" t="s">
        <v>4</v>
      </c>
      <c r="F1554" t="b">
        <v>1</v>
      </c>
      <c r="G1554">
        <v>248</v>
      </c>
      <c r="H1554">
        <v>1</v>
      </c>
      <c r="I1554">
        <v>926</v>
      </c>
      <c r="J1554" t="str">
        <f t="shared" si="24"/>
        <v>SELECT 'flat30-18.cnf','Rank','Uniform','Guided','Weighted',1,248,1,926 UNION</v>
      </c>
    </row>
    <row r="1555" spans="1:10" x14ac:dyDescent="0.55000000000000004">
      <c r="A1555" t="s">
        <v>144</v>
      </c>
      <c r="B1555" t="s">
        <v>10</v>
      </c>
      <c r="C1555" t="s">
        <v>8</v>
      </c>
      <c r="D1555" t="s">
        <v>6</v>
      </c>
      <c r="E1555" t="s">
        <v>5</v>
      </c>
      <c r="F1555" t="b">
        <v>1</v>
      </c>
      <c r="G1555">
        <v>1189</v>
      </c>
      <c r="H1555">
        <v>7</v>
      </c>
      <c r="I1555">
        <v>4670</v>
      </c>
      <c r="J1555" t="str">
        <f t="shared" si="24"/>
        <v>SELECT 'flat30-18.cnf','Rank','Uniform','Guided','Amplified',1,1189,7,4670 UNION</v>
      </c>
    </row>
    <row r="1556" spans="1:10" x14ac:dyDescent="0.55000000000000004">
      <c r="A1556" t="s">
        <v>144</v>
      </c>
      <c r="B1556" t="s">
        <v>10</v>
      </c>
      <c r="C1556" t="s">
        <v>8</v>
      </c>
      <c r="D1556" t="s">
        <v>131</v>
      </c>
      <c r="E1556" t="s">
        <v>3</v>
      </c>
      <c r="F1556" t="b">
        <v>1</v>
      </c>
      <c r="G1556">
        <v>2740</v>
      </c>
      <c r="H1556">
        <v>14</v>
      </c>
      <c r="I1556">
        <v>5907</v>
      </c>
      <c r="J1556" t="str">
        <f t="shared" si="24"/>
        <v>SELECT 'flat30-18.cnf','Rank','Uniform','1Bit','MaxSat',1,2740,14,5907 UNION</v>
      </c>
    </row>
    <row r="1557" spans="1:10" x14ac:dyDescent="0.55000000000000004">
      <c r="A1557" t="s">
        <v>144</v>
      </c>
      <c r="B1557" t="s">
        <v>10</v>
      </c>
      <c r="C1557" t="s">
        <v>8</v>
      </c>
      <c r="D1557" t="s">
        <v>131</v>
      </c>
      <c r="E1557" t="s">
        <v>4</v>
      </c>
      <c r="F1557" t="b">
        <v>0</v>
      </c>
      <c r="G1557">
        <v>10000</v>
      </c>
      <c r="H1557">
        <v>51</v>
      </c>
      <c r="I1557">
        <v>19914</v>
      </c>
      <c r="J1557" t="str">
        <f t="shared" si="24"/>
        <v>SELECT 'flat30-18.cnf','Rank','Uniform','1Bit','Weighted',0,10000,51,19914 UNION</v>
      </c>
    </row>
    <row r="1558" spans="1:10" x14ac:dyDescent="0.55000000000000004">
      <c r="A1558" t="s">
        <v>144</v>
      </c>
      <c r="B1558" t="s">
        <v>10</v>
      </c>
      <c r="C1558" t="s">
        <v>8</v>
      </c>
      <c r="D1558" t="s">
        <v>131</v>
      </c>
      <c r="E1558" t="s">
        <v>5</v>
      </c>
      <c r="F1558" t="b">
        <v>0</v>
      </c>
      <c r="G1558">
        <v>10000</v>
      </c>
      <c r="H1558">
        <v>54</v>
      </c>
      <c r="I1558">
        <v>21652</v>
      </c>
      <c r="J1558" t="str">
        <f t="shared" si="24"/>
        <v>SELECT 'flat30-18.cnf','Rank','Uniform','1Bit','Amplified',0,10000,54,21652 UNION</v>
      </c>
    </row>
    <row r="1559" spans="1:10" x14ac:dyDescent="0.55000000000000004">
      <c r="A1559" t="s">
        <v>144</v>
      </c>
      <c r="B1559" t="s">
        <v>10</v>
      </c>
      <c r="C1559" t="s">
        <v>8</v>
      </c>
      <c r="D1559" t="s">
        <v>132</v>
      </c>
      <c r="E1559" t="s">
        <v>3</v>
      </c>
      <c r="F1559" t="b">
        <v>1</v>
      </c>
      <c r="G1559">
        <v>9837</v>
      </c>
      <c r="H1559">
        <v>53</v>
      </c>
      <c r="I1559">
        <v>21782</v>
      </c>
      <c r="J1559" t="str">
        <f t="shared" si="24"/>
        <v>SELECT 'flat30-18.cnf','Rank','Uniform','2Bit','MaxSat',1,9837,53,21782 UNION</v>
      </c>
    </row>
    <row r="1560" spans="1:10" x14ac:dyDescent="0.55000000000000004">
      <c r="A1560" t="s">
        <v>144</v>
      </c>
      <c r="B1560" t="s">
        <v>10</v>
      </c>
      <c r="C1560" t="s">
        <v>8</v>
      </c>
      <c r="D1560" t="s">
        <v>132</v>
      </c>
      <c r="E1560" t="s">
        <v>4</v>
      </c>
      <c r="F1560" t="b">
        <v>1</v>
      </c>
      <c r="G1560">
        <v>9784</v>
      </c>
      <c r="H1560">
        <v>44</v>
      </c>
      <c r="I1560">
        <v>19726</v>
      </c>
      <c r="J1560" t="str">
        <f t="shared" si="24"/>
        <v>SELECT 'flat30-18.cnf','Rank','Uniform','2Bit','Weighted',1,9784,44,19726 UNION</v>
      </c>
    </row>
    <row r="1561" spans="1:10" x14ac:dyDescent="0.55000000000000004">
      <c r="A1561" t="s">
        <v>144</v>
      </c>
      <c r="B1561" t="s">
        <v>10</v>
      </c>
      <c r="C1561" t="s">
        <v>8</v>
      </c>
      <c r="D1561" t="s">
        <v>132</v>
      </c>
      <c r="E1561" t="s">
        <v>5</v>
      </c>
      <c r="F1561" t="b">
        <v>0</v>
      </c>
      <c r="G1561">
        <v>10000</v>
      </c>
      <c r="H1561">
        <v>52</v>
      </c>
      <c r="I1561">
        <v>21501</v>
      </c>
      <c r="J1561" t="str">
        <f t="shared" si="24"/>
        <v>SELECT 'flat30-18.cnf','Rank','Uniform','2Bit','Amplified',0,10000,52,21501 UNION</v>
      </c>
    </row>
    <row r="1562" spans="1:10" x14ac:dyDescent="0.55000000000000004">
      <c r="A1562" t="s">
        <v>144</v>
      </c>
      <c r="B1562" t="s">
        <v>10</v>
      </c>
      <c r="C1562" t="s">
        <v>133</v>
      </c>
      <c r="D1562" t="s">
        <v>2</v>
      </c>
      <c r="E1562" t="s">
        <v>3</v>
      </c>
      <c r="F1562" t="b">
        <v>1</v>
      </c>
      <c r="G1562">
        <v>5550</v>
      </c>
      <c r="H1562">
        <v>29</v>
      </c>
      <c r="I1562">
        <v>11671</v>
      </c>
      <c r="J1562" t="str">
        <f t="shared" si="24"/>
        <v>SELECT 'flat30-18.cnf','Rank','1Point','BitFlip','MaxSat',1,5550,29,11671 UNION</v>
      </c>
    </row>
    <row r="1563" spans="1:10" x14ac:dyDescent="0.55000000000000004">
      <c r="A1563" t="s">
        <v>144</v>
      </c>
      <c r="B1563" t="s">
        <v>10</v>
      </c>
      <c r="C1563" t="s">
        <v>133</v>
      </c>
      <c r="D1563" t="s">
        <v>2</v>
      </c>
      <c r="E1563" t="s">
        <v>4</v>
      </c>
      <c r="F1563" t="b">
        <v>0</v>
      </c>
      <c r="G1563">
        <v>10000</v>
      </c>
      <c r="H1563">
        <v>44</v>
      </c>
      <c r="I1563">
        <v>20077</v>
      </c>
      <c r="J1563" t="str">
        <f t="shared" si="24"/>
        <v>SELECT 'flat30-18.cnf','Rank','1Point','BitFlip','Weighted',0,10000,44,20077 UNION</v>
      </c>
    </row>
    <row r="1564" spans="1:10" x14ac:dyDescent="0.55000000000000004">
      <c r="A1564" t="s">
        <v>144</v>
      </c>
      <c r="B1564" t="s">
        <v>10</v>
      </c>
      <c r="C1564" t="s">
        <v>133</v>
      </c>
      <c r="D1564" t="s">
        <v>2</v>
      </c>
      <c r="E1564" t="s">
        <v>5</v>
      </c>
      <c r="F1564" t="b">
        <v>1</v>
      </c>
      <c r="G1564">
        <v>6187</v>
      </c>
      <c r="H1564">
        <v>34</v>
      </c>
      <c r="I1564">
        <v>13048</v>
      </c>
      <c r="J1564" t="str">
        <f t="shared" si="24"/>
        <v>SELECT 'flat30-18.cnf','Rank','1Point','BitFlip','Amplified',1,6187,34,13048 UNION</v>
      </c>
    </row>
    <row r="1565" spans="1:10" x14ac:dyDescent="0.55000000000000004">
      <c r="A1565" t="s">
        <v>144</v>
      </c>
      <c r="B1565" t="s">
        <v>10</v>
      </c>
      <c r="C1565" t="s">
        <v>133</v>
      </c>
      <c r="D1565" t="s">
        <v>6</v>
      </c>
      <c r="E1565" t="s">
        <v>3</v>
      </c>
      <c r="F1565" t="b">
        <v>1</v>
      </c>
      <c r="G1565">
        <v>705</v>
      </c>
      <c r="H1565">
        <v>5</v>
      </c>
      <c r="I1565">
        <v>2381</v>
      </c>
      <c r="J1565" t="str">
        <f t="shared" si="24"/>
        <v>SELECT 'flat30-18.cnf','Rank','1Point','Guided','MaxSat',1,705,5,2381 UNION</v>
      </c>
    </row>
    <row r="1566" spans="1:10" x14ac:dyDescent="0.55000000000000004">
      <c r="A1566" t="s">
        <v>144</v>
      </c>
      <c r="B1566" t="s">
        <v>10</v>
      </c>
      <c r="C1566" t="s">
        <v>133</v>
      </c>
      <c r="D1566" t="s">
        <v>6</v>
      </c>
      <c r="E1566" t="s">
        <v>4</v>
      </c>
      <c r="F1566" t="b">
        <v>1</v>
      </c>
      <c r="G1566">
        <v>695</v>
      </c>
      <c r="H1566">
        <v>4</v>
      </c>
      <c r="I1566">
        <v>2324</v>
      </c>
      <c r="J1566" t="str">
        <f t="shared" si="24"/>
        <v>SELECT 'flat30-18.cnf','Rank','1Point','Guided','Weighted',1,695,4,2324 UNION</v>
      </c>
    </row>
    <row r="1567" spans="1:10" x14ac:dyDescent="0.55000000000000004">
      <c r="A1567" t="s">
        <v>144</v>
      </c>
      <c r="B1567" t="s">
        <v>10</v>
      </c>
      <c r="C1567" t="s">
        <v>133</v>
      </c>
      <c r="D1567" t="s">
        <v>6</v>
      </c>
      <c r="E1567" t="s">
        <v>5</v>
      </c>
      <c r="F1567" t="b">
        <v>1</v>
      </c>
      <c r="G1567">
        <v>34</v>
      </c>
      <c r="H1567">
        <v>0</v>
      </c>
      <c r="I1567">
        <v>112</v>
      </c>
      <c r="J1567" t="str">
        <f t="shared" si="24"/>
        <v>SELECT 'flat30-18.cnf','Rank','1Point','Guided','Amplified',1,34,0,112 UNION</v>
      </c>
    </row>
    <row r="1568" spans="1:10" x14ac:dyDescent="0.55000000000000004">
      <c r="A1568" t="s">
        <v>144</v>
      </c>
      <c r="B1568" t="s">
        <v>10</v>
      </c>
      <c r="C1568" t="s">
        <v>133</v>
      </c>
      <c r="D1568" t="s">
        <v>131</v>
      </c>
      <c r="E1568" t="s">
        <v>3</v>
      </c>
      <c r="F1568" t="b">
        <v>1</v>
      </c>
      <c r="G1568">
        <v>5241</v>
      </c>
      <c r="H1568">
        <v>27</v>
      </c>
      <c r="I1568">
        <v>10383</v>
      </c>
      <c r="J1568" t="str">
        <f t="shared" si="24"/>
        <v>SELECT 'flat30-18.cnf','Rank','1Point','1Bit','MaxSat',1,5241,27,10383 UNION</v>
      </c>
    </row>
    <row r="1569" spans="1:10" x14ac:dyDescent="0.55000000000000004">
      <c r="A1569" t="s">
        <v>144</v>
      </c>
      <c r="B1569" t="s">
        <v>10</v>
      </c>
      <c r="C1569" t="s">
        <v>133</v>
      </c>
      <c r="D1569" t="s">
        <v>131</v>
      </c>
      <c r="E1569" t="s">
        <v>4</v>
      </c>
      <c r="F1569" t="b">
        <v>0</v>
      </c>
      <c r="G1569">
        <v>10000</v>
      </c>
      <c r="H1569">
        <v>43</v>
      </c>
      <c r="I1569">
        <v>18409</v>
      </c>
      <c r="J1569" t="str">
        <f t="shared" si="24"/>
        <v>SELECT 'flat30-18.cnf','Rank','1Point','1Bit','Weighted',0,10000,43,18409 UNION</v>
      </c>
    </row>
    <row r="1570" spans="1:10" x14ac:dyDescent="0.55000000000000004">
      <c r="A1570" t="s">
        <v>144</v>
      </c>
      <c r="B1570" t="s">
        <v>10</v>
      </c>
      <c r="C1570" t="s">
        <v>133</v>
      </c>
      <c r="D1570" t="s">
        <v>131</v>
      </c>
      <c r="E1570" t="s">
        <v>5</v>
      </c>
      <c r="F1570" t="b">
        <v>0</v>
      </c>
      <c r="G1570">
        <v>10000</v>
      </c>
      <c r="H1570">
        <v>50</v>
      </c>
      <c r="I1570">
        <v>20885</v>
      </c>
      <c r="J1570" t="str">
        <f t="shared" si="24"/>
        <v>SELECT 'flat30-18.cnf','Rank','1Point','1Bit','Amplified',0,10000,50,20885 UNION</v>
      </c>
    </row>
    <row r="1571" spans="1:10" x14ac:dyDescent="0.55000000000000004">
      <c r="A1571" t="s">
        <v>144</v>
      </c>
      <c r="B1571" t="s">
        <v>10</v>
      </c>
      <c r="C1571" t="s">
        <v>133</v>
      </c>
      <c r="D1571" t="s">
        <v>132</v>
      </c>
      <c r="E1571" t="s">
        <v>3</v>
      </c>
      <c r="F1571" t="b">
        <v>0</v>
      </c>
      <c r="G1571">
        <v>10000</v>
      </c>
      <c r="H1571">
        <v>50</v>
      </c>
      <c r="I1571">
        <v>20144</v>
      </c>
      <c r="J1571" t="str">
        <f t="shared" si="24"/>
        <v>SELECT 'flat30-18.cnf','Rank','1Point','2Bit','MaxSat',0,10000,50,20144 UNION</v>
      </c>
    </row>
    <row r="1572" spans="1:10" x14ac:dyDescent="0.55000000000000004">
      <c r="A1572" t="s">
        <v>144</v>
      </c>
      <c r="B1572" t="s">
        <v>10</v>
      </c>
      <c r="C1572" t="s">
        <v>133</v>
      </c>
      <c r="D1572" t="s">
        <v>132</v>
      </c>
      <c r="E1572" t="s">
        <v>4</v>
      </c>
      <c r="F1572" t="b">
        <v>1</v>
      </c>
      <c r="G1572">
        <v>703</v>
      </c>
      <c r="H1572">
        <v>3</v>
      </c>
      <c r="I1572">
        <v>1306</v>
      </c>
      <c r="J1572" t="str">
        <f t="shared" si="24"/>
        <v>SELECT 'flat30-18.cnf','Rank','1Point','2Bit','Weighted',1,703,3,1306 UNION</v>
      </c>
    </row>
    <row r="1573" spans="1:10" x14ac:dyDescent="0.55000000000000004">
      <c r="A1573" t="s">
        <v>144</v>
      </c>
      <c r="B1573" t="s">
        <v>10</v>
      </c>
      <c r="C1573" t="s">
        <v>133</v>
      </c>
      <c r="D1573" t="s">
        <v>132</v>
      </c>
      <c r="E1573" t="s">
        <v>5</v>
      </c>
      <c r="F1573" t="b">
        <v>1</v>
      </c>
      <c r="G1573">
        <v>2136</v>
      </c>
      <c r="H1573">
        <v>9</v>
      </c>
      <c r="I1573">
        <v>4292</v>
      </c>
      <c r="J1573" t="str">
        <f t="shared" si="24"/>
        <v>SELECT 'flat30-18.cnf','Rank','1Point','2Bit','Amplified',1,2136,9,4292 UNION</v>
      </c>
    </row>
    <row r="1574" spans="1:10" x14ac:dyDescent="0.55000000000000004">
      <c r="A1574" t="s">
        <v>144</v>
      </c>
      <c r="B1574" t="s">
        <v>10</v>
      </c>
      <c r="C1574" t="s">
        <v>134</v>
      </c>
      <c r="D1574" t="s">
        <v>2</v>
      </c>
      <c r="E1574" t="s">
        <v>3</v>
      </c>
      <c r="F1574" t="b">
        <v>1</v>
      </c>
      <c r="G1574">
        <v>4061</v>
      </c>
      <c r="H1574">
        <v>21</v>
      </c>
      <c r="I1574">
        <v>8902</v>
      </c>
      <c r="J1574" t="str">
        <f t="shared" si="24"/>
        <v>SELECT 'flat30-18.cnf','Rank','2Point','BitFlip','MaxSat',1,4061,21,8902 UNION</v>
      </c>
    </row>
    <row r="1575" spans="1:10" x14ac:dyDescent="0.55000000000000004">
      <c r="A1575" t="s">
        <v>144</v>
      </c>
      <c r="B1575" t="s">
        <v>10</v>
      </c>
      <c r="C1575" t="s">
        <v>134</v>
      </c>
      <c r="D1575" t="s">
        <v>2</v>
      </c>
      <c r="E1575" t="s">
        <v>4</v>
      </c>
      <c r="F1575" t="b">
        <v>0</v>
      </c>
      <c r="G1575">
        <v>10000</v>
      </c>
      <c r="H1575">
        <v>45</v>
      </c>
      <c r="I1575">
        <v>20204</v>
      </c>
      <c r="J1575" t="str">
        <f t="shared" si="24"/>
        <v>SELECT 'flat30-18.cnf','Rank','2Point','BitFlip','Weighted',0,10000,45,20204 UNION</v>
      </c>
    </row>
    <row r="1576" spans="1:10" x14ac:dyDescent="0.55000000000000004">
      <c r="A1576" t="s">
        <v>144</v>
      </c>
      <c r="B1576" t="s">
        <v>10</v>
      </c>
      <c r="C1576" t="s">
        <v>134</v>
      </c>
      <c r="D1576" t="s">
        <v>2</v>
      </c>
      <c r="E1576" t="s">
        <v>5</v>
      </c>
      <c r="F1576" t="b">
        <v>0</v>
      </c>
      <c r="G1576">
        <v>10000</v>
      </c>
      <c r="H1576">
        <v>52</v>
      </c>
      <c r="I1576">
        <v>21227</v>
      </c>
      <c r="J1576" t="str">
        <f t="shared" si="24"/>
        <v>SELECT 'flat30-18.cnf','Rank','2Point','BitFlip','Amplified',0,10000,52,21227 UNION</v>
      </c>
    </row>
    <row r="1577" spans="1:10" x14ac:dyDescent="0.55000000000000004">
      <c r="A1577" t="s">
        <v>144</v>
      </c>
      <c r="B1577" t="s">
        <v>10</v>
      </c>
      <c r="C1577" t="s">
        <v>134</v>
      </c>
      <c r="D1577" t="s">
        <v>6</v>
      </c>
      <c r="E1577" t="s">
        <v>3</v>
      </c>
      <c r="F1577" t="b">
        <v>1</v>
      </c>
      <c r="G1577">
        <v>250</v>
      </c>
      <c r="H1577">
        <v>1</v>
      </c>
      <c r="I1577">
        <v>848</v>
      </c>
      <c r="J1577" t="str">
        <f t="shared" si="24"/>
        <v>SELECT 'flat30-18.cnf','Rank','2Point','Guided','MaxSat',1,250,1,848 UNION</v>
      </c>
    </row>
    <row r="1578" spans="1:10" x14ac:dyDescent="0.55000000000000004">
      <c r="A1578" t="s">
        <v>144</v>
      </c>
      <c r="B1578" t="s">
        <v>10</v>
      </c>
      <c r="C1578" t="s">
        <v>134</v>
      </c>
      <c r="D1578" t="s">
        <v>6</v>
      </c>
      <c r="E1578" t="s">
        <v>4</v>
      </c>
      <c r="F1578" t="b">
        <v>1</v>
      </c>
      <c r="G1578">
        <v>58</v>
      </c>
      <c r="H1578">
        <v>0</v>
      </c>
      <c r="I1578">
        <v>178</v>
      </c>
      <c r="J1578" t="str">
        <f t="shared" si="24"/>
        <v>SELECT 'flat30-18.cnf','Rank','2Point','Guided','Weighted',1,58,0,178 UNION</v>
      </c>
    </row>
    <row r="1579" spans="1:10" x14ac:dyDescent="0.55000000000000004">
      <c r="A1579" t="s">
        <v>144</v>
      </c>
      <c r="B1579" t="s">
        <v>10</v>
      </c>
      <c r="C1579" t="s">
        <v>134</v>
      </c>
      <c r="D1579" t="s">
        <v>6</v>
      </c>
      <c r="E1579" t="s">
        <v>5</v>
      </c>
      <c r="F1579" t="b">
        <v>1</v>
      </c>
      <c r="G1579">
        <v>1017</v>
      </c>
      <c r="H1579">
        <v>7</v>
      </c>
      <c r="I1579">
        <v>3341</v>
      </c>
      <c r="J1579" t="str">
        <f t="shared" si="24"/>
        <v>SELECT 'flat30-18.cnf','Rank','2Point','Guided','Amplified',1,1017,7,3341 UNION</v>
      </c>
    </row>
    <row r="1580" spans="1:10" x14ac:dyDescent="0.55000000000000004">
      <c r="A1580" t="s">
        <v>144</v>
      </c>
      <c r="B1580" t="s">
        <v>10</v>
      </c>
      <c r="C1580" t="s">
        <v>134</v>
      </c>
      <c r="D1580" t="s">
        <v>131</v>
      </c>
      <c r="E1580" t="s">
        <v>3</v>
      </c>
      <c r="F1580" t="b">
        <v>1</v>
      </c>
      <c r="G1580">
        <v>1664</v>
      </c>
      <c r="H1580">
        <v>8</v>
      </c>
      <c r="I1580">
        <v>3395</v>
      </c>
      <c r="J1580" t="str">
        <f t="shared" si="24"/>
        <v>SELECT 'flat30-18.cnf','Rank','2Point','1Bit','MaxSat',1,1664,8,3395 UNION</v>
      </c>
    </row>
    <row r="1581" spans="1:10" x14ac:dyDescent="0.55000000000000004">
      <c r="A1581" t="s">
        <v>144</v>
      </c>
      <c r="B1581" t="s">
        <v>10</v>
      </c>
      <c r="C1581" t="s">
        <v>134</v>
      </c>
      <c r="D1581" t="s">
        <v>131</v>
      </c>
      <c r="E1581" t="s">
        <v>4</v>
      </c>
      <c r="F1581" t="b">
        <v>0</v>
      </c>
      <c r="G1581">
        <v>10000</v>
      </c>
      <c r="H1581">
        <v>39</v>
      </c>
      <c r="I1581">
        <v>18536</v>
      </c>
      <c r="J1581" t="str">
        <f t="shared" si="24"/>
        <v>SELECT 'flat30-18.cnf','Rank','2Point','1Bit','Weighted',0,10000,39,18536 UNION</v>
      </c>
    </row>
    <row r="1582" spans="1:10" x14ac:dyDescent="0.55000000000000004">
      <c r="A1582" t="s">
        <v>144</v>
      </c>
      <c r="B1582" t="s">
        <v>10</v>
      </c>
      <c r="C1582" t="s">
        <v>134</v>
      </c>
      <c r="D1582" t="s">
        <v>131</v>
      </c>
      <c r="E1582" t="s">
        <v>5</v>
      </c>
      <c r="F1582" t="b">
        <v>0</v>
      </c>
      <c r="G1582">
        <v>10000</v>
      </c>
      <c r="H1582">
        <v>53</v>
      </c>
      <c r="I1582">
        <v>20844</v>
      </c>
      <c r="J1582" t="str">
        <f t="shared" si="24"/>
        <v>SELECT 'flat30-18.cnf','Rank','2Point','1Bit','Amplified',0,10000,53,20844 UNION</v>
      </c>
    </row>
    <row r="1583" spans="1:10" x14ac:dyDescent="0.55000000000000004">
      <c r="A1583" t="s">
        <v>144</v>
      </c>
      <c r="B1583" t="s">
        <v>10</v>
      </c>
      <c r="C1583" t="s">
        <v>134</v>
      </c>
      <c r="D1583" t="s">
        <v>132</v>
      </c>
      <c r="E1583" t="s">
        <v>3</v>
      </c>
      <c r="F1583" t="b">
        <v>0</v>
      </c>
      <c r="G1583">
        <v>10000</v>
      </c>
      <c r="H1583">
        <v>52</v>
      </c>
      <c r="I1583">
        <v>20013</v>
      </c>
      <c r="J1583" t="str">
        <f t="shared" si="24"/>
        <v>SELECT 'flat30-18.cnf','Rank','2Point','2Bit','MaxSat',0,10000,52,20013 UNION</v>
      </c>
    </row>
    <row r="1584" spans="1:10" x14ac:dyDescent="0.55000000000000004">
      <c r="A1584" t="s">
        <v>144</v>
      </c>
      <c r="B1584" t="s">
        <v>10</v>
      </c>
      <c r="C1584" t="s">
        <v>134</v>
      </c>
      <c r="D1584" t="s">
        <v>132</v>
      </c>
      <c r="E1584" t="s">
        <v>4</v>
      </c>
      <c r="F1584" t="b">
        <v>1</v>
      </c>
      <c r="G1584">
        <v>457</v>
      </c>
      <c r="H1584">
        <v>2</v>
      </c>
      <c r="I1584">
        <v>904</v>
      </c>
      <c r="J1584" t="str">
        <f t="shared" si="24"/>
        <v>SELECT 'flat30-18.cnf','Rank','2Point','2Bit','Weighted',1,457,2,904 UNION</v>
      </c>
    </row>
    <row r="1585" spans="1:10" x14ac:dyDescent="0.55000000000000004">
      <c r="A1585" t="s">
        <v>144</v>
      </c>
      <c r="B1585" t="s">
        <v>10</v>
      </c>
      <c r="C1585" t="s">
        <v>134</v>
      </c>
      <c r="D1585" t="s">
        <v>132</v>
      </c>
      <c r="E1585" t="s">
        <v>5</v>
      </c>
      <c r="F1585" t="b">
        <v>0</v>
      </c>
      <c r="G1585">
        <v>10000</v>
      </c>
      <c r="H1585">
        <v>53</v>
      </c>
      <c r="I1585">
        <v>20172</v>
      </c>
      <c r="J1585" t="str">
        <f t="shared" si="24"/>
        <v>SELECT 'flat30-18.cnf','Rank','2Point','2Bit','Amplified',0,10000,53,20172 UNION</v>
      </c>
    </row>
    <row r="1586" spans="1:10" x14ac:dyDescent="0.55000000000000004">
      <c r="A1586" t="s">
        <v>145</v>
      </c>
      <c r="B1586" t="s">
        <v>0</v>
      </c>
      <c r="C1586" t="s">
        <v>1</v>
      </c>
      <c r="D1586" t="s">
        <v>2</v>
      </c>
      <c r="E1586" t="s">
        <v>3</v>
      </c>
      <c r="F1586" t="b">
        <v>1</v>
      </c>
      <c r="G1586">
        <v>6193</v>
      </c>
      <c r="H1586">
        <v>36</v>
      </c>
      <c r="I1586">
        <v>29301</v>
      </c>
      <c r="J1586" t="str">
        <f t="shared" si="24"/>
        <v>SELECT 'flat30-19.cnf','Tournament','Clause','BitFlip','MaxSat',1,6193,36,29301 UNION</v>
      </c>
    </row>
    <row r="1587" spans="1:10" x14ac:dyDescent="0.55000000000000004">
      <c r="A1587" t="s">
        <v>145</v>
      </c>
      <c r="B1587" t="s">
        <v>0</v>
      </c>
      <c r="C1587" t="s">
        <v>1</v>
      </c>
      <c r="D1587" t="s">
        <v>2</v>
      </c>
      <c r="E1587" t="s">
        <v>4</v>
      </c>
      <c r="F1587" t="b">
        <v>0</v>
      </c>
      <c r="G1587">
        <v>10000</v>
      </c>
      <c r="H1587">
        <v>44</v>
      </c>
      <c r="I1587">
        <v>44972</v>
      </c>
      <c r="J1587" t="str">
        <f t="shared" si="24"/>
        <v>SELECT 'flat30-19.cnf','Tournament','Clause','BitFlip','Weighted',0,10000,44,44972 UNION</v>
      </c>
    </row>
    <row r="1588" spans="1:10" x14ac:dyDescent="0.55000000000000004">
      <c r="A1588" t="s">
        <v>145</v>
      </c>
      <c r="B1588" t="s">
        <v>0</v>
      </c>
      <c r="C1588" t="s">
        <v>1</v>
      </c>
      <c r="D1588" t="s">
        <v>2</v>
      </c>
      <c r="E1588" t="s">
        <v>5</v>
      </c>
      <c r="F1588" t="b">
        <v>1</v>
      </c>
      <c r="G1588">
        <v>6193</v>
      </c>
      <c r="H1588">
        <v>36</v>
      </c>
      <c r="I1588">
        <v>29361</v>
      </c>
      <c r="J1588" t="str">
        <f t="shared" si="24"/>
        <v>SELECT 'flat30-19.cnf','Tournament','Clause','BitFlip','Amplified',1,6193,36,29361 UNION</v>
      </c>
    </row>
    <row r="1589" spans="1:10" x14ac:dyDescent="0.55000000000000004">
      <c r="A1589" t="s">
        <v>145</v>
      </c>
      <c r="B1589" t="s">
        <v>0</v>
      </c>
      <c r="C1589" t="s">
        <v>1</v>
      </c>
      <c r="D1589" t="s">
        <v>6</v>
      </c>
      <c r="E1589" t="s">
        <v>3</v>
      </c>
      <c r="F1589" t="b">
        <v>1</v>
      </c>
      <c r="G1589">
        <v>2265</v>
      </c>
      <c r="H1589">
        <v>14</v>
      </c>
      <c r="I1589">
        <v>11952</v>
      </c>
      <c r="J1589" t="str">
        <f t="shared" si="24"/>
        <v>SELECT 'flat30-19.cnf','Tournament','Clause','Guided','MaxSat',1,2265,14,11952 UNION</v>
      </c>
    </row>
    <row r="1590" spans="1:10" x14ac:dyDescent="0.55000000000000004">
      <c r="A1590" t="s">
        <v>145</v>
      </c>
      <c r="B1590" t="s">
        <v>0</v>
      </c>
      <c r="C1590" t="s">
        <v>1</v>
      </c>
      <c r="D1590" t="s">
        <v>6</v>
      </c>
      <c r="E1590" t="s">
        <v>4</v>
      </c>
      <c r="F1590" t="b">
        <v>1</v>
      </c>
      <c r="G1590">
        <v>2435</v>
      </c>
      <c r="H1590">
        <v>14</v>
      </c>
      <c r="I1590">
        <v>12378</v>
      </c>
      <c r="J1590" t="str">
        <f t="shared" si="24"/>
        <v>SELECT 'flat30-19.cnf','Tournament','Clause','Guided','Weighted',1,2435,14,12378 UNION</v>
      </c>
    </row>
    <row r="1591" spans="1:10" x14ac:dyDescent="0.55000000000000004">
      <c r="A1591" t="s">
        <v>145</v>
      </c>
      <c r="B1591" t="s">
        <v>0</v>
      </c>
      <c r="C1591" t="s">
        <v>1</v>
      </c>
      <c r="D1591" t="s">
        <v>6</v>
      </c>
      <c r="E1591" t="s">
        <v>5</v>
      </c>
      <c r="F1591" t="b">
        <v>1</v>
      </c>
      <c r="G1591">
        <v>2265</v>
      </c>
      <c r="H1591">
        <v>14</v>
      </c>
      <c r="I1591">
        <v>12018</v>
      </c>
      <c r="J1591" t="str">
        <f t="shared" si="24"/>
        <v>SELECT 'flat30-19.cnf','Tournament','Clause','Guided','Amplified',1,2265,14,12018 UNION</v>
      </c>
    </row>
    <row r="1592" spans="1:10" x14ac:dyDescent="0.55000000000000004">
      <c r="A1592" t="s">
        <v>145</v>
      </c>
      <c r="B1592" t="s">
        <v>0</v>
      </c>
      <c r="C1592" t="s">
        <v>1</v>
      </c>
      <c r="D1592" t="s">
        <v>131</v>
      </c>
      <c r="E1592" t="s">
        <v>3</v>
      </c>
      <c r="F1592" t="b">
        <v>1</v>
      </c>
      <c r="G1592">
        <v>6975</v>
      </c>
      <c r="H1592">
        <v>41</v>
      </c>
      <c r="I1592">
        <v>32569</v>
      </c>
      <c r="J1592" t="str">
        <f t="shared" si="24"/>
        <v>SELECT 'flat30-19.cnf','Tournament','Clause','1Bit','MaxSat',1,6975,41,32569 UNION</v>
      </c>
    </row>
    <row r="1593" spans="1:10" x14ac:dyDescent="0.55000000000000004">
      <c r="A1593" t="s">
        <v>145</v>
      </c>
      <c r="B1593" t="s">
        <v>0</v>
      </c>
      <c r="C1593" t="s">
        <v>1</v>
      </c>
      <c r="D1593" t="s">
        <v>131</v>
      </c>
      <c r="E1593" t="s">
        <v>4</v>
      </c>
      <c r="F1593" t="b">
        <v>1</v>
      </c>
      <c r="G1593">
        <v>1823</v>
      </c>
      <c r="H1593">
        <v>8</v>
      </c>
      <c r="I1593">
        <v>7985</v>
      </c>
      <c r="J1593" t="str">
        <f t="shared" si="24"/>
        <v>SELECT 'flat30-19.cnf','Tournament','Clause','1Bit','Weighted',1,1823,8,7985 UNION</v>
      </c>
    </row>
    <row r="1594" spans="1:10" x14ac:dyDescent="0.55000000000000004">
      <c r="A1594" t="s">
        <v>145</v>
      </c>
      <c r="B1594" t="s">
        <v>0</v>
      </c>
      <c r="C1594" t="s">
        <v>1</v>
      </c>
      <c r="D1594" t="s">
        <v>131</v>
      </c>
      <c r="E1594" t="s">
        <v>5</v>
      </c>
      <c r="F1594" t="b">
        <v>1</v>
      </c>
      <c r="G1594">
        <v>6975</v>
      </c>
      <c r="H1594">
        <v>41</v>
      </c>
      <c r="I1594">
        <v>32130</v>
      </c>
      <c r="J1594" t="str">
        <f t="shared" si="24"/>
        <v>SELECT 'flat30-19.cnf','Tournament','Clause','1Bit','Amplified',1,6975,41,32130 UNION</v>
      </c>
    </row>
    <row r="1595" spans="1:10" x14ac:dyDescent="0.55000000000000004">
      <c r="A1595" t="s">
        <v>145</v>
      </c>
      <c r="B1595" t="s">
        <v>0</v>
      </c>
      <c r="C1595" t="s">
        <v>1</v>
      </c>
      <c r="D1595" t="s">
        <v>132</v>
      </c>
      <c r="E1595" t="s">
        <v>3</v>
      </c>
      <c r="F1595" t="b">
        <v>0</v>
      </c>
      <c r="G1595">
        <v>10000</v>
      </c>
      <c r="H1595">
        <v>57</v>
      </c>
      <c r="I1595">
        <v>45902</v>
      </c>
      <c r="J1595" t="str">
        <f t="shared" si="24"/>
        <v>SELECT 'flat30-19.cnf','Tournament','Clause','2Bit','MaxSat',0,10000,57,45902 UNION</v>
      </c>
    </row>
    <row r="1596" spans="1:10" x14ac:dyDescent="0.55000000000000004">
      <c r="A1596" t="s">
        <v>145</v>
      </c>
      <c r="B1596" t="s">
        <v>0</v>
      </c>
      <c r="C1596" t="s">
        <v>1</v>
      </c>
      <c r="D1596" t="s">
        <v>132</v>
      </c>
      <c r="E1596" t="s">
        <v>4</v>
      </c>
      <c r="F1596" t="b">
        <v>0</v>
      </c>
      <c r="G1596">
        <v>10000</v>
      </c>
      <c r="H1596">
        <v>45</v>
      </c>
      <c r="I1596">
        <v>44433</v>
      </c>
      <c r="J1596" t="str">
        <f t="shared" si="24"/>
        <v>SELECT 'flat30-19.cnf','Tournament','Clause','2Bit','Weighted',0,10000,45,44433 UNION</v>
      </c>
    </row>
    <row r="1597" spans="1:10" x14ac:dyDescent="0.55000000000000004">
      <c r="A1597" t="s">
        <v>145</v>
      </c>
      <c r="B1597" t="s">
        <v>0</v>
      </c>
      <c r="C1597" t="s">
        <v>1</v>
      </c>
      <c r="D1597" t="s">
        <v>132</v>
      </c>
      <c r="E1597" t="s">
        <v>5</v>
      </c>
      <c r="F1597" t="b">
        <v>0</v>
      </c>
      <c r="G1597">
        <v>10000</v>
      </c>
      <c r="H1597">
        <v>57</v>
      </c>
      <c r="I1597">
        <v>45576</v>
      </c>
      <c r="J1597" t="str">
        <f t="shared" si="24"/>
        <v>SELECT 'flat30-19.cnf','Tournament','Clause','2Bit','Amplified',0,10000,57,45576 UNION</v>
      </c>
    </row>
    <row r="1598" spans="1:10" x14ac:dyDescent="0.55000000000000004">
      <c r="A1598" t="s">
        <v>145</v>
      </c>
      <c r="B1598" t="s">
        <v>0</v>
      </c>
      <c r="C1598" t="s">
        <v>8</v>
      </c>
      <c r="D1598" t="s">
        <v>2</v>
      </c>
      <c r="E1598" t="s">
        <v>3</v>
      </c>
      <c r="F1598" t="b">
        <v>1</v>
      </c>
      <c r="G1598">
        <v>5491</v>
      </c>
      <c r="H1598">
        <v>31</v>
      </c>
      <c r="I1598">
        <v>12090</v>
      </c>
      <c r="J1598" t="str">
        <f t="shared" si="24"/>
        <v>SELECT 'flat30-19.cnf','Tournament','Uniform','BitFlip','MaxSat',1,5491,31,12090 UNION</v>
      </c>
    </row>
    <row r="1599" spans="1:10" x14ac:dyDescent="0.55000000000000004">
      <c r="A1599" t="s">
        <v>145</v>
      </c>
      <c r="B1599" t="s">
        <v>0</v>
      </c>
      <c r="C1599" t="s">
        <v>8</v>
      </c>
      <c r="D1599" t="s">
        <v>2</v>
      </c>
      <c r="E1599" t="s">
        <v>4</v>
      </c>
      <c r="F1599" t="b">
        <v>1</v>
      </c>
      <c r="G1599">
        <v>3349</v>
      </c>
      <c r="H1599">
        <v>17</v>
      </c>
      <c r="I1599">
        <v>6808</v>
      </c>
      <c r="J1599" t="str">
        <f t="shared" si="24"/>
        <v>SELECT 'flat30-19.cnf','Tournament','Uniform','BitFlip','Weighted',1,3349,17,6808 UNION</v>
      </c>
    </row>
    <row r="1600" spans="1:10" x14ac:dyDescent="0.55000000000000004">
      <c r="A1600" t="s">
        <v>145</v>
      </c>
      <c r="B1600" t="s">
        <v>0</v>
      </c>
      <c r="C1600" t="s">
        <v>8</v>
      </c>
      <c r="D1600" t="s">
        <v>2</v>
      </c>
      <c r="E1600" t="s">
        <v>5</v>
      </c>
      <c r="F1600" t="b">
        <v>1</v>
      </c>
      <c r="G1600">
        <v>5491</v>
      </c>
      <c r="H1600">
        <v>31</v>
      </c>
      <c r="I1600">
        <v>12284</v>
      </c>
      <c r="J1600" t="str">
        <f t="shared" si="24"/>
        <v>SELECT 'flat30-19.cnf','Tournament','Uniform','BitFlip','Amplified',1,5491,31,12284 UNION</v>
      </c>
    </row>
    <row r="1601" spans="1:10" x14ac:dyDescent="0.55000000000000004">
      <c r="A1601" t="s">
        <v>145</v>
      </c>
      <c r="B1601" t="s">
        <v>0</v>
      </c>
      <c r="C1601" t="s">
        <v>8</v>
      </c>
      <c r="D1601" t="s">
        <v>6</v>
      </c>
      <c r="E1601" t="s">
        <v>3</v>
      </c>
      <c r="F1601" t="b">
        <v>1</v>
      </c>
      <c r="G1601">
        <v>833</v>
      </c>
      <c r="H1601">
        <v>6</v>
      </c>
      <c r="I1601">
        <v>2864</v>
      </c>
      <c r="J1601" t="str">
        <f t="shared" si="24"/>
        <v>SELECT 'flat30-19.cnf','Tournament','Uniform','Guided','MaxSat',1,833,6,2864 UNION</v>
      </c>
    </row>
    <row r="1602" spans="1:10" x14ac:dyDescent="0.55000000000000004">
      <c r="A1602" t="s">
        <v>145</v>
      </c>
      <c r="B1602" t="s">
        <v>0</v>
      </c>
      <c r="C1602" t="s">
        <v>8</v>
      </c>
      <c r="D1602" t="s">
        <v>6</v>
      </c>
      <c r="E1602" t="s">
        <v>4</v>
      </c>
      <c r="F1602" t="b">
        <v>1</v>
      </c>
      <c r="G1602">
        <v>837</v>
      </c>
      <c r="H1602">
        <v>4</v>
      </c>
      <c r="I1602">
        <v>2816</v>
      </c>
      <c r="J1602" t="str">
        <f t="shared" si="24"/>
        <v>SELECT 'flat30-19.cnf','Tournament','Uniform','Guided','Weighted',1,837,4,2816 UNION</v>
      </c>
    </row>
    <row r="1603" spans="1:10" x14ac:dyDescent="0.55000000000000004">
      <c r="A1603" t="s">
        <v>145</v>
      </c>
      <c r="B1603" t="s">
        <v>0</v>
      </c>
      <c r="C1603" t="s">
        <v>8</v>
      </c>
      <c r="D1603" t="s">
        <v>6</v>
      </c>
      <c r="E1603" t="s">
        <v>5</v>
      </c>
      <c r="F1603" t="b">
        <v>1</v>
      </c>
      <c r="G1603">
        <v>833</v>
      </c>
      <c r="H1603">
        <v>6</v>
      </c>
      <c r="I1603">
        <v>2905</v>
      </c>
      <c r="J1603" t="str">
        <f t="shared" ref="J1603:J1666" si="25">CONCATENATE("SELECT '",A1603,"','",B1603,"','",C1603,"','",D1603,"','",E1603,"',",IF(F1603,1,0),",",G1603,",",H1603,",",I1603," UNION")</f>
        <v>SELECT 'flat30-19.cnf','Tournament','Uniform','Guided','Amplified',1,833,6,2905 UNION</v>
      </c>
    </row>
    <row r="1604" spans="1:10" x14ac:dyDescent="0.55000000000000004">
      <c r="A1604" t="s">
        <v>145</v>
      </c>
      <c r="B1604" t="s">
        <v>0</v>
      </c>
      <c r="C1604" t="s">
        <v>8</v>
      </c>
      <c r="D1604" t="s">
        <v>131</v>
      </c>
      <c r="E1604" t="s">
        <v>3</v>
      </c>
      <c r="F1604" t="b">
        <v>0</v>
      </c>
      <c r="G1604">
        <v>10000</v>
      </c>
      <c r="H1604">
        <v>60</v>
      </c>
      <c r="I1604">
        <v>21577</v>
      </c>
      <c r="J1604" t="str">
        <f t="shared" si="25"/>
        <v>SELECT 'flat30-19.cnf','Tournament','Uniform','1Bit','MaxSat',0,10000,60,21577 UNION</v>
      </c>
    </row>
    <row r="1605" spans="1:10" x14ac:dyDescent="0.55000000000000004">
      <c r="A1605" t="s">
        <v>145</v>
      </c>
      <c r="B1605" t="s">
        <v>0</v>
      </c>
      <c r="C1605" t="s">
        <v>8</v>
      </c>
      <c r="D1605" t="s">
        <v>131</v>
      </c>
      <c r="E1605" t="s">
        <v>4</v>
      </c>
      <c r="F1605" t="b">
        <v>0</v>
      </c>
      <c r="G1605">
        <v>10000</v>
      </c>
      <c r="H1605">
        <v>53</v>
      </c>
      <c r="I1605">
        <v>19955</v>
      </c>
      <c r="J1605" t="str">
        <f t="shared" si="25"/>
        <v>SELECT 'flat30-19.cnf','Tournament','Uniform','1Bit','Weighted',0,10000,53,19955 UNION</v>
      </c>
    </row>
    <row r="1606" spans="1:10" x14ac:dyDescent="0.55000000000000004">
      <c r="A1606" t="s">
        <v>145</v>
      </c>
      <c r="B1606" t="s">
        <v>0</v>
      </c>
      <c r="C1606" t="s">
        <v>8</v>
      </c>
      <c r="D1606" t="s">
        <v>131</v>
      </c>
      <c r="E1606" t="s">
        <v>5</v>
      </c>
      <c r="F1606" t="b">
        <v>0</v>
      </c>
      <c r="G1606">
        <v>10000</v>
      </c>
      <c r="H1606">
        <v>60</v>
      </c>
      <c r="I1606">
        <v>21235</v>
      </c>
      <c r="J1606" t="str">
        <f t="shared" si="25"/>
        <v>SELECT 'flat30-19.cnf','Tournament','Uniform','1Bit','Amplified',0,10000,60,21235 UNION</v>
      </c>
    </row>
    <row r="1607" spans="1:10" x14ac:dyDescent="0.55000000000000004">
      <c r="A1607" t="s">
        <v>145</v>
      </c>
      <c r="B1607" t="s">
        <v>0</v>
      </c>
      <c r="C1607" t="s">
        <v>8</v>
      </c>
      <c r="D1607" t="s">
        <v>132</v>
      </c>
      <c r="E1607" t="s">
        <v>3</v>
      </c>
      <c r="F1607" t="b">
        <v>1</v>
      </c>
      <c r="G1607">
        <v>2826</v>
      </c>
      <c r="H1607">
        <v>16</v>
      </c>
      <c r="I1607">
        <v>5971</v>
      </c>
      <c r="J1607" t="str">
        <f t="shared" si="25"/>
        <v>SELECT 'flat30-19.cnf','Tournament','Uniform','2Bit','MaxSat',1,2826,16,5971 UNION</v>
      </c>
    </row>
    <row r="1608" spans="1:10" x14ac:dyDescent="0.55000000000000004">
      <c r="A1608" t="s">
        <v>145</v>
      </c>
      <c r="B1608" t="s">
        <v>0</v>
      </c>
      <c r="C1608" t="s">
        <v>8</v>
      </c>
      <c r="D1608" t="s">
        <v>132</v>
      </c>
      <c r="E1608" t="s">
        <v>4</v>
      </c>
      <c r="F1608" t="b">
        <v>1</v>
      </c>
      <c r="G1608">
        <v>510</v>
      </c>
      <c r="H1608">
        <v>2</v>
      </c>
      <c r="I1608">
        <v>1034</v>
      </c>
      <c r="J1608" t="str">
        <f t="shared" si="25"/>
        <v>SELECT 'flat30-19.cnf','Tournament','Uniform','2Bit','Weighted',1,510,2,1034 UNION</v>
      </c>
    </row>
    <row r="1609" spans="1:10" x14ac:dyDescent="0.55000000000000004">
      <c r="A1609" t="s">
        <v>145</v>
      </c>
      <c r="B1609" t="s">
        <v>0</v>
      </c>
      <c r="C1609" t="s">
        <v>8</v>
      </c>
      <c r="D1609" t="s">
        <v>132</v>
      </c>
      <c r="E1609" t="s">
        <v>5</v>
      </c>
      <c r="F1609" t="b">
        <v>1</v>
      </c>
      <c r="G1609">
        <v>2826</v>
      </c>
      <c r="H1609">
        <v>16</v>
      </c>
      <c r="I1609">
        <v>5942</v>
      </c>
      <c r="J1609" t="str">
        <f t="shared" si="25"/>
        <v>SELECT 'flat30-19.cnf','Tournament','Uniform','2Bit','Amplified',1,2826,16,5942 UNION</v>
      </c>
    </row>
    <row r="1610" spans="1:10" x14ac:dyDescent="0.55000000000000004">
      <c r="A1610" t="s">
        <v>145</v>
      </c>
      <c r="B1610" t="s">
        <v>0</v>
      </c>
      <c r="C1610" t="s">
        <v>133</v>
      </c>
      <c r="D1610" t="s">
        <v>2</v>
      </c>
      <c r="E1610" t="s">
        <v>3</v>
      </c>
      <c r="F1610" t="b">
        <v>1</v>
      </c>
      <c r="G1610">
        <v>2148</v>
      </c>
      <c r="H1610">
        <v>12</v>
      </c>
      <c r="I1610">
        <v>4515</v>
      </c>
      <c r="J1610" t="str">
        <f t="shared" si="25"/>
        <v>SELECT 'flat30-19.cnf','Tournament','1Point','BitFlip','MaxSat',1,2148,12,4515 UNION</v>
      </c>
    </row>
    <row r="1611" spans="1:10" x14ac:dyDescent="0.55000000000000004">
      <c r="A1611" t="s">
        <v>145</v>
      </c>
      <c r="B1611" t="s">
        <v>0</v>
      </c>
      <c r="C1611" t="s">
        <v>133</v>
      </c>
      <c r="D1611" t="s">
        <v>2</v>
      </c>
      <c r="E1611" t="s">
        <v>4</v>
      </c>
      <c r="F1611" t="b">
        <v>1</v>
      </c>
      <c r="G1611">
        <v>8745</v>
      </c>
      <c r="H1611">
        <v>38</v>
      </c>
      <c r="I1611">
        <v>17117</v>
      </c>
      <c r="J1611" t="str">
        <f t="shared" si="25"/>
        <v>SELECT 'flat30-19.cnf','Tournament','1Point','BitFlip','Weighted',1,8745,38,17117 UNION</v>
      </c>
    </row>
    <row r="1612" spans="1:10" x14ac:dyDescent="0.55000000000000004">
      <c r="A1612" t="s">
        <v>145</v>
      </c>
      <c r="B1612" t="s">
        <v>0</v>
      </c>
      <c r="C1612" t="s">
        <v>133</v>
      </c>
      <c r="D1612" t="s">
        <v>2</v>
      </c>
      <c r="E1612" t="s">
        <v>5</v>
      </c>
      <c r="F1612" t="b">
        <v>1</v>
      </c>
      <c r="G1612">
        <v>2148</v>
      </c>
      <c r="H1612">
        <v>12</v>
      </c>
      <c r="I1612">
        <v>4492</v>
      </c>
      <c r="J1612" t="str">
        <f t="shared" si="25"/>
        <v>SELECT 'flat30-19.cnf','Tournament','1Point','BitFlip','Amplified',1,2148,12,4492 UNION</v>
      </c>
    </row>
    <row r="1613" spans="1:10" x14ac:dyDescent="0.55000000000000004">
      <c r="A1613" t="s">
        <v>145</v>
      </c>
      <c r="B1613" t="s">
        <v>0</v>
      </c>
      <c r="C1613" t="s">
        <v>133</v>
      </c>
      <c r="D1613" t="s">
        <v>6</v>
      </c>
      <c r="E1613" t="s">
        <v>3</v>
      </c>
      <c r="F1613" t="b">
        <v>1</v>
      </c>
      <c r="G1613">
        <v>227</v>
      </c>
      <c r="H1613">
        <v>1</v>
      </c>
      <c r="I1613">
        <v>721</v>
      </c>
      <c r="J1613" t="str">
        <f t="shared" si="25"/>
        <v>SELECT 'flat30-19.cnf','Tournament','1Point','Guided','MaxSat',1,227,1,721 UNION</v>
      </c>
    </row>
    <row r="1614" spans="1:10" x14ac:dyDescent="0.55000000000000004">
      <c r="A1614" t="s">
        <v>145</v>
      </c>
      <c r="B1614" t="s">
        <v>0</v>
      </c>
      <c r="C1614" t="s">
        <v>133</v>
      </c>
      <c r="D1614" t="s">
        <v>6</v>
      </c>
      <c r="E1614" t="s">
        <v>4</v>
      </c>
      <c r="F1614" t="b">
        <v>1</v>
      </c>
      <c r="G1614">
        <v>1136</v>
      </c>
      <c r="H1614">
        <v>7</v>
      </c>
      <c r="I1614">
        <v>3608</v>
      </c>
      <c r="J1614" t="str">
        <f t="shared" si="25"/>
        <v>SELECT 'flat30-19.cnf','Tournament','1Point','Guided','Weighted',1,1136,7,3608 UNION</v>
      </c>
    </row>
    <row r="1615" spans="1:10" x14ac:dyDescent="0.55000000000000004">
      <c r="A1615" t="s">
        <v>145</v>
      </c>
      <c r="B1615" t="s">
        <v>0</v>
      </c>
      <c r="C1615" t="s">
        <v>133</v>
      </c>
      <c r="D1615" t="s">
        <v>6</v>
      </c>
      <c r="E1615" t="s">
        <v>5</v>
      </c>
      <c r="F1615" t="b">
        <v>1</v>
      </c>
      <c r="G1615">
        <v>227</v>
      </c>
      <c r="H1615">
        <v>1</v>
      </c>
      <c r="I1615">
        <v>759</v>
      </c>
      <c r="J1615" t="str">
        <f t="shared" si="25"/>
        <v>SELECT 'flat30-19.cnf','Tournament','1Point','Guided','Amplified',1,227,1,759 UNION</v>
      </c>
    </row>
    <row r="1616" spans="1:10" x14ac:dyDescent="0.55000000000000004">
      <c r="A1616" t="s">
        <v>145</v>
      </c>
      <c r="B1616" t="s">
        <v>0</v>
      </c>
      <c r="C1616" t="s">
        <v>133</v>
      </c>
      <c r="D1616" t="s">
        <v>131</v>
      </c>
      <c r="E1616" t="s">
        <v>3</v>
      </c>
      <c r="F1616" t="b">
        <v>1</v>
      </c>
      <c r="G1616">
        <v>5240</v>
      </c>
      <c r="H1616">
        <v>23</v>
      </c>
      <c r="I1616">
        <v>10217</v>
      </c>
      <c r="J1616" t="str">
        <f t="shared" si="25"/>
        <v>SELECT 'flat30-19.cnf','Tournament','1Point','1Bit','MaxSat',1,5240,23,10217 UNION</v>
      </c>
    </row>
    <row r="1617" spans="1:10" x14ac:dyDescent="0.55000000000000004">
      <c r="A1617" t="s">
        <v>145</v>
      </c>
      <c r="B1617" t="s">
        <v>0</v>
      </c>
      <c r="C1617" t="s">
        <v>133</v>
      </c>
      <c r="D1617" t="s">
        <v>131</v>
      </c>
      <c r="E1617" t="s">
        <v>4</v>
      </c>
      <c r="F1617" t="b">
        <v>0</v>
      </c>
      <c r="G1617">
        <v>10000</v>
      </c>
      <c r="H1617">
        <v>41</v>
      </c>
      <c r="I1617">
        <v>18169</v>
      </c>
      <c r="J1617" t="str">
        <f t="shared" si="25"/>
        <v>SELECT 'flat30-19.cnf','Tournament','1Point','1Bit','Weighted',0,10000,41,18169 UNION</v>
      </c>
    </row>
    <row r="1618" spans="1:10" x14ac:dyDescent="0.55000000000000004">
      <c r="A1618" t="s">
        <v>145</v>
      </c>
      <c r="B1618" t="s">
        <v>0</v>
      </c>
      <c r="C1618" t="s">
        <v>133</v>
      </c>
      <c r="D1618" t="s">
        <v>131</v>
      </c>
      <c r="E1618" t="s">
        <v>5</v>
      </c>
      <c r="F1618" t="b">
        <v>1</v>
      </c>
      <c r="G1618">
        <v>5240</v>
      </c>
      <c r="H1618">
        <v>23</v>
      </c>
      <c r="I1618">
        <v>10281</v>
      </c>
      <c r="J1618" t="str">
        <f t="shared" si="25"/>
        <v>SELECT 'flat30-19.cnf','Tournament','1Point','1Bit','Amplified',1,5240,23,10281 UNION</v>
      </c>
    </row>
    <row r="1619" spans="1:10" x14ac:dyDescent="0.55000000000000004">
      <c r="A1619" t="s">
        <v>145</v>
      </c>
      <c r="B1619" t="s">
        <v>0</v>
      </c>
      <c r="C1619" t="s">
        <v>133</v>
      </c>
      <c r="D1619" t="s">
        <v>132</v>
      </c>
      <c r="E1619" t="s">
        <v>3</v>
      </c>
      <c r="F1619" t="b">
        <v>1</v>
      </c>
      <c r="G1619">
        <v>1288</v>
      </c>
      <c r="H1619">
        <v>7</v>
      </c>
      <c r="I1619">
        <v>2496</v>
      </c>
      <c r="J1619" t="str">
        <f t="shared" si="25"/>
        <v>SELECT 'flat30-19.cnf','Tournament','1Point','2Bit','MaxSat',1,1288,7,2496 UNION</v>
      </c>
    </row>
    <row r="1620" spans="1:10" x14ac:dyDescent="0.55000000000000004">
      <c r="A1620" t="s">
        <v>145</v>
      </c>
      <c r="B1620" t="s">
        <v>0</v>
      </c>
      <c r="C1620" t="s">
        <v>133</v>
      </c>
      <c r="D1620" t="s">
        <v>132</v>
      </c>
      <c r="E1620" t="s">
        <v>4</v>
      </c>
      <c r="F1620" t="b">
        <v>1</v>
      </c>
      <c r="G1620">
        <v>4786</v>
      </c>
      <c r="H1620">
        <v>23</v>
      </c>
      <c r="I1620">
        <v>9220</v>
      </c>
      <c r="J1620" t="str">
        <f t="shared" si="25"/>
        <v>SELECT 'flat30-19.cnf','Tournament','1Point','2Bit','Weighted',1,4786,23,9220 UNION</v>
      </c>
    </row>
    <row r="1621" spans="1:10" x14ac:dyDescent="0.55000000000000004">
      <c r="A1621" t="s">
        <v>145</v>
      </c>
      <c r="B1621" t="s">
        <v>0</v>
      </c>
      <c r="C1621" t="s">
        <v>133</v>
      </c>
      <c r="D1621" t="s">
        <v>132</v>
      </c>
      <c r="E1621" t="s">
        <v>5</v>
      </c>
      <c r="F1621" t="b">
        <v>1</v>
      </c>
      <c r="G1621">
        <v>1288</v>
      </c>
      <c r="H1621">
        <v>7</v>
      </c>
      <c r="I1621">
        <v>2614</v>
      </c>
      <c r="J1621" t="str">
        <f t="shared" si="25"/>
        <v>SELECT 'flat30-19.cnf','Tournament','1Point','2Bit','Amplified',1,1288,7,2614 UNION</v>
      </c>
    </row>
    <row r="1622" spans="1:10" x14ac:dyDescent="0.55000000000000004">
      <c r="A1622" t="s">
        <v>145</v>
      </c>
      <c r="B1622" t="s">
        <v>0</v>
      </c>
      <c r="C1622" t="s">
        <v>134</v>
      </c>
      <c r="D1622" t="s">
        <v>2</v>
      </c>
      <c r="E1622" t="s">
        <v>3</v>
      </c>
      <c r="F1622" t="b">
        <v>1</v>
      </c>
      <c r="G1622">
        <v>5630</v>
      </c>
      <c r="H1622">
        <v>33</v>
      </c>
      <c r="I1622">
        <v>11955</v>
      </c>
      <c r="J1622" t="str">
        <f t="shared" si="25"/>
        <v>SELECT 'flat30-19.cnf','Tournament','2Point','BitFlip','MaxSat',1,5630,33,11955 UNION</v>
      </c>
    </row>
    <row r="1623" spans="1:10" x14ac:dyDescent="0.55000000000000004">
      <c r="A1623" t="s">
        <v>145</v>
      </c>
      <c r="B1623" t="s">
        <v>0</v>
      </c>
      <c r="C1623" t="s">
        <v>134</v>
      </c>
      <c r="D1623" t="s">
        <v>2</v>
      </c>
      <c r="E1623" t="s">
        <v>4</v>
      </c>
      <c r="F1623" t="b">
        <v>1</v>
      </c>
      <c r="G1623">
        <v>2175</v>
      </c>
      <c r="H1623">
        <v>9</v>
      </c>
      <c r="I1623">
        <v>4222</v>
      </c>
      <c r="J1623" t="str">
        <f t="shared" si="25"/>
        <v>SELECT 'flat30-19.cnf','Tournament','2Point','BitFlip','Weighted',1,2175,9,4222 UNION</v>
      </c>
    </row>
    <row r="1624" spans="1:10" x14ac:dyDescent="0.55000000000000004">
      <c r="A1624" t="s">
        <v>145</v>
      </c>
      <c r="B1624" t="s">
        <v>0</v>
      </c>
      <c r="C1624" t="s">
        <v>134</v>
      </c>
      <c r="D1624" t="s">
        <v>2</v>
      </c>
      <c r="E1624" t="s">
        <v>5</v>
      </c>
      <c r="F1624" t="b">
        <v>1</v>
      </c>
      <c r="G1624">
        <v>5630</v>
      </c>
      <c r="H1624">
        <v>33</v>
      </c>
      <c r="I1624">
        <v>11933</v>
      </c>
      <c r="J1624" t="str">
        <f t="shared" si="25"/>
        <v>SELECT 'flat30-19.cnf','Tournament','2Point','BitFlip','Amplified',1,5630,33,11933 UNION</v>
      </c>
    </row>
    <row r="1625" spans="1:10" x14ac:dyDescent="0.55000000000000004">
      <c r="A1625" t="s">
        <v>145</v>
      </c>
      <c r="B1625" t="s">
        <v>0</v>
      </c>
      <c r="C1625" t="s">
        <v>134</v>
      </c>
      <c r="D1625" t="s">
        <v>6</v>
      </c>
      <c r="E1625" t="s">
        <v>3</v>
      </c>
      <c r="F1625" t="b">
        <v>1</v>
      </c>
      <c r="G1625">
        <v>35</v>
      </c>
      <c r="H1625">
        <v>0</v>
      </c>
      <c r="I1625">
        <v>115</v>
      </c>
      <c r="J1625" t="str">
        <f t="shared" si="25"/>
        <v>SELECT 'flat30-19.cnf','Tournament','2Point','Guided','MaxSat',1,35,0,115 UNION</v>
      </c>
    </row>
    <row r="1626" spans="1:10" x14ac:dyDescent="0.55000000000000004">
      <c r="A1626" t="s">
        <v>145</v>
      </c>
      <c r="B1626" t="s">
        <v>0</v>
      </c>
      <c r="C1626" t="s">
        <v>134</v>
      </c>
      <c r="D1626" t="s">
        <v>6</v>
      </c>
      <c r="E1626" t="s">
        <v>4</v>
      </c>
      <c r="F1626" t="b">
        <v>1</v>
      </c>
      <c r="G1626">
        <v>395</v>
      </c>
      <c r="H1626">
        <v>2</v>
      </c>
      <c r="I1626">
        <v>1228</v>
      </c>
      <c r="J1626" t="str">
        <f t="shared" si="25"/>
        <v>SELECT 'flat30-19.cnf','Tournament','2Point','Guided','Weighted',1,395,2,1228 UNION</v>
      </c>
    </row>
    <row r="1627" spans="1:10" x14ac:dyDescent="0.55000000000000004">
      <c r="A1627" t="s">
        <v>145</v>
      </c>
      <c r="B1627" t="s">
        <v>0</v>
      </c>
      <c r="C1627" t="s">
        <v>134</v>
      </c>
      <c r="D1627" t="s">
        <v>6</v>
      </c>
      <c r="E1627" t="s">
        <v>5</v>
      </c>
      <c r="F1627" t="b">
        <v>1</v>
      </c>
      <c r="G1627">
        <v>35</v>
      </c>
      <c r="H1627">
        <v>0</v>
      </c>
      <c r="I1627">
        <v>137</v>
      </c>
      <c r="J1627" t="str">
        <f t="shared" si="25"/>
        <v>SELECT 'flat30-19.cnf','Tournament','2Point','Guided','Amplified',1,35,0,137 UNION</v>
      </c>
    </row>
    <row r="1628" spans="1:10" x14ac:dyDescent="0.55000000000000004">
      <c r="A1628" t="s">
        <v>145</v>
      </c>
      <c r="B1628" t="s">
        <v>0</v>
      </c>
      <c r="C1628" t="s">
        <v>134</v>
      </c>
      <c r="D1628" t="s">
        <v>131</v>
      </c>
      <c r="E1628" t="s">
        <v>3</v>
      </c>
      <c r="F1628" t="b">
        <v>0</v>
      </c>
      <c r="G1628">
        <v>10000</v>
      </c>
      <c r="H1628">
        <v>55</v>
      </c>
      <c r="I1628">
        <v>19659</v>
      </c>
      <c r="J1628" t="str">
        <f t="shared" si="25"/>
        <v>SELECT 'flat30-19.cnf','Tournament','2Point','1Bit','MaxSat',0,10000,55,19659 UNION</v>
      </c>
    </row>
    <row r="1629" spans="1:10" x14ac:dyDescent="0.55000000000000004">
      <c r="A1629" t="s">
        <v>145</v>
      </c>
      <c r="B1629" t="s">
        <v>0</v>
      </c>
      <c r="C1629" t="s">
        <v>134</v>
      </c>
      <c r="D1629" t="s">
        <v>131</v>
      </c>
      <c r="E1629" t="s">
        <v>4</v>
      </c>
      <c r="F1629" t="b">
        <v>0</v>
      </c>
      <c r="G1629">
        <v>10000</v>
      </c>
      <c r="H1629">
        <v>47</v>
      </c>
      <c r="I1629">
        <v>18970</v>
      </c>
      <c r="J1629" t="str">
        <f t="shared" si="25"/>
        <v>SELECT 'flat30-19.cnf','Tournament','2Point','1Bit','Weighted',0,10000,47,18970 UNION</v>
      </c>
    </row>
    <row r="1630" spans="1:10" x14ac:dyDescent="0.55000000000000004">
      <c r="A1630" t="s">
        <v>145</v>
      </c>
      <c r="B1630" t="s">
        <v>0</v>
      </c>
      <c r="C1630" t="s">
        <v>134</v>
      </c>
      <c r="D1630" t="s">
        <v>131</v>
      </c>
      <c r="E1630" t="s">
        <v>5</v>
      </c>
      <c r="F1630" t="b">
        <v>0</v>
      </c>
      <c r="G1630">
        <v>10000</v>
      </c>
      <c r="H1630">
        <v>55</v>
      </c>
      <c r="I1630">
        <v>19804</v>
      </c>
      <c r="J1630" t="str">
        <f t="shared" si="25"/>
        <v>SELECT 'flat30-19.cnf','Tournament','2Point','1Bit','Amplified',0,10000,55,19804 UNION</v>
      </c>
    </row>
    <row r="1631" spans="1:10" x14ac:dyDescent="0.55000000000000004">
      <c r="A1631" t="s">
        <v>145</v>
      </c>
      <c r="B1631" t="s">
        <v>0</v>
      </c>
      <c r="C1631" t="s">
        <v>134</v>
      </c>
      <c r="D1631" t="s">
        <v>132</v>
      </c>
      <c r="E1631" t="s">
        <v>3</v>
      </c>
      <c r="F1631" t="b">
        <v>1</v>
      </c>
      <c r="G1631">
        <v>1172</v>
      </c>
      <c r="H1631">
        <v>7</v>
      </c>
      <c r="I1631">
        <v>2331</v>
      </c>
      <c r="J1631" t="str">
        <f t="shared" si="25"/>
        <v>SELECT 'flat30-19.cnf','Tournament','2Point','2Bit','MaxSat',1,1172,7,2331 UNION</v>
      </c>
    </row>
    <row r="1632" spans="1:10" x14ac:dyDescent="0.55000000000000004">
      <c r="A1632" t="s">
        <v>145</v>
      </c>
      <c r="B1632" t="s">
        <v>0</v>
      </c>
      <c r="C1632" t="s">
        <v>134</v>
      </c>
      <c r="D1632" t="s">
        <v>132</v>
      </c>
      <c r="E1632" t="s">
        <v>4</v>
      </c>
      <c r="F1632" t="b">
        <v>1</v>
      </c>
      <c r="G1632">
        <v>498</v>
      </c>
      <c r="H1632">
        <v>2</v>
      </c>
      <c r="I1632">
        <v>933</v>
      </c>
      <c r="J1632" t="str">
        <f t="shared" si="25"/>
        <v>SELECT 'flat30-19.cnf','Tournament','2Point','2Bit','Weighted',1,498,2,933 UNION</v>
      </c>
    </row>
    <row r="1633" spans="1:10" x14ac:dyDescent="0.55000000000000004">
      <c r="A1633" t="s">
        <v>145</v>
      </c>
      <c r="B1633" t="s">
        <v>0</v>
      </c>
      <c r="C1633" t="s">
        <v>134</v>
      </c>
      <c r="D1633" t="s">
        <v>132</v>
      </c>
      <c r="E1633" t="s">
        <v>5</v>
      </c>
      <c r="F1633" t="b">
        <v>1</v>
      </c>
      <c r="G1633">
        <v>1172</v>
      </c>
      <c r="H1633">
        <v>7</v>
      </c>
      <c r="I1633">
        <v>2272</v>
      </c>
      <c r="J1633" t="str">
        <f t="shared" si="25"/>
        <v>SELECT 'flat30-19.cnf','Tournament','2Point','2Bit','Amplified',1,1172,7,2272 UNION</v>
      </c>
    </row>
    <row r="1634" spans="1:10" x14ac:dyDescent="0.55000000000000004">
      <c r="A1634" t="s">
        <v>145</v>
      </c>
      <c r="B1634" t="s">
        <v>9</v>
      </c>
      <c r="C1634" t="s">
        <v>1</v>
      </c>
      <c r="D1634" t="s">
        <v>2</v>
      </c>
      <c r="E1634" t="s">
        <v>3</v>
      </c>
      <c r="F1634" t="b">
        <v>0</v>
      </c>
      <c r="G1634">
        <v>10000</v>
      </c>
      <c r="H1634">
        <v>31</v>
      </c>
      <c r="I1634">
        <v>50912</v>
      </c>
      <c r="J1634" t="str">
        <f t="shared" si="25"/>
        <v>SELECT 'flat30-19.cnf','Roulette','Clause','BitFlip','MaxSat',0,10000,31,50912 UNION</v>
      </c>
    </row>
    <row r="1635" spans="1:10" x14ac:dyDescent="0.55000000000000004">
      <c r="A1635" t="s">
        <v>145</v>
      </c>
      <c r="B1635" t="s">
        <v>9</v>
      </c>
      <c r="C1635" t="s">
        <v>1</v>
      </c>
      <c r="D1635" t="s">
        <v>2</v>
      </c>
      <c r="E1635" t="s">
        <v>4</v>
      </c>
      <c r="F1635" t="b">
        <v>0</v>
      </c>
      <c r="G1635">
        <v>10000</v>
      </c>
      <c r="H1635">
        <v>21</v>
      </c>
      <c r="I1635">
        <v>49291</v>
      </c>
      <c r="J1635" t="str">
        <f t="shared" si="25"/>
        <v>SELECT 'flat30-19.cnf','Roulette','Clause','BitFlip','Weighted',0,10000,21,49291 UNION</v>
      </c>
    </row>
    <row r="1636" spans="1:10" x14ac:dyDescent="0.55000000000000004">
      <c r="A1636" t="s">
        <v>145</v>
      </c>
      <c r="B1636" t="s">
        <v>9</v>
      </c>
      <c r="C1636" t="s">
        <v>1</v>
      </c>
      <c r="D1636" t="s">
        <v>2</v>
      </c>
      <c r="E1636" t="s">
        <v>5</v>
      </c>
      <c r="F1636" t="b">
        <v>0</v>
      </c>
      <c r="G1636">
        <v>10000</v>
      </c>
      <c r="H1636">
        <v>31</v>
      </c>
      <c r="I1636">
        <v>49688</v>
      </c>
      <c r="J1636" t="str">
        <f t="shared" si="25"/>
        <v>SELECT 'flat30-19.cnf','Roulette','Clause','BitFlip','Amplified',0,10000,31,49688 UNION</v>
      </c>
    </row>
    <row r="1637" spans="1:10" x14ac:dyDescent="0.55000000000000004">
      <c r="A1637" t="s">
        <v>145</v>
      </c>
      <c r="B1637" t="s">
        <v>9</v>
      </c>
      <c r="C1637" t="s">
        <v>1</v>
      </c>
      <c r="D1637" t="s">
        <v>6</v>
      </c>
      <c r="E1637" t="s">
        <v>3</v>
      </c>
      <c r="F1637" t="b">
        <v>1</v>
      </c>
      <c r="G1637">
        <v>3870</v>
      </c>
      <c r="H1637">
        <v>14</v>
      </c>
      <c r="I1637">
        <v>22606</v>
      </c>
      <c r="J1637" t="str">
        <f t="shared" si="25"/>
        <v>SELECT 'flat30-19.cnf','Roulette','Clause','Guided','MaxSat',1,3870,14,22606 UNION</v>
      </c>
    </row>
    <row r="1638" spans="1:10" x14ac:dyDescent="0.55000000000000004">
      <c r="A1638" t="s">
        <v>145</v>
      </c>
      <c r="B1638" t="s">
        <v>9</v>
      </c>
      <c r="C1638" t="s">
        <v>1</v>
      </c>
      <c r="D1638" t="s">
        <v>6</v>
      </c>
      <c r="E1638" t="s">
        <v>4</v>
      </c>
      <c r="F1638" t="b">
        <v>1</v>
      </c>
      <c r="G1638">
        <v>2943</v>
      </c>
      <c r="H1638">
        <v>7</v>
      </c>
      <c r="I1638">
        <v>16148</v>
      </c>
      <c r="J1638" t="str">
        <f t="shared" si="25"/>
        <v>SELECT 'flat30-19.cnf','Roulette','Clause','Guided','Weighted',1,2943,7,16148 UNION</v>
      </c>
    </row>
    <row r="1639" spans="1:10" x14ac:dyDescent="0.55000000000000004">
      <c r="A1639" t="s">
        <v>145</v>
      </c>
      <c r="B1639" t="s">
        <v>9</v>
      </c>
      <c r="C1639" t="s">
        <v>1</v>
      </c>
      <c r="D1639" t="s">
        <v>6</v>
      </c>
      <c r="E1639" t="s">
        <v>5</v>
      </c>
      <c r="F1639" t="b">
        <v>1</v>
      </c>
      <c r="G1639">
        <v>811</v>
      </c>
      <c r="H1639">
        <v>2</v>
      </c>
      <c r="I1639">
        <v>4555</v>
      </c>
      <c r="J1639" t="str">
        <f t="shared" si="25"/>
        <v>SELECT 'flat30-19.cnf','Roulette','Clause','Guided','Amplified',1,811,2,4555 UNION</v>
      </c>
    </row>
    <row r="1640" spans="1:10" x14ac:dyDescent="0.55000000000000004">
      <c r="A1640" t="s">
        <v>145</v>
      </c>
      <c r="B1640" t="s">
        <v>9</v>
      </c>
      <c r="C1640" t="s">
        <v>1</v>
      </c>
      <c r="D1640" t="s">
        <v>131</v>
      </c>
      <c r="E1640" t="s">
        <v>3</v>
      </c>
      <c r="F1640" t="b">
        <v>0</v>
      </c>
      <c r="G1640">
        <v>10000</v>
      </c>
      <c r="H1640">
        <v>30</v>
      </c>
      <c r="I1640">
        <v>50385</v>
      </c>
      <c r="J1640" t="str">
        <f t="shared" si="25"/>
        <v>SELECT 'flat30-19.cnf','Roulette','Clause','1Bit','MaxSat',0,10000,30,50385 UNION</v>
      </c>
    </row>
    <row r="1641" spans="1:10" x14ac:dyDescent="0.55000000000000004">
      <c r="A1641" t="s">
        <v>145</v>
      </c>
      <c r="B1641" t="s">
        <v>9</v>
      </c>
      <c r="C1641" t="s">
        <v>1</v>
      </c>
      <c r="D1641" t="s">
        <v>131</v>
      </c>
      <c r="E1641" t="s">
        <v>4</v>
      </c>
      <c r="F1641" t="b">
        <v>0</v>
      </c>
      <c r="G1641">
        <v>10000</v>
      </c>
      <c r="H1641">
        <v>22</v>
      </c>
      <c r="I1641">
        <v>48998</v>
      </c>
      <c r="J1641" t="str">
        <f t="shared" si="25"/>
        <v>SELECT 'flat30-19.cnf','Roulette','Clause','1Bit','Weighted',0,10000,22,48998 UNION</v>
      </c>
    </row>
    <row r="1642" spans="1:10" x14ac:dyDescent="0.55000000000000004">
      <c r="A1642" t="s">
        <v>145</v>
      </c>
      <c r="B1642" t="s">
        <v>9</v>
      </c>
      <c r="C1642" t="s">
        <v>1</v>
      </c>
      <c r="D1642" t="s">
        <v>131</v>
      </c>
      <c r="E1642" t="s">
        <v>5</v>
      </c>
      <c r="F1642" t="b">
        <v>0</v>
      </c>
      <c r="G1642">
        <v>10000</v>
      </c>
      <c r="H1642">
        <v>37</v>
      </c>
      <c r="I1642">
        <v>50355</v>
      </c>
      <c r="J1642" t="str">
        <f t="shared" si="25"/>
        <v>SELECT 'flat30-19.cnf','Roulette','Clause','1Bit','Amplified',0,10000,37,50355 UNION</v>
      </c>
    </row>
    <row r="1643" spans="1:10" x14ac:dyDescent="0.55000000000000004">
      <c r="A1643" t="s">
        <v>145</v>
      </c>
      <c r="B1643" t="s">
        <v>9</v>
      </c>
      <c r="C1643" t="s">
        <v>1</v>
      </c>
      <c r="D1643" t="s">
        <v>132</v>
      </c>
      <c r="E1643" t="s">
        <v>3</v>
      </c>
      <c r="F1643" t="b">
        <v>0</v>
      </c>
      <c r="G1643">
        <v>10000</v>
      </c>
      <c r="H1643">
        <v>31</v>
      </c>
      <c r="I1643">
        <v>52048</v>
      </c>
      <c r="J1643" t="str">
        <f t="shared" si="25"/>
        <v>SELECT 'flat30-19.cnf','Roulette','Clause','2Bit','MaxSat',0,10000,31,52048 UNION</v>
      </c>
    </row>
    <row r="1644" spans="1:10" x14ac:dyDescent="0.55000000000000004">
      <c r="A1644" t="s">
        <v>145</v>
      </c>
      <c r="B1644" t="s">
        <v>9</v>
      </c>
      <c r="C1644" t="s">
        <v>1</v>
      </c>
      <c r="D1644" t="s">
        <v>132</v>
      </c>
      <c r="E1644" t="s">
        <v>4</v>
      </c>
      <c r="F1644" t="b">
        <v>0</v>
      </c>
      <c r="G1644">
        <v>10000</v>
      </c>
      <c r="H1644">
        <v>24</v>
      </c>
      <c r="I1644">
        <v>52119</v>
      </c>
      <c r="J1644" t="str">
        <f t="shared" si="25"/>
        <v>SELECT 'flat30-19.cnf','Roulette','Clause','2Bit','Weighted',0,10000,24,52119 UNION</v>
      </c>
    </row>
    <row r="1645" spans="1:10" x14ac:dyDescent="0.55000000000000004">
      <c r="A1645" t="s">
        <v>145</v>
      </c>
      <c r="B1645" t="s">
        <v>9</v>
      </c>
      <c r="C1645" t="s">
        <v>1</v>
      </c>
      <c r="D1645" t="s">
        <v>132</v>
      </c>
      <c r="E1645" t="s">
        <v>5</v>
      </c>
      <c r="F1645" t="b">
        <v>0</v>
      </c>
      <c r="G1645">
        <v>10000</v>
      </c>
      <c r="H1645">
        <v>33</v>
      </c>
      <c r="I1645">
        <v>53156</v>
      </c>
      <c r="J1645" t="str">
        <f t="shared" si="25"/>
        <v>SELECT 'flat30-19.cnf','Roulette','Clause','2Bit','Amplified',0,10000,33,53156 UNION</v>
      </c>
    </row>
    <row r="1646" spans="1:10" x14ac:dyDescent="0.55000000000000004">
      <c r="A1646" t="s">
        <v>145</v>
      </c>
      <c r="B1646" t="s">
        <v>9</v>
      </c>
      <c r="C1646" t="s">
        <v>8</v>
      </c>
      <c r="D1646" t="s">
        <v>2</v>
      </c>
      <c r="E1646" t="s">
        <v>3</v>
      </c>
      <c r="F1646" t="b">
        <v>0</v>
      </c>
      <c r="G1646">
        <v>10000</v>
      </c>
      <c r="H1646">
        <v>36</v>
      </c>
      <c r="I1646">
        <v>23308</v>
      </c>
      <c r="J1646" t="str">
        <f t="shared" si="25"/>
        <v>SELECT 'flat30-19.cnf','Roulette','Uniform','BitFlip','MaxSat',0,10000,36,23308 UNION</v>
      </c>
    </row>
    <row r="1647" spans="1:10" x14ac:dyDescent="0.55000000000000004">
      <c r="A1647" t="s">
        <v>145</v>
      </c>
      <c r="B1647" t="s">
        <v>9</v>
      </c>
      <c r="C1647" t="s">
        <v>8</v>
      </c>
      <c r="D1647" t="s">
        <v>2</v>
      </c>
      <c r="E1647" t="s">
        <v>4</v>
      </c>
      <c r="F1647" t="b">
        <v>0</v>
      </c>
      <c r="G1647">
        <v>10000</v>
      </c>
      <c r="H1647">
        <v>28</v>
      </c>
      <c r="I1647">
        <v>21765</v>
      </c>
      <c r="J1647" t="str">
        <f t="shared" si="25"/>
        <v>SELECT 'flat30-19.cnf','Roulette','Uniform','BitFlip','Weighted',0,10000,28,21765 UNION</v>
      </c>
    </row>
    <row r="1648" spans="1:10" x14ac:dyDescent="0.55000000000000004">
      <c r="A1648" t="s">
        <v>145</v>
      </c>
      <c r="B1648" t="s">
        <v>9</v>
      </c>
      <c r="C1648" t="s">
        <v>8</v>
      </c>
      <c r="D1648" t="s">
        <v>2</v>
      </c>
      <c r="E1648" t="s">
        <v>5</v>
      </c>
      <c r="F1648" t="b">
        <v>0</v>
      </c>
      <c r="G1648">
        <v>10000</v>
      </c>
      <c r="H1648">
        <v>37</v>
      </c>
      <c r="I1648">
        <v>23799</v>
      </c>
      <c r="J1648" t="str">
        <f t="shared" si="25"/>
        <v>SELECT 'flat30-19.cnf','Roulette','Uniform','BitFlip','Amplified',0,10000,37,23799 UNION</v>
      </c>
    </row>
    <row r="1649" spans="1:10" x14ac:dyDescent="0.55000000000000004">
      <c r="A1649" t="s">
        <v>145</v>
      </c>
      <c r="B1649" t="s">
        <v>9</v>
      </c>
      <c r="C1649" t="s">
        <v>8</v>
      </c>
      <c r="D1649" t="s">
        <v>6</v>
      </c>
      <c r="E1649" t="s">
        <v>3</v>
      </c>
      <c r="F1649" t="b">
        <v>1</v>
      </c>
      <c r="G1649">
        <v>2815</v>
      </c>
      <c r="H1649">
        <v>11</v>
      </c>
      <c r="I1649">
        <v>9991</v>
      </c>
      <c r="J1649" t="str">
        <f t="shared" si="25"/>
        <v>SELECT 'flat30-19.cnf','Roulette','Uniform','Guided','MaxSat',1,2815,11,9991 UNION</v>
      </c>
    </row>
    <row r="1650" spans="1:10" x14ac:dyDescent="0.55000000000000004">
      <c r="A1650" t="s">
        <v>145</v>
      </c>
      <c r="B1650" t="s">
        <v>9</v>
      </c>
      <c r="C1650" t="s">
        <v>8</v>
      </c>
      <c r="D1650" t="s">
        <v>6</v>
      </c>
      <c r="E1650" t="s">
        <v>4</v>
      </c>
      <c r="F1650" t="b">
        <v>1</v>
      </c>
      <c r="G1650">
        <v>675</v>
      </c>
      <c r="H1650">
        <v>2</v>
      </c>
      <c r="I1650">
        <v>2298</v>
      </c>
      <c r="J1650" t="str">
        <f t="shared" si="25"/>
        <v>SELECT 'flat30-19.cnf','Roulette','Uniform','Guided','Weighted',1,675,2,2298 UNION</v>
      </c>
    </row>
    <row r="1651" spans="1:10" x14ac:dyDescent="0.55000000000000004">
      <c r="A1651" t="s">
        <v>145</v>
      </c>
      <c r="B1651" t="s">
        <v>9</v>
      </c>
      <c r="C1651" t="s">
        <v>8</v>
      </c>
      <c r="D1651" t="s">
        <v>6</v>
      </c>
      <c r="E1651" t="s">
        <v>5</v>
      </c>
      <c r="F1651" t="b">
        <v>1</v>
      </c>
      <c r="G1651">
        <v>5061</v>
      </c>
      <c r="H1651">
        <v>23</v>
      </c>
      <c r="I1651">
        <v>18102</v>
      </c>
      <c r="J1651" t="str">
        <f t="shared" si="25"/>
        <v>SELECT 'flat30-19.cnf','Roulette','Uniform','Guided','Amplified',1,5061,23,18102 UNION</v>
      </c>
    </row>
    <row r="1652" spans="1:10" x14ac:dyDescent="0.55000000000000004">
      <c r="A1652" t="s">
        <v>145</v>
      </c>
      <c r="B1652" t="s">
        <v>9</v>
      </c>
      <c r="C1652" t="s">
        <v>8</v>
      </c>
      <c r="D1652" t="s">
        <v>131</v>
      </c>
      <c r="E1652" t="s">
        <v>3</v>
      </c>
      <c r="F1652" t="b">
        <v>0</v>
      </c>
      <c r="G1652">
        <v>10000</v>
      </c>
      <c r="H1652">
        <v>39</v>
      </c>
      <c r="I1652">
        <v>21764</v>
      </c>
      <c r="J1652" t="str">
        <f t="shared" si="25"/>
        <v>SELECT 'flat30-19.cnf','Roulette','Uniform','1Bit','MaxSat',0,10000,39,21764 UNION</v>
      </c>
    </row>
    <row r="1653" spans="1:10" x14ac:dyDescent="0.55000000000000004">
      <c r="A1653" t="s">
        <v>145</v>
      </c>
      <c r="B1653" t="s">
        <v>9</v>
      </c>
      <c r="C1653" t="s">
        <v>8</v>
      </c>
      <c r="D1653" t="s">
        <v>131</v>
      </c>
      <c r="E1653" t="s">
        <v>4</v>
      </c>
      <c r="F1653" t="b">
        <v>0</v>
      </c>
      <c r="G1653">
        <v>10000</v>
      </c>
      <c r="H1653">
        <v>31</v>
      </c>
      <c r="I1653">
        <v>20953</v>
      </c>
      <c r="J1653" t="str">
        <f t="shared" si="25"/>
        <v>SELECT 'flat30-19.cnf','Roulette','Uniform','1Bit','Weighted',0,10000,31,20953 UNION</v>
      </c>
    </row>
    <row r="1654" spans="1:10" x14ac:dyDescent="0.55000000000000004">
      <c r="A1654" t="s">
        <v>145</v>
      </c>
      <c r="B1654" t="s">
        <v>9</v>
      </c>
      <c r="C1654" t="s">
        <v>8</v>
      </c>
      <c r="D1654" t="s">
        <v>131</v>
      </c>
      <c r="E1654" t="s">
        <v>5</v>
      </c>
      <c r="F1654" t="b">
        <v>0</v>
      </c>
      <c r="G1654">
        <v>10000</v>
      </c>
      <c r="H1654">
        <v>41</v>
      </c>
      <c r="I1654">
        <v>21866</v>
      </c>
      <c r="J1654" t="str">
        <f t="shared" si="25"/>
        <v>SELECT 'flat30-19.cnf','Roulette','Uniform','1Bit','Amplified',0,10000,41,21866 UNION</v>
      </c>
    </row>
    <row r="1655" spans="1:10" x14ac:dyDescent="0.55000000000000004">
      <c r="A1655" t="s">
        <v>145</v>
      </c>
      <c r="B1655" t="s">
        <v>9</v>
      </c>
      <c r="C1655" t="s">
        <v>8</v>
      </c>
      <c r="D1655" t="s">
        <v>132</v>
      </c>
      <c r="E1655" t="s">
        <v>3</v>
      </c>
      <c r="F1655" t="b">
        <v>0</v>
      </c>
      <c r="G1655">
        <v>10000</v>
      </c>
      <c r="H1655">
        <v>34</v>
      </c>
      <c r="I1655">
        <v>22114</v>
      </c>
      <c r="J1655" t="str">
        <f t="shared" si="25"/>
        <v>SELECT 'flat30-19.cnf','Roulette','Uniform','2Bit','MaxSat',0,10000,34,22114 UNION</v>
      </c>
    </row>
    <row r="1656" spans="1:10" x14ac:dyDescent="0.55000000000000004">
      <c r="A1656" t="s">
        <v>145</v>
      </c>
      <c r="B1656" t="s">
        <v>9</v>
      </c>
      <c r="C1656" t="s">
        <v>8</v>
      </c>
      <c r="D1656" t="s">
        <v>132</v>
      </c>
      <c r="E1656" t="s">
        <v>4</v>
      </c>
      <c r="F1656" t="b">
        <v>0</v>
      </c>
      <c r="G1656">
        <v>10000</v>
      </c>
      <c r="H1656">
        <v>25</v>
      </c>
      <c r="I1656">
        <v>21215</v>
      </c>
      <c r="J1656" t="str">
        <f t="shared" si="25"/>
        <v>SELECT 'flat30-19.cnf','Roulette','Uniform','2Bit','Weighted',0,10000,25,21215 UNION</v>
      </c>
    </row>
    <row r="1657" spans="1:10" x14ac:dyDescent="0.55000000000000004">
      <c r="A1657" t="s">
        <v>145</v>
      </c>
      <c r="B1657" t="s">
        <v>9</v>
      </c>
      <c r="C1657" t="s">
        <v>8</v>
      </c>
      <c r="D1657" t="s">
        <v>132</v>
      </c>
      <c r="E1657" t="s">
        <v>5</v>
      </c>
      <c r="F1657" t="b">
        <v>0</v>
      </c>
      <c r="G1657">
        <v>10000</v>
      </c>
      <c r="H1657">
        <v>33</v>
      </c>
      <c r="I1657">
        <v>22387</v>
      </c>
      <c r="J1657" t="str">
        <f t="shared" si="25"/>
        <v>SELECT 'flat30-19.cnf','Roulette','Uniform','2Bit','Amplified',0,10000,33,22387 UNION</v>
      </c>
    </row>
    <row r="1658" spans="1:10" x14ac:dyDescent="0.55000000000000004">
      <c r="A1658" t="s">
        <v>145</v>
      </c>
      <c r="B1658" t="s">
        <v>9</v>
      </c>
      <c r="C1658" t="s">
        <v>133</v>
      </c>
      <c r="D1658" t="s">
        <v>2</v>
      </c>
      <c r="E1658" t="s">
        <v>3</v>
      </c>
      <c r="F1658" t="b">
        <v>0</v>
      </c>
      <c r="G1658">
        <v>10000</v>
      </c>
      <c r="H1658">
        <v>38</v>
      </c>
      <c r="I1658">
        <v>21786</v>
      </c>
      <c r="J1658" t="str">
        <f t="shared" si="25"/>
        <v>SELECT 'flat30-19.cnf','Roulette','1Point','BitFlip','MaxSat',0,10000,38,21786 UNION</v>
      </c>
    </row>
    <row r="1659" spans="1:10" x14ac:dyDescent="0.55000000000000004">
      <c r="A1659" t="s">
        <v>145</v>
      </c>
      <c r="B1659" t="s">
        <v>9</v>
      </c>
      <c r="C1659" t="s">
        <v>133</v>
      </c>
      <c r="D1659" t="s">
        <v>2</v>
      </c>
      <c r="E1659" t="s">
        <v>4</v>
      </c>
      <c r="F1659" t="b">
        <v>0</v>
      </c>
      <c r="G1659">
        <v>10000</v>
      </c>
      <c r="H1659">
        <v>29</v>
      </c>
      <c r="I1659">
        <v>20910</v>
      </c>
      <c r="J1659" t="str">
        <f t="shared" si="25"/>
        <v>SELECT 'flat30-19.cnf','Roulette','1Point','BitFlip','Weighted',0,10000,29,20910 UNION</v>
      </c>
    </row>
    <row r="1660" spans="1:10" x14ac:dyDescent="0.55000000000000004">
      <c r="A1660" t="s">
        <v>145</v>
      </c>
      <c r="B1660" t="s">
        <v>9</v>
      </c>
      <c r="C1660" t="s">
        <v>133</v>
      </c>
      <c r="D1660" t="s">
        <v>2</v>
      </c>
      <c r="E1660" t="s">
        <v>5</v>
      </c>
      <c r="F1660" t="b">
        <v>0</v>
      </c>
      <c r="G1660">
        <v>10000</v>
      </c>
      <c r="H1660">
        <v>37</v>
      </c>
      <c r="I1660">
        <v>21693</v>
      </c>
      <c r="J1660" t="str">
        <f t="shared" si="25"/>
        <v>SELECT 'flat30-19.cnf','Roulette','1Point','BitFlip','Amplified',0,10000,37,21693 UNION</v>
      </c>
    </row>
    <row r="1661" spans="1:10" x14ac:dyDescent="0.55000000000000004">
      <c r="A1661" t="s">
        <v>145</v>
      </c>
      <c r="B1661" t="s">
        <v>9</v>
      </c>
      <c r="C1661" t="s">
        <v>133</v>
      </c>
      <c r="D1661" t="s">
        <v>6</v>
      </c>
      <c r="E1661" t="s">
        <v>3</v>
      </c>
      <c r="F1661" t="b">
        <v>1</v>
      </c>
      <c r="G1661">
        <v>293</v>
      </c>
      <c r="H1661">
        <v>1</v>
      </c>
      <c r="I1661">
        <v>995</v>
      </c>
      <c r="J1661" t="str">
        <f t="shared" si="25"/>
        <v>SELECT 'flat30-19.cnf','Roulette','1Point','Guided','MaxSat',1,293,1,995 UNION</v>
      </c>
    </row>
    <row r="1662" spans="1:10" x14ac:dyDescent="0.55000000000000004">
      <c r="A1662" t="s">
        <v>145</v>
      </c>
      <c r="B1662" t="s">
        <v>9</v>
      </c>
      <c r="C1662" t="s">
        <v>133</v>
      </c>
      <c r="D1662" t="s">
        <v>6</v>
      </c>
      <c r="E1662" t="s">
        <v>4</v>
      </c>
      <c r="F1662" t="b">
        <v>1</v>
      </c>
      <c r="G1662">
        <v>622</v>
      </c>
      <c r="H1662">
        <v>2</v>
      </c>
      <c r="I1662">
        <v>2001</v>
      </c>
      <c r="J1662" t="str">
        <f t="shared" si="25"/>
        <v>SELECT 'flat30-19.cnf','Roulette','1Point','Guided','Weighted',1,622,2,2001 UNION</v>
      </c>
    </row>
    <row r="1663" spans="1:10" x14ac:dyDescent="0.55000000000000004">
      <c r="A1663" t="s">
        <v>145</v>
      </c>
      <c r="B1663" t="s">
        <v>9</v>
      </c>
      <c r="C1663" t="s">
        <v>133</v>
      </c>
      <c r="D1663" t="s">
        <v>6</v>
      </c>
      <c r="E1663" t="s">
        <v>5</v>
      </c>
      <c r="F1663" t="b">
        <v>1</v>
      </c>
      <c r="G1663">
        <v>681</v>
      </c>
      <c r="H1663">
        <v>3</v>
      </c>
      <c r="I1663">
        <v>2316</v>
      </c>
      <c r="J1663" t="str">
        <f t="shared" si="25"/>
        <v>SELECT 'flat30-19.cnf','Roulette','1Point','Guided','Amplified',1,681,3,2316 UNION</v>
      </c>
    </row>
    <row r="1664" spans="1:10" x14ac:dyDescent="0.55000000000000004">
      <c r="A1664" t="s">
        <v>145</v>
      </c>
      <c r="B1664" t="s">
        <v>9</v>
      </c>
      <c r="C1664" t="s">
        <v>133</v>
      </c>
      <c r="D1664" t="s">
        <v>131</v>
      </c>
      <c r="E1664" t="s">
        <v>3</v>
      </c>
      <c r="F1664" t="b">
        <v>0</v>
      </c>
      <c r="G1664">
        <v>10000</v>
      </c>
      <c r="H1664">
        <v>42</v>
      </c>
      <c r="I1664">
        <v>20789</v>
      </c>
      <c r="J1664" t="str">
        <f t="shared" si="25"/>
        <v>SELECT 'flat30-19.cnf','Roulette','1Point','1Bit','MaxSat',0,10000,42,20789 UNION</v>
      </c>
    </row>
    <row r="1665" spans="1:10" x14ac:dyDescent="0.55000000000000004">
      <c r="A1665" t="s">
        <v>145</v>
      </c>
      <c r="B1665" t="s">
        <v>9</v>
      </c>
      <c r="C1665" t="s">
        <v>133</v>
      </c>
      <c r="D1665" t="s">
        <v>131</v>
      </c>
      <c r="E1665" t="s">
        <v>4</v>
      </c>
      <c r="F1665" t="b">
        <v>0</v>
      </c>
      <c r="G1665">
        <v>10000</v>
      </c>
      <c r="H1665">
        <v>28</v>
      </c>
      <c r="I1665">
        <v>19658</v>
      </c>
      <c r="J1665" t="str">
        <f t="shared" si="25"/>
        <v>SELECT 'flat30-19.cnf','Roulette','1Point','1Bit','Weighted',0,10000,28,19658 UNION</v>
      </c>
    </row>
    <row r="1666" spans="1:10" x14ac:dyDescent="0.55000000000000004">
      <c r="A1666" t="s">
        <v>145</v>
      </c>
      <c r="B1666" t="s">
        <v>9</v>
      </c>
      <c r="C1666" t="s">
        <v>133</v>
      </c>
      <c r="D1666" t="s">
        <v>131</v>
      </c>
      <c r="E1666" t="s">
        <v>5</v>
      </c>
      <c r="F1666" t="b">
        <v>1</v>
      </c>
      <c r="G1666">
        <v>8036</v>
      </c>
      <c r="H1666">
        <v>34</v>
      </c>
      <c r="I1666">
        <v>16756</v>
      </c>
      <c r="J1666" t="str">
        <f t="shared" si="25"/>
        <v>SELECT 'flat30-19.cnf','Roulette','1Point','1Bit','Amplified',1,8036,34,16756 UNION</v>
      </c>
    </row>
    <row r="1667" spans="1:10" x14ac:dyDescent="0.55000000000000004">
      <c r="A1667" t="s">
        <v>145</v>
      </c>
      <c r="B1667" t="s">
        <v>9</v>
      </c>
      <c r="C1667" t="s">
        <v>133</v>
      </c>
      <c r="D1667" t="s">
        <v>132</v>
      </c>
      <c r="E1667" t="s">
        <v>3</v>
      </c>
      <c r="F1667" t="b">
        <v>0</v>
      </c>
      <c r="G1667">
        <v>10000</v>
      </c>
      <c r="H1667">
        <v>38</v>
      </c>
      <c r="I1667">
        <v>20742</v>
      </c>
      <c r="J1667" t="str">
        <f t="shared" ref="J1667:J1730" si="26">CONCATENATE("SELECT '",A1667,"','",B1667,"','",C1667,"','",D1667,"','",E1667,"',",IF(F1667,1,0),",",G1667,",",H1667,",",I1667," UNION")</f>
        <v>SELECT 'flat30-19.cnf','Roulette','1Point','2Bit','MaxSat',0,10000,38,20742 UNION</v>
      </c>
    </row>
    <row r="1668" spans="1:10" x14ac:dyDescent="0.55000000000000004">
      <c r="A1668" t="s">
        <v>145</v>
      </c>
      <c r="B1668" t="s">
        <v>9</v>
      </c>
      <c r="C1668" t="s">
        <v>133</v>
      </c>
      <c r="D1668" t="s">
        <v>132</v>
      </c>
      <c r="E1668" t="s">
        <v>4</v>
      </c>
      <c r="F1668" t="b">
        <v>0</v>
      </c>
      <c r="G1668">
        <v>10000</v>
      </c>
      <c r="H1668">
        <v>27</v>
      </c>
      <c r="I1668">
        <v>19786</v>
      </c>
      <c r="J1668" t="str">
        <f t="shared" si="26"/>
        <v>SELECT 'flat30-19.cnf','Roulette','1Point','2Bit','Weighted',0,10000,27,19786 UNION</v>
      </c>
    </row>
    <row r="1669" spans="1:10" x14ac:dyDescent="0.55000000000000004">
      <c r="A1669" t="s">
        <v>145</v>
      </c>
      <c r="B1669" t="s">
        <v>9</v>
      </c>
      <c r="C1669" t="s">
        <v>133</v>
      </c>
      <c r="D1669" t="s">
        <v>132</v>
      </c>
      <c r="E1669" t="s">
        <v>5</v>
      </c>
      <c r="F1669" t="b">
        <v>0</v>
      </c>
      <c r="G1669">
        <v>10000</v>
      </c>
      <c r="H1669">
        <v>36</v>
      </c>
      <c r="I1669">
        <v>20680</v>
      </c>
      <c r="J1669" t="str">
        <f t="shared" si="26"/>
        <v>SELECT 'flat30-19.cnf','Roulette','1Point','2Bit','Amplified',0,10000,36,20680 UNION</v>
      </c>
    </row>
    <row r="1670" spans="1:10" x14ac:dyDescent="0.55000000000000004">
      <c r="A1670" t="s">
        <v>145</v>
      </c>
      <c r="B1670" t="s">
        <v>9</v>
      </c>
      <c r="C1670" t="s">
        <v>134</v>
      </c>
      <c r="D1670" t="s">
        <v>2</v>
      </c>
      <c r="E1670" t="s">
        <v>3</v>
      </c>
      <c r="F1670" t="b">
        <v>0</v>
      </c>
      <c r="G1670">
        <v>10000</v>
      </c>
      <c r="H1670">
        <v>40</v>
      </c>
      <c r="I1670">
        <v>21760</v>
      </c>
      <c r="J1670" t="str">
        <f t="shared" si="26"/>
        <v>SELECT 'flat30-19.cnf','Roulette','2Point','BitFlip','MaxSat',0,10000,40,21760 UNION</v>
      </c>
    </row>
    <row r="1671" spans="1:10" x14ac:dyDescent="0.55000000000000004">
      <c r="A1671" t="s">
        <v>145</v>
      </c>
      <c r="B1671" t="s">
        <v>9</v>
      </c>
      <c r="C1671" t="s">
        <v>134</v>
      </c>
      <c r="D1671" t="s">
        <v>2</v>
      </c>
      <c r="E1671" t="s">
        <v>4</v>
      </c>
      <c r="F1671" t="b">
        <v>0</v>
      </c>
      <c r="G1671">
        <v>10000</v>
      </c>
      <c r="H1671">
        <v>26</v>
      </c>
      <c r="I1671">
        <v>20817</v>
      </c>
      <c r="J1671" t="str">
        <f t="shared" si="26"/>
        <v>SELECT 'flat30-19.cnf','Roulette','2Point','BitFlip','Weighted',0,10000,26,20817 UNION</v>
      </c>
    </row>
    <row r="1672" spans="1:10" x14ac:dyDescent="0.55000000000000004">
      <c r="A1672" t="s">
        <v>145</v>
      </c>
      <c r="B1672" t="s">
        <v>9</v>
      </c>
      <c r="C1672" t="s">
        <v>134</v>
      </c>
      <c r="D1672" t="s">
        <v>2</v>
      </c>
      <c r="E1672" t="s">
        <v>5</v>
      </c>
      <c r="F1672" t="b">
        <v>0</v>
      </c>
      <c r="G1672">
        <v>10000</v>
      </c>
      <c r="H1672">
        <v>38</v>
      </c>
      <c r="I1672">
        <v>21867</v>
      </c>
      <c r="J1672" t="str">
        <f t="shared" si="26"/>
        <v>SELECT 'flat30-19.cnf','Roulette','2Point','BitFlip','Amplified',0,10000,38,21867 UNION</v>
      </c>
    </row>
    <row r="1673" spans="1:10" x14ac:dyDescent="0.55000000000000004">
      <c r="A1673" t="s">
        <v>145</v>
      </c>
      <c r="B1673" t="s">
        <v>9</v>
      </c>
      <c r="C1673" t="s">
        <v>134</v>
      </c>
      <c r="D1673" t="s">
        <v>6</v>
      </c>
      <c r="E1673" t="s">
        <v>3</v>
      </c>
      <c r="F1673" t="b">
        <v>1</v>
      </c>
      <c r="G1673">
        <v>570</v>
      </c>
      <c r="H1673">
        <v>3</v>
      </c>
      <c r="I1673">
        <v>1952</v>
      </c>
      <c r="J1673" t="str">
        <f t="shared" si="26"/>
        <v>SELECT 'flat30-19.cnf','Roulette','2Point','Guided','MaxSat',1,570,3,1952 UNION</v>
      </c>
    </row>
    <row r="1674" spans="1:10" x14ac:dyDescent="0.55000000000000004">
      <c r="A1674" t="s">
        <v>145</v>
      </c>
      <c r="B1674" t="s">
        <v>9</v>
      </c>
      <c r="C1674" t="s">
        <v>134</v>
      </c>
      <c r="D1674" t="s">
        <v>6</v>
      </c>
      <c r="E1674" t="s">
        <v>4</v>
      </c>
      <c r="F1674" t="b">
        <v>1</v>
      </c>
      <c r="G1674">
        <v>604</v>
      </c>
      <c r="H1674">
        <v>1</v>
      </c>
      <c r="I1674">
        <v>1967</v>
      </c>
      <c r="J1674" t="str">
        <f t="shared" si="26"/>
        <v>SELECT 'flat30-19.cnf','Roulette','2Point','Guided','Weighted',1,604,1,1967 UNION</v>
      </c>
    </row>
    <row r="1675" spans="1:10" x14ac:dyDescent="0.55000000000000004">
      <c r="A1675" t="s">
        <v>145</v>
      </c>
      <c r="B1675" t="s">
        <v>9</v>
      </c>
      <c r="C1675" t="s">
        <v>134</v>
      </c>
      <c r="D1675" t="s">
        <v>6</v>
      </c>
      <c r="E1675" t="s">
        <v>5</v>
      </c>
      <c r="F1675" t="b">
        <v>1</v>
      </c>
      <c r="G1675">
        <v>1999</v>
      </c>
      <c r="H1675">
        <v>11</v>
      </c>
      <c r="I1675">
        <v>6843</v>
      </c>
      <c r="J1675" t="str">
        <f t="shared" si="26"/>
        <v>SELECT 'flat30-19.cnf','Roulette','2Point','Guided','Amplified',1,1999,11,6843 UNION</v>
      </c>
    </row>
    <row r="1676" spans="1:10" x14ac:dyDescent="0.55000000000000004">
      <c r="A1676" t="s">
        <v>145</v>
      </c>
      <c r="B1676" t="s">
        <v>9</v>
      </c>
      <c r="C1676" t="s">
        <v>134</v>
      </c>
      <c r="D1676" t="s">
        <v>131</v>
      </c>
      <c r="E1676" t="s">
        <v>3</v>
      </c>
      <c r="F1676" t="b">
        <v>0</v>
      </c>
      <c r="G1676">
        <v>10000</v>
      </c>
      <c r="H1676">
        <v>42</v>
      </c>
      <c r="I1676">
        <v>20779</v>
      </c>
      <c r="J1676" t="str">
        <f t="shared" si="26"/>
        <v>SELECT 'flat30-19.cnf','Roulette','2Point','1Bit','MaxSat',0,10000,42,20779 UNION</v>
      </c>
    </row>
    <row r="1677" spans="1:10" x14ac:dyDescent="0.55000000000000004">
      <c r="A1677" t="s">
        <v>145</v>
      </c>
      <c r="B1677" t="s">
        <v>9</v>
      </c>
      <c r="C1677" t="s">
        <v>134</v>
      </c>
      <c r="D1677" t="s">
        <v>131</v>
      </c>
      <c r="E1677" t="s">
        <v>4</v>
      </c>
      <c r="F1677" t="b">
        <v>0</v>
      </c>
      <c r="G1677">
        <v>10000</v>
      </c>
      <c r="H1677">
        <v>28</v>
      </c>
      <c r="I1677">
        <v>19702</v>
      </c>
      <c r="J1677" t="str">
        <f t="shared" si="26"/>
        <v>SELECT 'flat30-19.cnf','Roulette','2Point','1Bit','Weighted',0,10000,28,19702 UNION</v>
      </c>
    </row>
    <row r="1678" spans="1:10" x14ac:dyDescent="0.55000000000000004">
      <c r="A1678" t="s">
        <v>145</v>
      </c>
      <c r="B1678" t="s">
        <v>9</v>
      </c>
      <c r="C1678" t="s">
        <v>134</v>
      </c>
      <c r="D1678" t="s">
        <v>131</v>
      </c>
      <c r="E1678" t="s">
        <v>5</v>
      </c>
      <c r="F1678" t="b">
        <v>0</v>
      </c>
      <c r="G1678">
        <v>10000</v>
      </c>
      <c r="H1678">
        <v>40</v>
      </c>
      <c r="I1678">
        <v>20638</v>
      </c>
      <c r="J1678" t="str">
        <f t="shared" si="26"/>
        <v>SELECT 'flat30-19.cnf','Roulette','2Point','1Bit','Amplified',0,10000,40,20638 UNION</v>
      </c>
    </row>
    <row r="1679" spans="1:10" x14ac:dyDescent="0.55000000000000004">
      <c r="A1679" t="s">
        <v>145</v>
      </c>
      <c r="B1679" t="s">
        <v>9</v>
      </c>
      <c r="C1679" t="s">
        <v>134</v>
      </c>
      <c r="D1679" t="s">
        <v>132</v>
      </c>
      <c r="E1679" t="s">
        <v>3</v>
      </c>
      <c r="F1679" t="b">
        <v>0</v>
      </c>
      <c r="G1679">
        <v>10000</v>
      </c>
      <c r="H1679">
        <v>35</v>
      </c>
      <c r="I1679">
        <v>20873</v>
      </c>
      <c r="J1679" t="str">
        <f t="shared" si="26"/>
        <v>SELECT 'flat30-19.cnf','Roulette','2Point','2Bit','MaxSat',0,10000,35,20873 UNION</v>
      </c>
    </row>
    <row r="1680" spans="1:10" x14ac:dyDescent="0.55000000000000004">
      <c r="A1680" t="s">
        <v>145</v>
      </c>
      <c r="B1680" t="s">
        <v>9</v>
      </c>
      <c r="C1680" t="s">
        <v>134</v>
      </c>
      <c r="D1680" t="s">
        <v>132</v>
      </c>
      <c r="E1680" t="s">
        <v>4</v>
      </c>
      <c r="F1680" t="b">
        <v>1</v>
      </c>
      <c r="G1680">
        <v>8130</v>
      </c>
      <c r="H1680">
        <v>21</v>
      </c>
      <c r="I1680">
        <v>16219</v>
      </c>
      <c r="J1680" t="str">
        <f t="shared" si="26"/>
        <v>SELECT 'flat30-19.cnf','Roulette','2Point','2Bit','Weighted',1,8130,21,16219 UNION</v>
      </c>
    </row>
    <row r="1681" spans="1:10" x14ac:dyDescent="0.55000000000000004">
      <c r="A1681" t="s">
        <v>145</v>
      </c>
      <c r="B1681" t="s">
        <v>9</v>
      </c>
      <c r="C1681" t="s">
        <v>134</v>
      </c>
      <c r="D1681" t="s">
        <v>132</v>
      </c>
      <c r="E1681" t="s">
        <v>5</v>
      </c>
      <c r="F1681" t="b">
        <v>0</v>
      </c>
      <c r="G1681">
        <v>10000</v>
      </c>
      <c r="H1681">
        <v>40</v>
      </c>
      <c r="I1681">
        <v>20592</v>
      </c>
      <c r="J1681" t="str">
        <f t="shared" si="26"/>
        <v>SELECT 'flat30-19.cnf','Roulette','2Point','2Bit','Amplified',0,10000,40,20592 UNION</v>
      </c>
    </row>
    <row r="1682" spans="1:10" x14ac:dyDescent="0.55000000000000004">
      <c r="A1682" t="s">
        <v>145</v>
      </c>
      <c r="B1682" t="s">
        <v>10</v>
      </c>
      <c r="C1682" t="s">
        <v>1</v>
      </c>
      <c r="D1682" t="s">
        <v>2</v>
      </c>
      <c r="E1682" t="s">
        <v>3</v>
      </c>
      <c r="F1682" t="b">
        <v>0</v>
      </c>
      <c r="G1682">
        <v>10000</v>
      </c>
      <c r="H1682">
        <v>46</v>
      </c>
      <c r="I1682">
        <v>48269</v>
      </c>
      <c r="J1682" t="str">
        <f t="shared" si="26"/>
        <v>SELECT 'flat30-19.cnf','Rank','Clause','BitFlip','MaxSat',0,10000,46,48269 UNION</v>
      </c>
    </row>
    <row r="1683" spans="1:10" x14ac:dyDescent="0.55000000000000004">
      <c r="A1683" t="s">
        <v>145</v>
      </c>
      <c r="B1683" t="s">
        <v>10</v>
      </c>
      <c r="C1683" t="s">
        <v>1</v>
      </c>
      <c r="D1683" t="s">
        <v>2</v>
      </c>
      <c r="E1683" t="s">
        <v>4</v>
      </c>
      <c r="F1683" t="b">
        <v>0</v>
      </c>
      <c r="G1683">
        <v>10000</v>
      </c>
      <c r="H1683">
        <v>32</v>
      </c>
      <c r="I1683">
        <v>46758</v>
      </c>
      <c r="J1683" t="str">
        <f t="shared" si="26"/>
        <v>SELECT 'flat30-19.cnf','Rank','Clause','BitFlip','Weighted',0,10000,32,46758 UNION</v>
      </c>
    </row>
    <row r="1684" spans="1:10" x14ac:dyDescent="0.55000000000000004">
      <c r="A1684" t="s">
        <v>145</v>
      </c>
      <c r="B1684" t="s">
        <v>10</v>
      </c>
      <c r="C1684" t="s">
        <v>1</v>
      </c>
      <c r="D1684" t="s">
        <v>2</v>
      </c>
      <c r="E1684" t="s">
        <v>5</v>
      </c>
      <c r="F1684" t="b">
        <v>0</v>
      </c>
      <c r="G1684">
        <v>10000</v>
      </c>
      <c r="H1684">
        <v>47</v>
      </c>
      <c r="I1684">
        <v>48424</v>
      </c>
      <c r="J1684" t="str">
        <f t="shared" si="26"/>
        <v>SELECT 'flat30-19.cnf','Rank','Clause','BitFlip','Amplified',0,10000,47,48424 UNION</v>
      </c>
    </row>
    <row r="1685" spans="1:10" x14ac:dyDescent="0.55000000000000004">
      <c r="A1685" t="s">
        <v>145</v>
      </c>
      <c r="B1685" t="s">
        <v>10</v>
      </c>
      <c r="C1685" t="s">
        <v>1</v>
      </c>
      <c r="D1685" t="s">
        <v>6</v>
      </c>
      <c r="E1685" t="s">
        <v>3</v>
      </c>
      <c r="F1685" t="b">
        <v>1</v>
      </c>
      <c r="G1685">
        <v>8430</v>
      </c>
      <c r="H1685">
        <v>47</v>
      </c>
      <c r="I1685">
        <v>45361</v>
      </c>
      <c r="J1685" t="str">
        <f t="shared" si="26"/>
        <v>SELECT 'flat30-19.cnf','Rank','Clause','Guided','MaxSat',1,8430,47,45361 UNION</v>
      </c>
    </row>
    <row r="1686" spans="1:10" x14ac:dyDescent="0.55000000000000004">
      <c r="A1686" t="s">
        <v>145</v>
      </c>
      <c r="B1686" t="s">
        <v>10</v>
      </c>
      <c r="C1686" t="s">
        <v>1</v>
      </c>
      <c r="D1686" t="s">
        <v>6</v>
      </c>
      <c r="E1686" t="s">
        <v>4</v>
      </c>
      <c r="F1686" t="b">
        <v>1</v>
      </c>
      <c r="G1686">
        <v>572</v>
      </c>
      <c r="H1686">
        <v>2</v>
      </c>
      <c r="I1686">
        <v>2969</v>
      </c>
      <c r="J1686" t="str">
        <f t="shared" si="26"/>
        <v>SELECT 'flat30-19.cnf','Rank','Clause','Guided','Weighted',1,572,2,2969 UNION</v>
      </c>
    </row>
    <row r="1687" spans="1:10" x14ac:dyDescent="0.55000000000000004">
      <c r="A1687" t="s">
        <v>145</v>
      </c>
      <c r="B1687" t="s">
        <v>10</v>
      </c>
      <c r="C1687" t="s">
        <v>1</v>
      </c>
      <c r="D1687" t="s">
        <v>6</v>
      </c>
      <c r="E1687" t="s">
        <v>5</v>
      </c>
      <c r="F1687" t="b">
        <v>1</v>
      </c>
      <c r="G1687">
        <v>2985</v>
      </c>
      <c r="H1687">
        <v>16</v>
      </c>
      <c r="I1687">
        <v>15964</v>
      </c>
      <c r="J1687" t="str">
        <f t="shared" si="26"/>
        <v>SELECT 'flat30-19.cnf','Rank','Clause','Guided','Amplified',1,2985,16,15964 UNION</v>
      </c>
    </row>
    <row r="1688" spans="1:10" x14ac:dyDescent="0.55000000000000004">
      <c r="A1688" t="s">
        <v>145</v>
      </c>
      <c r="B1688" t="s">
        <v>10</v>
      </c>
      <c r="C1688" t="s">
        <v>1</v>
      </c>
      <c r="D1688" t="s">
        <v>131</v>
      </c>
      <c r="E1688" t="s">
        <v>3</v>
      </c>
      <c r="F1688" t="b">
        <v>0</v>
      </c>
      <c r="G1688">
        <v>10000</v>
      </c>
      <c r="H1688">
        <v>50</v>
      </c>
      <c r="I1688">
        <v>47714</v>
      </c>
      <c r="J1688" t="str">
        <f t="shared" si="26"/>
        <v>SELECT 'flat30-19.cnf','Rank','Clause','1Bit','MaxSat',0,10000,50,47714 UNION</v>
      </c>
    </row>
    <row r="1689" spans="1:10" x14ac:dyDescent="0.55000000000000004">
      <c r="A1689" t="s">
        <v>145</v>
      </c>
      <c r="B1689" t="s">
        <v>10</v>
      </c>
      <c r="C1689" t="s">
        <v>1</v>
      </c>
      <c r="D1689" t="s">
        <v>131</v>
      </c>
      <c r="E1689" t="s">
        <v>4</v>
      </c>
      <c r="F1689" t="b">
        <v>0</v>
      </c>
      <c r="G1689">
        <v>10000</v>
      </c>
      <c r="H1689">
        <v>35</v>
      </c>
      <c r="I1689">
        <v>45937</v>
      </c>
      <c r="J1689" t="str">
        <f t="shared" si="26"/>
        <v>SELECT 'flat30-19.cnf','Rank','Clause','1Bit','Weighted',0,10000,35,45937 UNION</v>
      </c>
    </row>
    <row r="1690" spans="1:10" x14ac:dyDescent="0.55000000000000004">
      <c r="A1690" t="s">
        <v>145</v>
      </c>
      <c r="B1690" t="s">
        <v>10</v>
      </c>
      <c r="C1690" t="s">
        <v>1</v>
      </c>
      <c r="D1690" t="s">
        <v>131</v>
      </c>
      <c r="E1690" t="s">
        <v>5</v>
      </c>
      <c r="F1690" t="b">
        <v>0</v>
      </c>
      <c r="G1690">
        <v>10000</v>
      </c>
      <c r="H1690">
        <v>52</v>
      </c>
      <c r="I1690">
        <v>47151</v>
      </c>
      <c r="J1690" t="str">
        <f t="shared" si="26"/>
        <v>SELECT 'flat30-19.cnf','Rank','Clause','1Bit','Amplified',0,10000,52,47151 UNION</v>
      </c>
    </row>
    <row r="1691" spans="1:10" x14ac:dyDescent="0.55000000000000004">
      <c r="A1691" t="s">
        <v>145</v>
      </c>
      <c r="B1691" t="s">
        <v>10</v>
      </c>
      <c r="C1691" t="s">
        <v>1</v>
      </c>
      <c r="D1691" t="s">
        <v>132</v>
      </c>
      <c r="E1691" t="s">
        <v>3</v>
      </c>
      <c r="F1691" t="b">
        <v>0</v>
      </c>
      <c r="G1691">
        <v>10000</v>
      </c>
      <c r="H1691">
        <v>48</v>
      </c>
      <c r="I1691">
        <v>47346</v>
      </c>
      <c r="J1691" t="str">
        <f t="shared" si="26"/>
        <v>SELECT 'flat30-19.cnf','Rank','Clause','2Bit','MaxSat',0,10000,48,47346 UNION</v>
      </c>
    </row>
    <row r="1692" spans="1:10" x14ac:dyDescent="0.55000000000000004">
      <c r="A1692" t="s">
        <v>145</v>
      </c>
      <c r="B1692" t="s">
        <v>10</v>
      </c>
      <c r="C1692" t="s">
        <v>1</v>
      </c>
      <c r="D1692" t="s">
        <v>132</v>
      </c>
      <c r="E1692" t="s">
        <v>4</v>
      </c>
      <c r="F1692" t="b">
        <v>0</v>
      </c>
      <c r="G1692">
        <v>10000</v>
      </c>
      <c r="H1692">
        <v>35</v>
      </c>
      <c r="I1692">
        <v>45745</v>
      </c>
      <c r="J1692" t="str">
        <f t="shared" si="26"/>
        <v>SELECT 'flat30-19.cnf','Rank','Clause','2Bit','Weighted',0,10000,35,45745 UNION</v>
      </c>
    </row>
    <row r="1693" spans="1:10" x14ac:dyDescent="0.55000000000000004">
      <c r="A1693" t="s">
        <v>145</v>
      </c>
      <c r="B1693" t="s">
        <v>10</v>
      </c>
      <c r="C1693" t="s">
        <v>1</v>
      </c>
      <c r="D1693" t="s">
        <v>132</v>
      </c>
      <c r="E1693" t="s">
        <v>5</v>
      </c>
      <c r="F1693" t="b">
        <v>0</v>
      </c>
      <c r="G1693">
        <v>10000</v>
      </c>
      <c r="H1693">
        <v>48</v>
      </c>
      <c r="I1693">
        <v>46640</v>
      </c>
      <c r="J1693" t="str">
        <f t="shared" si="26"/>
        <v>SELECT 'flat30-19.cnf','Rank','Clause','2Bit','Amplified',0,10000,48,46640 UNION</v>
      </c>
    </row>
    <row r="1694" spans="1:10" x14ac:dyDescent="0.55000000000000004">
      <c r="A1694" t="s">
        <v>145</v>
      </c>
      <c r="B1694" t="s">
        <v>10</v>
      </c>
      <c r="C1694" t="s">
        <v>8</v>
      </c>
      <c r="D1694" t="s">
        <v>2</v>
      </c>
      <c r="E1694" t="s">
        <v>3</v>
      </c>
      <c r="F1694" t="b">
        <v>1</v>
      </c>
      <c r="G1694">
        <v>9611</v>
      </c>
      <c r="H1694">
        <v>54</v>
      </c>
      <c r="I1694">
        <v>21769</v>
      </c>
      <c r="J1694" t="str">
        <f t="shared" si="26"/>
        <v>SELECT 'flat30-19.cnf','Rank','Uniform','BitFlip','MaxSat',1,9611,54,21769 UNION</v>
      </c>
    </row>
    <row r="1695" spans="1:10" x14ac:dyDescent="0.55000000000000004">
      <c r="A1695" t="s">
        <v>145</v>
      </c>
      <c r="B1695" t="s">
        <v>10</v>
      </c>
      <c r="C1695" t="s">
        <v>8</v>
      </c>
      <c r="D1695" t="s">
        <v>2</v>
      </c>
      <c r="E1695" t="s">
        <v>4</v>
      </c>
      <c r="F1695" t="b">
        <v>1</v>
      </c>
      <c r="G1695">
        <v>3472</v>
      </c>
      <c r="H1695">
        <v>16</v>
      </c>
      <c r="I1695">
        <v>7614</v>
      </c>
      <c r="J1695" t="str">
        <f t="shared" si="26"/>
        <v>SELECT 'flat30-19.cnf','Rank','Uniform','BitFlip','Weighted',1,3472,16,7614 UNION</v>
      </c>
    </row>
    <row r="1696" spans="1:10" x14ac:dyDescent="0.55000000000000004">
      <c r="A1696" t="s">
        <v>145</v>
      </c>
      <c r="B1696" t="s">
        <v>10</v>
      </c>
      <c r="C1696" t="s">
        <v>8</v>
      </c>
      <c r="D1696" t="s">
        <v>2</v>
      </c>
      <c r="E1696" t="s">
        <v>5</v>
      </c>
      <c r="F1696" t="b">
        <v>1</v>
      </c>
      <c r="G1696">
        <v>4589</v>
      </c>
      <c r="H1696">
        <v>26</v>
      </c>
      <c r="I1696">
        <v>10204</v>
      </c>
      <c r="J1696" t="str">
        <f t="shared" si="26"/>
        <v>SELECT 'flat30-19.cnf','Rank','Uniform','BitFlip','Amplified',1,4589,26,10204 UNION</v>
      </c>
    </row>
    <row r="1697" spans="1:10" x14ac:dyDescent="0.55000000000000004">
      <c r="A1697" t="s">
        <v>145</v>
      </c>
      <c r="B1697" t="s">
        <v>10</v>
      </c>
      <c r="C1697" t="s">
        <v>8</v>
      </c>
      <c r="D1697" t="s">
        <v>6</v>
      </c>
      <c r="E1697" t="s">
        <v>3</v>
      </c>
      <c r="F1697" t="b">
        <v>1</v>
      </c>
      <c r="G1697">
        <v>4669</v>
      </c>
      <c r="H1697">
        <v>29</v>
      </c>
      <c r="I1697">
        <v>16079</v>
      </c>
      <c r="J1697" t="str">
        <f t="shared" si="26"/>
        <v>SELECT 'flat30-19.cnf','Rank','Uniform','Guided','MaxSat',1,4669,29,16079 UNION</v>
      </c>
    </row>
    <row r="1698" spans="1:10" x14ac:dyDescent="0.55000000000000004">
      <c r="A1698" t="s">
        <v>145</v>
      </c>
      <c r="B1698" t="s">
        <v>10</v>
      </c>
      <c r="C1698" t="s">
        <v>8</v>
      </c>
      <c r="D1698" t="s">
        <v>6</v>
      </c>
      <c r="E1698" t="s">
        <v>4</v>
      </c>
      <c r="F1698" t="b">
        <v>1</v>
      </c>
      <c r="G1698">
        <v>2104</v>
      </c>
      <c r="H1698">
        <v>10</v>
      </c>
      <c r="I1698">
        <v>6913</v>
      </c>
      <c r="J1698" t="str">
        <f t="shared" si="26"/>
        <v>SELECT 'flat30-19.cnf','Rank','Uniform','Guided','Weighted',1,2104,10,6913 UNION</v>
      </c>
    </row>
    <row r="1699" spans="1:10" x14ac:dyDescent="0.55000000000000004">
      <c r="A1699" t="s">
        <v>145</v>
      </c>
      <c r="B1699" t="s">
        <v>10</v>
      </c>
      <c r="C1699" t="s">
        <v>8</v>
      </c>
      <c r="D1699" t="s">
        <v>6</v>
      </c>
      <c r="E1699" t="s">
        <v>5</v>
      </c>
      <c r="F1699" t="b">
        <v>1</v>
      </c>
      <c r="G1699">
        <v>384</v>
      </c>
      <c r="H1699">
        <v>1</v>
      </c>
      <c r="I1699">
        <v>1316</v>
      </c>
      <c r="J1699" t="str">
        <f t="shared" si="26"/>
        <v>SELECT 'flat30-19.cnf','Rank','Uniform','Guided','Amplified',1,384,1,1316 UNION</v>
      </c>
    </row>
    <row r="1700" spans="1:10" x14ac:dyDescent="0.55000000000000004">
      <c r="A1700" t="s">
        <v>145</v>
      </c>
      <c r="B1700" t="s">
        <v>10</v>
      </c>
      <c r="C1700" t="s">
        <v>8</v>
      </c>
      <c r="D1700" t="s">
        <v>131</v>
      </c>
      <c r="E1700" t="s">
        <v>3</v>
      </c>
      <c r="F1700" t="b">
        <v>0</v>
      </c>
      <c r="G1700">
        <v>10000</v>
      </c>
      <c r="H1700">
        <v>57</v>
      </c>
      <c r="I1700">
        <v>21833</v>
      </c>
      <c r="J1700" t="str">
        <f t="shared" si="26"/>
        <v>SELECT 'flat30-19.cnf','Rank','Uniform','1Bit','MaxSat',0,10000,57,21833 UNION</v>
      </c>
    </row>
    <row r="1701" spans="1:10" x14ac:dyDescent="0.55000000000000004">
      <c r="A1701" t="s">
        <v>145</v>
      </c>
      <c r="B1701" t="s">
        <v>10</v>
      </c>
      <c r="C1701" t="s">
        <v>8</v>
      </c>
      <c r="D1701" t="s">
        <v>131</v>
      </c>
      <c r="E1701" t="s">
        <v>4</v>
      </c>
      <c r="F1701" t="b">
        <v>1</v>
      </c>
      <c r="G1701">
        <v>6361</v>
      </c>
      <c r="H1701">
        <v>27</v>
      </c>
      <c r="I1701">
        <v>12413</v>
      </c>
      <c r="J1701" t="str">
        <f t="shared" si="26"/>
        <v>SELECT 'flat30-19.cnf','Rank','Uniform','1Bit','Weighted',1,6361,27,12413 UNION</v>
      </c>
    </row>
    <row r="1702" spans="1:10" x14ac:dyDescent="0.55000000000000004">
      <c r="A1702" t="s">
        <v>145</v>
      </c>
      <c r="B1702" t="s">
        <v>10</v>
      </c>
      <c r="C1702" t="s">
        <v>8</v>
      </c>
      <c r="D1702" t="s">
        <v>131</v>
      </c>
      <c r="E1702" t="s">
        <v>5</v>
      </c>
      <c r="F1702" t="b">
        <v>0</v>
      </c>
      <c r="G1702">
        <v>10000</v>
      </c>
      <c r="H1702">
        <v>55</v>
      </c>
      <c r="I1702">
        <v>21203</v>
      </c>
      <c r="J1702" t="str">
        <f t="shared" si="26"/>
        <v>SELECT 'flat30-19.cnf','Rank','Uniform','1Bit','Amplified',0,10000,55,21203 UNION</v>
      </c>
    </row>
    <row r="1703" spans="1:10" x14ac:dyDescent="0.55000000000000004">
      <c r="A1703" t="s">
        <v>145</v>
      </c>
      <c r="B1703" t="s">
        <v>10</v>
      </c>
      <c r="C1703" t="s">
        <v>8</v>
      </c>
      <c r="D1703" t="s">
        <v>132</v>
      </c>
      <c r="E1703" t="s">
        <v>3</v>
      </c>
      <c r="F1703" t="b">
        <v>1</v>
      </c>
      <c r="G1703">
        <v>5399</v>
      </c>
      <c r="H1703">
        <v>28</v>
      </c>
      <c r="I1703">
        <v>11353</v>
      </c>
      <c r="J1703" t="str">
        <f t="shared" si="26"/>
        <v>SELECT 'flat30-19.cnf','Rank','Uniform','2Bit','MaxSat',1,5399,28,11353 UNION</v>
      </c>
    </row>
    <row r="1704" spans="1:10" x14ac:dyDescent="0.55000000000000004">
      <c r="A1704" t="s">
        <v>145</v>
      </c>
      <c r="B1704" t="s">
        <v>10</v>
      </c>
      <c r="C1704" t="s">
        <v>8</v>
      </c>
      <c r="D1704" t="s">
        <v>132</v>
      </c>
      <c r="E1704" t="s">
        <v>4</v>
      </c>
      <c r="F1704" t="b">
        <v>0</v>
      </c>
      <c r="G1704">
        <v>10000</v>
      </c>
      <c r="H1704">
        <v>40</v>
      </c>
      <c r="I1704">
        <v>20481</v>
      </c>
      <c r="J1704" t="str">
        <f t="shared" si="26"/>
        <v>SELECT 'flat30-19.cnf','Rank','Uniform','2Bit','Weighted',0,10000,40,20481 UNION</v>
      </c>
    </row>
    <row r="1705" spans="1:10" x14ac:dyDescent="0.55000000000000004">
      <c r="A1705" t="s">
        <v>145</v>
      </c>
      <c r="B1705" t="s">
        <v>10</v>
      </c>
      <c r="C1705" t="s">
        <v>8</v>
      </c>
      <c r="D1705" t="s">
        <v>132</v>
      </c>
      <c r="E1705" t="s">
        <v>5</v>
      </c>
      <c r="F1705" t="b">
        <v>1</v>
      </c>
      <c r="G1705">
        <v>3075</v>
      </c>
      <c r="H1705">
        <v>15</v>
      </c>
      <c r="I1705">
        <v>6394</v>
      </c>
      <c r="J1705" t="str">
        <f t="shared" si="26"/>
        <v>SELECT 'flat30-19.cnf','Rank','Uniform','2Bit','Amplified',1,3075,15,6394 UNION</v>
      </c>
    </row>
    <row r="1706" spans="1:10" x14ac:dyDescent="0.55000000000000004">
      <c r="A1706" t="s">
        <v>145</v>
      </c>
      <c r="B1706" t="s">
        <v>10</v>
      </c>
      <c r="C1706" t="s">
        <v>133</v>
      </c>
      <c r="D1706" t="s">
        <v>2</v>
      </c>
      <c r="E1706" t="s">
        <v>3</v>
      </c>
      <c r="F1706" t="b">
        <v>0</v>
      </c>
      <c r="G1706">
        <v>10000</v>
      </c>
      <c r="H1706">
        <v>54</v>
      </c>
      <c r="I1706">
        <v>20766</v>
      </c>
      <c r="J1706" t="str">
        <f t="shared" si="26"/>
        <v>SELECT 'flat30-19.cnf','Rank','1Point','BitFlip','MaxSat',0,10000,54,20766 UNION</v>
      </c>
    </row>
    <row r="1707" spans="1:10" x14ac:dyDescent="0.55000000000000004">
      <c r="A1707" t="s">
        <v>145</v>
      </c>
      <c r="B1707" t="s">
        <v>10</v>
      </c>
      <c r="C1707" t="s">
        <v>133</v>
      </c>
      <c r="D1707" t="s">
        <v>2</v>
      </c>
      <c r="E1707" t="s">
        <v>4</v>
      </c>
      <c r="F1707" t="b">
        <v>0</v>
      </c>
      <c r="G1707">
        <v>10000</v>
      </c>
      <c r="H1707">
        <v>45</v>
      </c>
      <c r="I1707">
        <v>19210</v>
      </c>
      <c r="J1707" t="str">
        <f t="shared" si="26"/>
        <v>SELECT 'flat30-19.cnf','Rank','1Point','BitFlip','Weighted',0,10000,45,19210 UNION</v>
      </c>
    </row>
    <row r="1708" spans="1:10" x14ac:dyDescent="0.55000000000000004">
      <c r="A1708" t="s">
        <v>145</v>
      </c>
      <c r="B1708" t="s">
        <v>10</v>
      </c>
      <c r="C1708" t="s">
        <v>133</v>
      </c>
      <c r="D1708" t="s">
        <v>2</v>
      </c>
      <c r="E1708" t="s">
        <v>5</v>
      </c>
      <c r="F1708" t="b">
        <v>1</v>
      </c>
      <c r="G1708">
        <v>1038</v>
      </c>
      <c r="H1708">
        <v>5</v>
      </c>
      <c r="I1708">
        <v>2210</v>
      </c>
      <c r="J1708" t="str">
        <f t="shared" si="26"/>
        <v>SELECT 'flat30-19.cnf','Rank','1Point','BitFlip','Amplified',1,1038,5,2210 UNION</v>
      </c>
    </row>
    <row r="1709" spans="1:10" x14ac:dyDescent="0.55000000000000004">
      <c r="A1709" t="s">
        <v>145</v>
      </c>
      <c r="B1709" t="s">
        <v>10</v>
      </c>
      <c r="C1709" t="s">
        <v>133</v>
      </c>
      <c r="D1709" t="s">
        <v>6</v>
      </c>
      <c r="E1709" t="s">
        <v>3</v>
      </c>
      <c r="F1709" t="b">
        <v>1</v>
      </c>
      <c r="G1709">
        <v>892</v>
      </c>
      <c r="H1709">
        <v>5</v>
      </c>
      <c r="I1709">
        <v>2942</v>
      </c>
      <c r="J1709" t="str">
        <f t="shared" si="26"/>
        <v>SELECT 'flat30-19.cnf','Rank','1Point','Guided','MaxSat',1,892,5,2942 UNION</v>
      </c>
    </row>
    <row r="1710" spans="1:10" x14ac:dyDescent="0.55000000000000004">
      <c r="A1710" t="s">
        <v>145</v>
      </c>
      <c r="B1710" t="s">
        <v>10</v>
      </c>
      <c r="C1710" t="s">
        <v>133</v>
      </c>
      <c r="D1710" t="s">
        <v>6</v>
      </c>
      <c r="E1710" t="s">
        <v>4</v>
      </c>
      <c r="F1710" t="b">
        <v>1</v>
      </c>
      <c r="G1710">
        <v>574</v>
      </c>
      <c r="H1710">
        <v>3</v>
      </c>
      <c r="I1710">
        <v>1806</v>
      </c>
      <c r="J1710" t="str">
        <f t="shared" si="26"/>
        <v>SELECT 'flat30-19.cnf','Rank','1Point','Guided','Weighted',1,574,3,1806 UNION</v>
      </c>
    </row>
    <row r="1711" spans="1:10" x14ac:dyDescent="0.55000000000000004">
      <c r="A1711" t="s">
        <v>145</v>
      </c>
      <c r="B1711" t="s">
        <v>10</v>
      </c>
      <c r="C1711" t="s">
        <v>133</v>
      </c>
      <c r="D1711" t="s">
        <v>6</v>
      </c>
      <c r="E1711" t="s">
        <v>5</v>
      </c>
      <c r="F1711" t="b">
        <v>1</v>
      </c>
      <c r="G1711">
        <v>758</v>
      </c>
      <c r="H1711">
        <v>4</v>
      </c>
      <c r="I1711">
        <v>2899</v>
      </c>
      <c r="J1711" t="str">
        <f t="shared" si="26"/>
        <v>SELECT 'flat30-19.cnf','Rank','1Point','Guided','Amplified',1,758,4,2899 UNION</v>
      </c>
    </row>
    <row r="1712" spans="1:10" x14ac:dyDescent="0.55000000000000004">
      <c r="A1712" t="s">
        <v>145</v>
      </c>
      <c r="B1712" t="s">
        <v>10</v>
      </c>
      <c r="C1712" t="s">
        <v>133</v>
      </c>
      <c r="D1712" t="s">
        <v>131</v>
      </c>
      <c r="E1712" t="s">
        <v>3</v>
      </c>
      <c r="F1712" t="b">
        <v>0</v>
      </c>
      <c r="G1712">
        <v>10000</v>
      </c>
      <c r="H1712">
        <v>49</v>
      </c>
      <c r="I1712">
        <v>19925</v>
      </c>
      <c r="J1712" t="str">
        <f t="shared" si="26"/>
        <v>SELECT 'flat30-19.cnf','Rank','1Point','1Bit','MaxSat',0,10000,49,19925 UNION</v>
      </c>
    </row>
    <row r="1713" spans="1:10" x14ac:dyDescent="0.55000000000000004">
      <c r="A1713" t="s">
        <v>145</v>
      </c>
      <c r="B1713" t="s">
        <v>10</v>
      </c>
      <c r="C1713" t="s">
        <v>133</v>
      </c>
      <c r="D1713" t="s">
        <v>131</v>
      </c>
      <c r="E1713" t="s">
        <v>4</v>
      </c>
      <c r="F1713" t="b">
        <v>1</v>
      </c>
      <c r="G1713">
        <v>6371</v>
      </c>
      <c r="H1713">
        <v>25</v>
      </c>
      <c r="I1713">
        <v>11533</v>
      </c>
      <c r="J1713" t="str">
        <f t="shared" si="26"/>
        <v>SELECT 'flat30-19.cnf','Rank','1Point','1Bit','Weighted',1,6371,25,11533 UNION</v>
      </c>
    </row>
    <row r="1714" spans="1:10" x14ac:dyDescent="0.55000000000000004">
      <c r="A1714" t="s">
        <v>145</v>
      </c>
      <c r="B1714" t="s">
        <v>10</v>
      </c>
      <c r="C1714" t="s">
        <v>133</v>
      </c>
      <c r="D1714" t="s">
        <v>131</v>
      </c>
      <c r="E1714" t="s">
        <v>5</v>
      </c>
      <c r="F1714" t="b">
        <v>1</v>
      </c>
      <c r="G1714">
        <v>4538</v>
      </c>
      <c r="H1714">
        <v>20</v>
      </c>
      <c r="I1714">
        <v>9038</v>
      </c>
      <c r="J1714" t="str">
        <f t="shared" si="26"/>
        <v>SELECT 'flat30-19.cnf','Rank','1Point','1Bit','Amplified',1,4538,20,9038 UNION</v>
      </c>
    </row>
    <row r="1715" spans="1:10" x14ac:dyDescent="0.55000000000000004">
      <c r="A1715" t="s">
        <v>145</v>
      </c>
      <c r="B1715" t="s">
        <v>10</v>
      </c>
      <c r="C1715" t="s">
        <v>133</v>
      </c>
      <c r="D1715" t="s">
        <v>132</v>
      </c>
      <c r="E1715" t="s">
        <v>3</v>
      </c>
      <c r="F1715" t="b">
        <v>1</v>
      </c>
      <c r="G1715">
        <v>2998</v>
      </c>
      <c r="H1715">
        <v>15</v>
      </c>
      <c r="I1715">
        <v>5935</v>
      </c>
      <c r="J1715" t="str">
        <f t="shared" si="26"/>
        <v>SELECT 'flat30-19.cnf','Rank','1Point','2Bit','MaxSat',1,2998,15,5935 UNION</v>
      </c>
    </row>
    <row r="1716" spans="1:10" x14ac:dyDescent="0.55000000000000004">
      <c r="A1716" t="s">
        <v>145</v>
      </c>
      <c r="B1716" t="s">
        <v>10</v>
      </c>
      <c r="C1716" t="s">
        <v>133</v>
      </c>
      <c r="D1716" t="s">
        <v>132</v>
      </c>
      <c r="E1716" t="s">
        <v>4</v>
      </c>
      <c r="F1716" t="b">
        <v>1</v>
      </c>
      <c r="G1716">
        <v>385</v>
      </c>
      <c r="H1716">
        <v>1</v>
      </c>
      <c r="I1716">
        <v>679</v>
      </c>
      <c r="J1716" t="str">
        <f t="shared" si="26"/>
        <v>SELECT 'flat30-19.cnf','Rank','1Point','2Bit','Weighted',1,385,1,679 UNION</v>
      </c>
    </row>
    <row r="1717" spans="1:10" x14ac:dyDescent="0.55000000000000004">
      <c r="A1717" t="s">
        <v>145</v>
      </c>
      <c r="B1717" t="s">
        <v>10</v>
      </c>
      <c r="C1717" t="s">
        <v>133</v>
      </c>
      <c r="D1717" t="s">
        <v>132</v>
      </c>
      <c r="E1717" t="s">
        <v>5</v>
      </c>
      <c r="F1717" t="b">
        <v>1</v>
      </c>
      <c r="G1717">
        <v>1933</v>
      </c>
      <c r="H1717">
        <v>10</v>
      </c>
      <c r="I1717">
        <v>3885</v>
      </c>
      <c r="J1717" t="str">
        <f t="shared" si="26"/>
        <v>SELECT 'flat30-19.cnf','Rank','1Point','2Bit','Amplified',1,1933,10,3885 UNION</v>
      </c>
    </row>
    <row r="1718" spans="1:10" x14ac:dyDescent="0.55000000000000004">
      <c r="A1718" t="s">
        <v>145</v>
      </c>
      <c r="B1718" t="s">
        <v>10</v>
      </c>
      <c r="C1718" t="s">
        <v>134</v>
      </c>
      <c r="D1718" t="s">
        <v>2</v>
      </c>
      <c r="E1718" t="s">
        <v>3</v>
      </c>
      <c r="F1718" t="b">
        <v>0</v>
      </c>
      <c r="G1718">
        <v>10000</v>
      </c>
      <c r="H1718">
        <v>55</v>
      </c>
      <c r="I1718">
        <v>21275</v>
      </c>
      <c r="J1718" t="str">
        <f t="shared" si="26"/>
        <v>SELECT 'flat30-19.cnf','Rank','2Point','BitFlip','MaxSat',0,10000,55,21275 UNION</v>
      </c>
    </row>
    <row r="1719" spans="1:10" x14ac:dyDescent="0.55000000000000004">
      <c r="A1719" t="s">
        <v>145</v>
      </c>
      <c r="B1719" t="s">
        <v>10</v>
      </c>
      <c r="C1719" t="s">
        <v>134</v>
      </c>
      <c r="D1719" t="s">
        <v>2</v>
      </c>
      <c r="E1719" t="s">
        <v>4</v>
      </c>
      <c r="F1719" t="b">
        <v>1</v>
      </c>
      <c r="G1719">
        <v>1942</v>
      </c>
      <c r="H1719">
        <v>8</v>
      </c>
      <c r="I1719">
        <v>3818</v>
      </c>
      <c r="J1719" t="str">
        <f t="shared" si="26"/>
        <v>SELECT 'flat30-19.cnf','Rank','2Point','BitFlip','Weighted',1,1942,8,3818 UNION</v>
      </c>
    </row>
    <row r="1720" spans="1:10" x14ac:dyDescent="0.55000000000000004">
      <c r="A1720" t="s">
        <v>145</v>
      </c>
      <c r="B1720" t="s">
        <v>10</v>
      </c>
      <c r="C1720" t="s">
        <v>134</v>
      </c>
      <c r="D1720" t="s">
        <v>2</v>
      </c>
      <c r="E1720" t="s">
        <v>5</v>
      </c>
      <c r="F1720" t="b">
        <v>0</v>
      </c>
      <c r="G1720">
        <v>10000</v>
      </c>
      <c r="H1720">
        <v>55</v>
      </c>
      <c r="I1720">
        <v>20887</v>
      </c>
      <c r="J1720" t="str">
        <f t="shared" si="26"/>
        <v>SELECT 'flat30-19.cnf','Rank','2Point','BitFlip','Amplified',0,10000,55,20887 UNION</v>
      </c>
    </row>
    <row r="1721" spans="1:10" x14ac:dyDescent="0.55000000000000004">
      <c r="A1721" t="s">
        <v>145</v>
      </c>
      <c r="B1721" t="s">
        <v>10</v>
      </c>
      <c r="C1721" t="s">
        <v>134</v>
      </c>
      <c r="D1721" t="s">
        <v>6</v>
      </c>
      <c r="E1721" t="s">
        <v>3</v>
      </c>
      <c r="F1721" t="b">
        <v>1</v>
      </c>
      <c r="G1721">
        <v>468</v>
      </c>
      <c r="H1721">
        <v>3</v>
      </c>
      <c r="I1721">
        <v>1553</v>
      </c>
      <c r="J1721" t="str">
        <f t="shared" si="26"/>
        <v>SELECT 'flat30-19.cnf','Rank','2Point','Guided','MaxSat',1,468,3,1553 UNION</v>
      </c>
    </row>
    <row r="1722" spans="1:10" x14ac:dyDescent="0.55000000000000004">
      <c r="A1722" t="s">
        <v>145</v>
      </c>
      <c r="B1722" t="s">
        <v>10</v>
      </c>
      <c r="C1722" t="s">
        <v>134</v>
      </c>
      <c r="D1722" t="s">
        <v>6</v>
      </c>
      <c r="E1722" t="s">
        <v>4</v>
      </c>
      <c r="F1722" t="b">
        <v>1</v>
      </c>
      <c r="G1722">
        <v>853</v>
      </c>
      <c r="H1722">
        <v>5</v>
      </c>
      <c r="I1722">
        <v>2639</v>
      </c>
      <c r="J1722" t="str">
        <f t="shared" si="26"/>
        <v>SELECT 'flat30-19.cnf','Rank','2Point','Guided','Weighted',1,853,5,2639 UNION</v>
      </c>
    </row>
    <row r="1723" spans="1:10" x14ac:dyDescent="0.55000000000000004">
      <c r="A1723" t="s">
        <v>145</v>
      </c>
      <c r="B1723" t="s">
        <v>10</v>
      </c>
      <c r="C1723" t="s">
        <v>134</v>
      </c>
      <c r="D1723" t="s">
        <v>6</v>
      </c>
      <c r="E1723" t="s">
        <v>5</v>
      </c>
      <c r="F1723" t="b">
        <v>1</v>
      </c>
      <c r="G1723">
        <v>202</v>
      </c>
      <c r="H1723">
        <v>1</v>
      </c>
      <c r="I1723">
        <v>693</v>
      </c>
      <c r="J1723" t="str">
        <f t="shared" si="26"/>
        <v>SELECT 'flat30-19.cnf','Rank','2Point','Guided','Amplified',1,202,1,693 UNION</v>
      </c>
    </row>
    <row r="1724" spans="1:10" x14ac:dyDescent="0.55000000000000004">
      <c r="A1724" t="s">
        <v>145</v>
      </c>
      <c r="B1724" t="s">
        <v>10</v>
      </c>
      <c r="C1724" t="s">
        <v>134</v>
      </c>
      <c r="D1724" t="s">
        <v>131</v>
      </c>
      <c r="E1724" t="s">
        <v>3</v>
      </c>
      <c r="F1724" t="b">
        <v>0</v>
      </c>
      <c r="G1724">
        <v>10000</v>
      </c>
      <c r="H1724">
        <v>54</v>
      </c>
      <c r="I1724">
        <v>19978</v>
      </c>
      <c r="J1724" t="str">
        <f t="shared" si="26"/>
        <v>SELECT 'flat30-19.cnf','Rank','2Point','1Bit','MaxSat',0,10000,54,19978 UNION</v>
      </c>
    </row>
    <row r="1725" spans="1:10" x14ac:dyDescent="0.55000000000000004">
      <c r="A1725" t="s">
        <v>145</v>
      </c>
      <c r="B1725" t="s">
        <v>10</v>
      </c>
      <c r="C1725" t="s">
        <v>134</v>
      </c>
      <c r="D1725" t="s">
        <v>131</v>
      </c>
      <c r="E1725" t="s">
        <v>4</v>
      </c>
      <c r="F1725" t="b">
        <v>1</v>
      </c>
      <c r="G1725">
        <v>657</v>
      </c>
      <c r="H1725">
        <v>3</v>
      </c>
      <c r="I1725">
        <v>1151</v>
      </c>
      <c r="J1725" t="str">
        <f t="shared" si="26"/>
        <v>SELECT 'flat30-19.cnf','Rank','2Point','1Bit','Weighted',1,657,3,1151 UNION</v>
      </c>
    </row>
    <row r="1726" spans="1:10" x14ac:dyDescent="0.55000000000000004">
      <c r="A1726" t="s">
        <v>145</v>
      </c>
      <c r="B1726" t="s">
        <v>10</v>
      </c>
      <c r="C1726" t="s">
        <v>134</v>
      </c>
      <c r="D1726" t="s">
        <v>131</v>
      </c>
      <c r="E1726" t="s">
        <v>5</v>
      </c>
      <c r="F1726" t="b">
        <v>0</v>
      </c>
      <c r="G1726">
        <v>10000</v>
      </c>
      <c r="H1726">
        <v>56</v>
      </c>
      <c r="I1726">
        <v>20338</v>
      </c>
      <c r="J1726" t="str">
        <f t="shared" si="26"/>
        <v>SELECT 'flat30-19.cnf','Rank','2Point','1Bit','Amplified',0,10000,56,20338 UNION</v>
      </c>
    </row>
    <row r="1727" spans="1:10" x14ac:dyDescent="0.55000000000000004">
      <c r="A1727" t="s">
        <v>145</v>
      </c>
      <c r="B1727" t="s">
        <v>10</v>
      </c>
      <c r="C1727" t="s">
        <v>134</v>
      </c>
      <c r="D1727" t="s">
        <v>132</v>
      </c>
      <c r="E1727" t="s">
        <v>3</v>
      </c>
      <c r="F1727" t="b">
        <v>1</v>
      </c>
      <c r="G1727">
        <v>7042</v>
      </c>
      <c r="H1727">
        <v>40</v>
      </c>
      <c r="I1727">
        <v>13854</v>
      </c>
      <c r="J1727" t="str">
        <f t="shared" si="26"/>
        <v>SELECT 'flat30-19.cnf','Rank','2Point','2Bit','MaxSat',1,7042,40,13854 UNION</v>
      </c>
    </row>
    <row r="1728" spans="1:10" x14ac:dyDescent="0.55000000000000004">
      <c r="A1728" t="s">
        <v>145</v>
      </c>
      <c r="B1728" t="s">
        <v>10</v>
      </c>
      <c r="C1728" t="s">
        <v>134</v>
      </c>
      <c r="D1728" t="s">
        <v>132</v>
      </c>
      <c r="E1728" t="s">
        <v>4</v>
      </c>
      <c r="F1728" t="b">
        <v>1</v>
      </c>
      <c r="G1728">
        <v>2935</v>
      </c>
      <c r="H1728">
        <v>12</v>
      </c>
      <c r="I1728">
        <v>5368</v>
      </c>
      <c r="J1728" t="str">
        <f t="shared" si="26"/>
        <v>SELECT 'flat30-19.cnf','Rank','2Point','2Bit','Weighted',1,2935,12,5368 UNION</v>
      </c>
    </row>
    <row r="1729" spans="1:10" x14ac:dyDescent="0.55000000000000004">
      <c r="A1729" t="s">
        <v>145</v>
      </c>
      <c r="B1729" t="s">
        <v>10</v>
      </c>
      <c r="C1729" t="s">
        <v>134</v>
      </c>
      <c r="D1729" t="s">
        <v>132</v>
      </c>
      <c r="E1729" t="s">
        <v>5</v>
      </c>
      <c r="F1729" t="b">
        <v>0</v>
      </c>
      <c r="G1729">
        <v>10000</v>
      </c>
      <c r="H1729">
        <v>53</v>
      </c>
      <c r="I1729">
        <v>19944</v>
      </c>
      <c r="J1729" t="str">
        <f t="shared" si="26"/>
        <v>SELECT 'flat30-19.cnf','Rank','2Point','2Bit','Amplified',0,10000,53,19944 UNION</v>
      </c>
    </row>
    <row r="1730" spans="1:10" x14ac:dyDescent="0.55000000000000004">
      <c r="A1730" t="s">
        <v>146</v>
      </c>
      <c r="B1730" t="s">
        <v>0</v>
      </c>
      <c r="C1730" t="s">
        <v>1</v>
      </c>
      <c r="D1730" t="s">
        <v>2</v>
      </c>
      <c r="E1730" t="s">
        <v>3</v>
      </c>
      <c r="F1730" t="b">
        <v>1</v>
      </c>
      <c r="G1730">
        <v>1228</v>
      </c>
      <c r="H1730">
        <v>7</v>
      </c>
      <c r="I1730">
        <v>5613</v>
      </c>
      <c r="J1730" t="str">
        <f t="shared" si="26"/>
        <v>SELECT 'flat30-2.cnf','Tournament','Clause','BitFlip','MaxSat',1,1228,7,5613 UNION</v>
      </c>
    </row>
    <row r="1731" spans="1:10" x14ac:dyDescent="0.55000000000000004">
      <c r="A1731" t="s">
        <v>146</v>
      </c>
      <c r="B1731" t="s">
        <v>0</v>
      </c>
      <c r="C1731" t="s">
        <v>1</v>
      </c>
      <c r="D1731" t="s">
        <v>2</v>
      </c>
      <c r="E1731" t="s">
        <v>4</v>
      </c>
      <c r="F1731" t="b">
        <v>1</v>
      </c>
      <c r="G1731">
        <v>1578</v>
      </c>
      <c r="H1731">
        <v>8</v>
      </c>
      <c r="I1731">
        <v>7025</v>
      </c>
      <c r="J1731" t="str">
        <f t="shared" ref="J1731:J1794" si="27">CONCATENATE("SELECT '",A1731,"','",B1731,"','",C1731,"','",D1731,"','",E1731,"',",IF(F1731,1,0),",",G1731,",",H1731,",",I1731," UNION")</f>
        <v>SELECT 'flat30-2.cnf','Tournament','Clause','BitFlip','Weighted',1,1578,8,7025 UNION</v>
      </c>
    </row>
    <row r="1732" spans="1:10" x14ac:dyDescent="0.55000000000000004">
      <c r="A1732" t="s">
        <v>146</v>
      </c>
      <c r="B1732" t="s">
        <v>0</v>
      </c>
      <c r="C1732" t="s">
        <v>1</v>
      </c>
      <c r="D1732" t="s">
        <v>2</v>
      </c>
      <c r="E1732" t="s">
        <v>5</v>
      </c>
      <c r="F1732" t="b">
        <v>1</v>
      </c>
      <c r="G1732">
        <v>1228</v>
      </c>
      <c r="H1732">
        <v>7</v>
      </c>
      <c r="I1732">
        <v>6262</v>
      </c>
      <c r="J1732" t="str">
        <f t="shared" si="27"/>
        <v>SELECT 'flat30-2.cnf','Tournament','Clause','BitFlip','Amplified',1,1228,7,6262 UNION</v>
      </c>
    </row>
    <row r="1733" spans="1:10" x14ac:dyDescent="0.55000000000000004">
      <c r="A1733" t="s">
        <v>146</v>
      </c>
      <c r="B1733" t="s">
        <v>0</v>
      </c>
      <c r="C1733" t="s">
        <v>1</v>
      </c>
      <c r="D1733" t="s">
        <v>6</v>
      </c>
      <c r="E1733" t="s">
        <v>3</v>
      </c>
      <c r="F1733" t="b">
        <v>1</v>
      </c>
      <c r="G1733">
        <v>357</v>
      </c>
      <c r="H1733">
        <v>2</v>
      </c>
      <c r="I1733">
        <v>1834</v>
      </c>
      <c r="J1733" t="str">
        <f t="shared" si="27"/>
        <v>SELECT 'flat30-2.cnf','Tournament','Clause','Guided','MaxSat',1,357,2,1834 UNION</v>
      </c>
    </row>
    <row r="1734" spans="1:10" x14ac:dyDescent="0.55000000000000004">
      <c r="A1734" t="s">
        <v>146</v>
      </c>
      <c r="B1734" t="s">
        <v>0</v>
      </c>
      <c r="C1734" t="s">
        <v>1</v>
      </c>
      <c r="D1734" t="s">
        <v>6</v>
      </c>
      <c r="E1734" t="s">
        <v>4</v>
      </c>
      <c r="F1734" t="b">
        <v>1</v>
      </c>
      <c r="G1734">
        <v>107</v>
      </c>
      <c r="H1734">
        <v>0</v>
      </c>
      <c r="I1734">
        <v>569</v>
      </c>
      <c r="J1734" t="str">
        <f t="shared" si="27"/>
        <v>SELECT 'flat30-2.cnf','Tournament','Clause','Guided','Weighted',1,107,0,569 UNION</v>
      </c>
    </row>
    <row r="1735" spans="1:10" x14ac:dyDescent="0.55000000000000004">
      <c r="A1735" t="s">
        <v>146</v>
      </c>
      <c r="B1735" t="s">
        <v>0</v>
      </c>
      <c r="C1735" t="s">
        <v>1</v>
      </c>
      <c r="D1735" t="s">
        <v>6</v>
      </c>
      <c r="E1735" t="s">
        <v>5</v>
      </c>
      <c r="F1735" t="b">
        <v>1</v>
      </c>
      <c r="G1735">
        <v>357</v>
      </c>
      <c r="H1735">
        <v>2</v>
      </c>
      <c r="I1735">
        <v>1900</v>
      </c>
      <c r="J1735" t="str">
        <f t="shared" si="27"/>
        <v>SELECT 'flat30-2.cnf','Tournament','Clause','Guided','Amplified',1,357,2,1900 UNION</v>
      </c>
    </row>
    <row r="1736" spans="1:10" x14ac:dyDescent="0.55000000000000004">
      <c r="A1736" t="s">
        <v>146</v>
      </c>
      <c r="B1736" t="s">
        <v>0</v>
      </c>
      <c r="C1736" t="s">
        <v>1</v>
      </c>
      <c r="D1736" t="s">
        <v>131</v>
      </c>
      <c r="E1736" t="s">
        <v>3</v>
      </c>
      <c r="F1736" t="b">
        <v>1</v>
      </c>
      <c r="G1736">
        <v>875</v>
      </c>
      <c r="H1736">
        <v>4</v>
      </c>
      <c r="I1736">
        <v>4035</v>
      </c>
      <c r="J1736" t="str">
        <f t="shared" si="27"/>
        <v>SELECT 'flat30-2.cnf','Tournament','Clause','1Bit','MaxSat',1,875,4,4035 UNION</v>
      </c>
    </row>
    <row r="1737" spans="1:10" x14ac:dyDescent="0.55000000000000004">
      <c r="A1737" t="s">
        <v>146</v>
      </c>
      <c r="B1737" t="s">
        <v>0</v>
      </c>
      <c r="C1737" t="s">
        <v>1</v>
      </c>
      <c r="D1737" t="s">
        <v>131</v>
      </c>
      <c r="E1737" t="s">
        <v>4</v>
      </c>
      <c r="F1737" t="b">
        <v>1</v>
      </c>
      <c r="G1737">
        <v>1447</v>
      </c>
      <c r="H1737">
        <v>6</v>
      </c>
      <c r="I1737">
        <v>6347</v>
      </c>
      <c r="J1737" t="str">
        <f t="shared" si="27"/>
        <v>SELECT 'flat30-2.cnf','Tournament','Clause','1Bit','Weighted',1,1447,6,6347 UNION</v>
      </c>
    </row>
    <row r="1738" spans="1:10" x14ac:dyDescent="0.55000000000000004">
      <c r="A1738" t="s">
        <v>146</v>
      </c>
      <c r="B1738" t="s">
        <v>0</v>
      </c>
      <c r="C1738" t="s">
        <v>1</v>
      </c>
      <c r="D1738" t="s">
        <v>131</v>
      </c>
      <c r="E1738" t="s">
        <v>5</v>
      </c>
      <c r="F1738" t="b">
        <v>1</v>
      </c>
      <c r="G1738">
        <v>875</v>
      </c>
      <c r="H1738">
        <v>4</v>
      </c>
      <c r="I1738">
        <v>4016</v>
      </c>
      <c r="J1738" t="str">
        <f t="shared" si="27"/>
        <v>SELECT 'flat30-2.cnf','Tournament','Clause','1Bit','Amplified',1,875,4,4016 UNION</v>
      </c>
    </row>
    <row r="1739" spans="1:10" x14ac:dyDescent="0.55000000000000004">
      <c r="A1739" t="s">
        <v>146</v>
      </c>
      <c r="B1739" t="s">
        <v>0</v>
      </c>
      <c r="C1739" t="s">
        <v>1</v>
      </c>
      <c r="D1739" t="s">
        <v>132</v>
      </c>
      <c r="E1739" t="s">
        <v>3</v>
      </c>
      <c r="F1739" t="b">
        <v>1</v>
      </c>
      <c r="G1739">
        <v>9458</v>
      </c>
      <c r="H1739">
        <v>49</v>
      </c>
      <c r="I1739">
        <v>43691</v>
      </c>
      <c r="J1739" t="str">
        <f t="shared" si="27"/>
        <v>SELECT 'flat30-2.cnf','Tournament','Clause','2Bit','MaxSat',1,9458,49,43691 UNION</v>
      </c>
    </row>
    <row r="1740" spans="1:10" x14ac:dyDescent="0.55000000000000004">
      <c r="A1740" t="s">
        <v>146</v>
      </c>
      <c r="B1740" t="s">
        <v>0</v>
      </c>
      <c r="C1740" t="s">
        <v>1</v>
      </c>
      <c r="D1740" t="s">
        <v>132</v>
      </c>
      <c r="E1740" t="s">
        <v>4</v>
      </c>
      <c r="F1740" t="b">
        <v>1</v>
      </c>
      <c r="G1740">
        <v>224</v>
      </c>
      <c r="H1740">
        <v>1</v>
      </c>
      <c r="I1740">
        <v>1108</v>
      </c>
      <c r="J1740" t="str">
        <f t="shared" si="27"/>
        <v>SELECT 'flat30-2.cnf','Tournament','Clause','2Bit','Weighted',1,224,1,1108 UNION</v>
      </c>
    </row>
    <row r="1741" spans="1:10" x14ac:dyDescent="0.55000000000000004">
      <c r="A1741" t="s">
        <v>146</v>
      </c>
      <c r="B1741" t="s">
        <v>0</v>
      </c>
      <c r="C1741" t="s">
        <v>1</v>
      </c>
      <c r="D1741" t="s">
        <v>132</v>
      </c>
      <c r="E1741" t="s">
        <v>5</v>
      </c>
      <c r="F1741" t="b">
        <v>1</v>
      </c>
      <c r="G1741">
        <v>9458</v>
      </c>
      <c r="H1741">
        <v>49</v>
      </c>
      <c r="I1741">
        <v>43423</v>
      </c>
      <c r="J1741" t="str">
        <f t="shared" si="27"/>
        <v>SELECT 'flat30-2.cnf','Tournament','Clause','2Bit','Amplified',1,9458,49,43423 UNION</v>
      </c>
    </row>
    <row r="1742" spans="1:10" x14ac:dyDescent="0.55000000000000004">
      <c r="A1742" t="s">
        <v>146</v>
      </c>
      <c r="B1742" t="s">
        <v>0</v>
      </c>
      <c r="C1742" t="s">
        <v>8</v>
      </c>
      <c r="D1742" t="s">
        <v>2</v>
      </c>
      <c r="E1742" t="s">
        <v>3</v>
      </c>
      <c r="F1742" t="b">
        <v>1</v>
      </c>
      <c r="G1742">
        <v>5783</v>
      </c>
      <c r="H1742">
        <v>35</v>
      </c>
      <c r="I1742">
        <v>13046</v>
      </c>
      <c r="J1742" t="str">
        <f t="shared" si="27"/>
        <v>SELECT 'flat30-2.cnf','Tournament','Uniform','BitFlip','MaxSat',1,5783,35,13046 UNION</v>
      </c>
    </row>
    <row r="1743" spans="1:10" x14ac:dyDescent="0.55000000000000004">
      <c r="A1743" t="s">
        <v>146</v>
      </c>
      <c r="B1743" t="s">
        <v>0</v>
      </c>
      <c r="C1743" t="s">
        <v>8</v>
      </c>
      <c r="D1743" t="s">
        <v>2</v>
      </c>
      <c r="E1743" t="s">
        <v>4</v>
      </c>
      <c r="F1743" t="b">
        <v>1</v>
      </c>
      <c r="G1743">
        <v>6838</v>
      </c>
      <c r="H1743">
        <v>34</v>
      </c>
      <c r="I1743">
        <v>14900</v>
      </c>
      <c r="J1743" t="str">
        <f t="shared" si="27"/>
        <v>SELECT 'flat30-2.cnf','Tournament','Uniform','BitFlip','Weighted',1,6838,34,14900 UNION</v>
      </c>
    </row>
    <row r="1744" spans="1:10" x14ac:dyDescent="0.55000000000000004">
      <c r="A1744" t="s">
        <v>146</v>
      </c>
      <c r="B1744" t="s">
        <v>0</v>
      </c>
      <c r="C1744" t="s">
        <v>8</v>
      </c>
      <c r="D1744" t="s">
        <v>2</v>
      </c>
      <c r="E1744" t="s">
        <v>5</v>
      </c>
      <c r="F1744" t="b">
        <v>1</v>
      </c>
      <c r="G1744">
        <v>5783</v>
      </c>
      <c r="H1744">
        <v>35</v>
      </c>
      <c r="I1744">
        <v>13032</v>
      </c>
      <c r="J1744" t="str">
        <f t="shared" si="27"/>
        <v>SELECT 'flat30-2.cnf','Tournament','Uniform','BitFlip','Amplified',1,5783,35,13032 UNION</v>
      </c>
    </row>
    <row r="1745" spans="1:10" x14ac:dyDescent="0.55000000000000004">
      <c r="A1745" t="s">
        <v>146</v>
      </c>
      <c r="B1745" t="s">
        <v>0</v>
      </c>
      <c r="C1745" t="s">
        <v>8</v>
      </c>
      <c r="D1745" t="s">
        <v>6</v>
      </c>
      <c r="E1745" t="s">
        <v>3</v>
      </c>
      <c r="F1745" t="b">
        <v>1</v>
      </c>
      <c r="G1745">
        <v>302</v>
      </c>
      <c r="H1745">
        <v>2</v>
      </c>
      <c r="I1745">
        <v>1031</v>
      </c>
      <c r="J1745" t="str">
        <f t="shared" si="27"/>
        <v>SELECT 'flat30-2.cnf','Tournament','Uniform','Guided','MaxSat',1,302,2,1031 UNION</v>
      </c>
    </row>
    <row r="1746" spans="1:10" x14ac:dyDescent="0.55000000000000004">
      <c r="A1746" t="s">
        <v>146</v>
      </c>
      <c r="B1746" t="s">
        <v>0</v>
      </c>
      <c r="C1746" t="s">
        <v>8</v>
      </c>
      <c r="D1746" t="s">
        <v>6</v>
      </c>
      <c r="E1746" t="s">
        <v>4</v>
      </c>
      <c r="F1746" t="b">
        <v>1</v>
      </c>
      <c r="G1746">
        <v>223</v>
      </c>
      <c r="H1746">
        <v>1</v>
      </c>
      <c r="I1746">
        <v>755</v>
      </c>
      <c r="J1746" t="str">
        <f t="shared" si="27"/>
        <v>SELECT 'flat30-2.cnf','Tournament','Uniform','Guided','Weighted',1,223,1,755 UNION</v>
      </c>
    </row>
    <row r="1747" spans="1:10" x14ac:dyDescent="0.55000000000000004">
      <c r="A1747" t="s">
        <v>146</v>
      </c>
      <c r="B1747" t="s">
        <v>0</v>
      </c>
      <c r="C1747" t="s">
        <v>8</v>
      </c>
      <c r="D1747" t="s">
        <v>6</v>
      </c>
      <c r="E1747" t="s">
        <v>5</v>
      </c>
      <c r="F1747" t="b">
        <v>1</v>
      </c>
      <c r="G1747">
        <v>302</v>
      </c>
      <c r="H1747">
        <v>2</v>
      </c>
      <c r="I1747">
        <v>1078</v>
      </c>
      <c r="J1747" t="str">
        <f t="shared" si="27"/>
        <v>SELECT 'flat30-2.cnf','Tournament','Uniform','Guided','Amplified',1,302,2,1078 UNION</v>
      </c>
    </row>
    <row r="1748" spans="1:10" x14ac:dyDescent="0.55000000000000004">
      <c r="A1748" t="s">
        <v>146</v>
      </c>
      <c r="B1748" t="s">
        <v>0</v>
      </c>
      <c r="C1748" t="s">
        <v>8</v>
      </c>
      <c r="D1748" t="s">
        <v>131</v>
      </c>
      <c r="E1748" t="s">
        <v>3</v>
      </c>
      <c r="F1748" t="b">
        <v>0</v>
      </c>
      <c r="G1748">
        <v>10000</v>
      </c>
      <c r="H1748">
        <v>64</v>
      </c>
      <c r="I1748">
        <v>21658</v>
      </c>
      <c r="J1748" t="str">
        <f t="shared" si="27"/>
        <v>SELECT 'flat30-2.cnf','Tournament','Uniform','1Bit','MaxSat',0,10000,64,21658 UNION</v>
      </c>
    </row>
    <row r="1749" spans="1:10" x14ac:dyDescent="0.55000000000000004">
      <c r="A1749" t="s">
        <v>146</v>
      </c>
      <c r="B1749" t="s">
        <v>0</v>
      </c>
      <c r="C1749" t="s">
        <v>8</v>
      </c>
      <c r="D1749" t="s">
        <v>131</v>
      </c>
      <c r="E1749" t="s">
        <v>4</v>
      </c>
      <c r="F1749" t="b">
        <v>0</v>
      </c>
      <c r="G1749">
        <v>10000</v>
      </c>
      <c r="H1749">
        <v>53</v>
      </c>
      <c r="I1749">
        <v>20279</v>
      </c>
      <c r="J1749" t="str">
        <f t="shared" si="27"/>
        <v>SELECT 'flat30-2.cnf','Tournament','Uniform','1Bit','Weighted',0,10000,53,20279 UNION</v>
      </c>
    </row>
    <row r="1750" spans="1:10" x14ac:dyDescent="0.55000000000000004">
      <c r="A1750" t="s">
        <v>146</v>
      </c>
      <c r="B1750" t="s">
        <v>0</v>
      </c>
      <c r="C1750" t="s">
        <v>8</v>
      </c>
      <c r="D1750" t="s">
        <v>131</v>
      </c>
      <c r="E1750" t="s">
        <v>5</v>
      </c>
      <c r="F1750" t="b">
        <v>0</v>
      </c>
      <c r="G1750">
        <v>10000</v>
      </c>
      <c r="H1750">
        <v>64</v>
      </c>
      <c r="I1750">
        <v>22048</v>
      </c>
      <c r="J1750" t="str">
        <f t="shared" si="27"/>
        <v>SELECT 'flat30-2.cnf','Tournament','Uniform','1Bit','Amplified',0,10000,64,22048 UNION</v>
      </c>
    </row>
    <row r="1751" spans="1:10" x14ac:dyDescent="0.55000000000000004">
      <c r="A1751" t="s">
        <v>146</v>
      </c>
      <c r="B1751" t="s">
        <v>0</v>
      </c>
      <c r="C1751" t="s">
        <v>8</v>
      </c>
      <c r="D1751" t="s">
        <v>132</v>
      </c>
      <c r="E1751" t="s">
        <v>3</v>
      </c>
      <c r="F1751" t="b">
        <v>1</v>
      </c>
      <c r="G1751">
        <v>1522</v>
      </c>
      <c r="H1751">
        <v>9</v>
      </c>
      <c r="I1751">
        <v>3312</v>
      </c>
      <c r="J1751" t="str">
        <f t="shared" si="27"/>
        <v>SELECT 'flat30-2.cnf','Tournament','Uniform','2Bit','MaxSat',1,1522,9,3312 UNION</v>
      </c>
    </row>
    <row r="1752" spans="1:10" x14ac:dyDescent="0.55000000000000004">
      <c r="A1752" t="s">
        <v>146</v>
      </c>
      <c r="B1752" t="s">
        <v>0</v>
      </c>
      <c r="C1752" t="s">
        <v>8</v>
      </c>
      <c r="D1752" t="s">
        <v>132</v>
      </c>
      <c r="E1752" t="s">
        <v>4</v>
      </c>
      <c r="F1752" t="b">
        <v>1</v>
      </c>
      <c r="G1752">
        <v>1740</v>
      </c>
      <c r="H1752">
        <v>8</v>
      </c>
      <c r="I1752">
        <v>3444</v>
      </c>
      <c r="J1752" t="str">
        <f t="shared" si="27"/>
        <v>SELECT 'flat30-2.cnf','Tournament','Uniform','2Bit','Weighted',1,1740,8,3444 UNION</v>
      </c>
    </row>
    <row r="1753" spans="1:10" x14ac:dyDescent="0.55000000000000004">
      <c r="A1753" t="s">
        <v>146</v>
      </c>
      <c r="B1753" t="s">
        <v>0</v>
      </c>
      <c r="C1753" t="s">
        <v>8</v>
      </c>
      <c r="D1753" t="s">
        <v>132</v>
      </c>
      <c r="E1753" t="s">
        <v>5</v>
      </c>
      <c r="F1753" t="b">
        <v>1</v>
      </c>
      <c r="G1753">
        <v>1522</v>
      </c>
      <c r="H1753">
        <v>9</v>
      </c>
      <c r="I1753">
        <v>3238</v>
      </c>
      <c r="J1753" t="str">
        <f t="shared" si="27"/>
        <v>SELECT 'flat30-2.cnf','Tournament','Uniform','2Bit','Amplified',1,1522,9,3238 UNION</v>
      </c>
    </row>
    <row r="1754" spans="1:10" x14ac:dyDescent="0.55000000000000004">
      <c r="A1754" t="s">
        <v>146</v>
      </c>
      <c r="B1754" t="s">
        <v>0</v>
      </c>
      <c r="C1754" t="s">
        <v>133</v>
      </c>
      <c r="D1754" t="s">
        <v>2</v>
      </c>
      <c r="E1754" t="s">
        <v>3</v>
      </c>
      <c r="F1754" t="b">
        <v>1</v>
      </c>
      <c r="G1754">
        <v>236</v>
      </c>
      <c r="H1754">
        <v>0</v>
      </c>
      <c r="I1754">
        <v>505</v>
      </c>
      <c r="J1754" t="str">
        <f t="shared" si="27"/>
        <v>SELECT 'flat30-2.cnf','Tournament','1Point','BitFlip','MaxSat',1,236,0,505 UNION</v>
      </c>
    </row>
    <row r="1755" spans="1:10" x14ac:dyDescent="0.55000000000000004">
      <c r="A1755" t="s">
        <v>146</v>
      </c>
      <c r="B1755" t="s">
        <v>0</v>
      </c>
      <c r="C1755" t="s">
        <v>133</v>
      </c>
      <c r="D1755" t="s">
        <v>2</v>
      </c>
      <c r="E1755" t="s">
        <v>4</v>
      </c>
      <c r="F1755" t="b">
        <v>1</v>
      </c>
      <c r="G1755">
        <v>2324</v>
      </c>
      <c r="H1755">
        <v>11</v>
      </c>
      <c r="I1755">
        <v>4504</v>
      </c>
      <c r="J1755" t="str">
        <f t="shared" si="27"/>
        <v>SELECT 'flat30-2.cnf','Tournament','1Point','BitFlip','Weighted',1,2324,11,4504 UNION</v>
      </c>
    </row>
    <row r="1756" spans="1:10" x14ac:dyDescent="0.55000000000000004">
      <c r="A1756" t="s">
        <v>146</v>
      </c>
      <c r="B1756" t="s">
        <v>0</v>
      </c>
      <c r="C1756" t="s">
        <v>133</v>
      </c>
      <c r="D1756" t="s">
        <v>2</v>
      </c>
      <c r="E1756" t="s">
        <v>5</v>
      </c>
      <c r="F1756" t="b">
        <v>1</v>
      </c>
      <c r="G1756">
        <v>236</v>
      </c>
      <c r="H1756">
        <v>0</v>
      </c>
      <c r="I1756">
        <v>496</v>
      </c>
      <c r="J1756" t="str">
        <f t="shared" si="27"/>
        <v>SELECT 'flat30-2.cnf','Tournament','1Point','BitFlip','Amplified',1,236,0,496 UNION</v>
      </c>
    </row>
    <row r="1757" spans="1:10" x14ac:dyDescent="0.55000000000000004">
      <c r="A1757" t="s">
        <v>146</v>
      </c>
      <c r="B1757" t="s">
        <v>0</v>
      </c>
      <c r="C1757" t="s">
        <v>133</v>
      </c>
      <c r="D1757" t="s">
        <v>6</v>
      </c>
      <c r="E1757" t="s">
        <v>3</v>
      </c>
      <c r="F1757" t="b">
        <v>1</v>
      </c>
      <c r="G1757">
        <v>174</v>
      </c>
      <c r="H1757">
        <v>1</v>
      </c>
      <c r="I1757">
        <v>574</v>
      </c>
      <c r="J1757" t="str">
        <f t="shared" si="27"/>
        <v>SELECT 'flat30-2.cnf','Tournament','1Point','Guided','MaxSat',1,174,1,574 UNION</v>
      </c>
    </row>
    <row r="1758" spans="1:10" x14ac:dyDescent="0.55000000000000004">
      <c r="A1758" t="s">
        <v>146</v>
      </c>
      <c r="B1758" t="s">
        <v>0</v>
      </c>
      <c r="C1758" t="s">
        <v>133</v>
      </c>
      <c r="D1758" t="s">
        <v>6</v>
      </c>
      <c r="E1758" t="s">
        <v>4</v>
      </c>
      <c r="F1758" t="b">
        <v>1</v>
      </c>
      <c r="G1758">
        <v>30</v>
      </c>
      <c r="H1758">
        <v>0</v>
      </c>
      <c r="I1758">
        <v>96</v>
      </c>
      <c r="J1758" t="str">
        <f t="shared" si="27"/>
        <v>SELECT 'flat30-2.cnf','Tournament','1Point','Guided','Weighted',1,30,0,96 UNION</v>
      </c>
    </row>
    <row r="1759" spans="1:10" x14ac:dyDescent="0.55000000000000004">
      <c r="A1759" t="s">
        <v>146</v>
      </c>
      <c r="B1759" t="s">
        <v>0</v>
      </c>
      <c r="C1759" t="s">
        <v>133</v>
      </c>
      <c r="D1759" t="s">
        <v>6</v>
      </c>
      <c r="E1759" t="s">
        <v>5</v>
      </c>
      <c r="F1759" t="b">
        <v>1</v>
      </c>
      <c r="G1759">
        <v>174</v>
      </c>
      <c r="H1759">
        <v>1</v>
      </c>
      <c r="I1759">
        <v>605</v>
      </c>
      <c r="J1759" t="str">
        <f t="shared" si="27"/>
        <v>SELECT 'flat30-2.cnf','Tournament','1Point','Guided','Amplified',1,174,1,605 UNION</v>
      </c>
    </row>
    <row r="1760" spans="1:10" x14ac:dyDescent="0.55000000000000004">
      <c r="A1760" t="s">
        <v>146</v>
      </c>
      <c r="B1760" t="s">
        <v>0</v>
      </c>
      <c r="C1760" t="s">
        <v>133</v>
      </c>
      <c r="D1760" t="s">
        <v>131</v>
      </c>
      <c r="E1760" t="s">
        <v>3</v>
      </c>
      <c r="F1760" t="b">
        <v>0</v>
      </c>
      <c r="G1760">
        <v>10000</v>
      </c>
      <c r="H1760">
        <v>52</v>
      </c>
      <c r="I1760">
        <v>19937</v>
      </c>
      <c r="J1760" t="str">
        <f t="shared" si="27"/>
        <v>SELECT 'flat30-2.cnf','Tournament','1Point','1Bit','MaxSat',0,10000,52,19937 UNION</v>
      </c>
    </row>
    <row r="1761" spans="1:10" x14ac:dyDescent="0.55000000000000004">
      <c r="A1761" t="s">
        <v>146</v>
      </c>
      <c r="B1761" t="s">
        <v>0</v>
      </c>
      <c r="C1761" t="s">
        <v>133</v>
      </c>
      <c r="D1761" t="s">
        <v>131</v>
      </c>
      <c r="E1761" t="s">
        <v>4</v>
      </c>
      <c r="F1761" t="b">
        <v>0</v>
      </c>
      <c r="G1761">
        <v>10000</v>
      </c>
      <c r="H1761">
        <v>45</v>
      </c>
      <c r="I1761">
        <v>19035</v>
      </c>
      <c r="J1761" t="str">
        <f t="shared" si="27"/>
        <v>SELECT 'flat30-2.cnf','Tournament','1Point','1Bit','Weighted',0,10000,45,19035 UNION</v>
      </c>
    </row>
    <row r="1762" spans="1:10" x14ac:dyDescent="0.55000000000000004">
      <c r="A1762" t="s">
        <v>146</v>
      </c>
      <c r="B1762" t="s">
        <v>0</v>
      </c>
      <c r="C1762" t="s">
        <v>133</v>
      </c>
      <c r="D1762" t="s">
        <v>131</v>
      </c>
      <c r="E1762" t="s">
        <v>5</v>
      </c>
      <c r="F1762" t="b">
        <v>0</v>
      </c>
      <c r="G1762">
        <v>10000</v>
      </c>
      <c r="H1762">
        <v>52</v>
      </c>
      <c r="I1762">
        <v>20175</v>
      </c>
      <c r="J1762" t="str">
        <f t="shared" si="27"/>
        <v>SELECT 'flat30-2.cnf','Tournament','1Point','1Bit','Amplified',0,10000,52,20175 UNION</v>
      </c>
    </row>
    <row r="1763" spans="1:10" x14ac:dyDescent="0.55000000000000004">
      <c r="A1763" t="s">
        <v>146</v>
      </c>
      <c r="B1763" t="s">
        <v>0</v>
      </c>
      <c r="C1763" t="s">
        <v>133</v>
      </c>
      <c r="D1763" t="s">
        <v>132</v>
      </c>
      <c r="E1763" t="s">
        <v>3</v>
      </c>
      <c r="F1763" t="b">
        <v>1</v>
      </c>
      <c r="G1763">
        <v>1135</v>
      </c>
      <c r="H1763">
        <v>6</v>
      </c>
      <c r="I1763">
        <v>2267</v>
      </c>
      <c r="J1763" t="str">
        <f t="shared" si="27"/>
        <v>SELECT 'flat30-2.cnf','Tournament','1Point','2Bit','MaxSat',1,1135,6,2267 UNION</v>
      </c>
    </row>
    <row r="1764" spans="1:10" x14ac:dyDescent="0.55000000000000004">
      <c r="A1764" t="s">
        <v>146</v>
      </c>
      <c r="B1764" t="s">
        <v>0</v>
      </c>
      <c r="C1764" t="s">
        <v>133</v>
      </c>
      <c r="D1764" t="s">
        <v>132</v>
      </c>
      <c r="E1764" t="s">
        <v>4</v>
      </c>
      <c r="F1764" t="b">
        <v>1</v>
      </c>
      <c r="G1764">
        <v>2613</v>
      </c>
      <c r="H1764">
        <v>12</v>
      </c>
      <c r="I1764">
        <v>4730</v>
      </c>
      <c r="J1764" t="str">
        <f t="shared" si="27"/>
        <v>SELECT 'flat30-2.cnf','Tournament','1Point','2Bit','Weighted',1,2613,12,4730 UNION</v>
      </c>
    </row>
    <row r="1765" spans="1:10" x14ac:dyDescent="0.55000000000000004">
      <c r="A1765" t="s">
        <v>146</v>
      </c>
      <c r="B1765" t="s">
        <v>0</v>
      </c>
      <c r="C1765" t="s">
        <v>133</v>
      </c>
      <c r="D1765" t="s">
        <v>132</v>
      </c>
      <c r="E1765" t="s">
        <v>5</v>
      </c>
      <c r="F1765" t="b">
        <v>1</v>
      </c>
      <c r="G1765">
        <v>1135</v>
      </c>
      <c r="H1765">
        <v>6</v>
      </c>
      <c r="I1765">
        <v>2316</v>
      </c>
      <c r="J1765" t="str">
        <f t="shared" si="27"/>
        <v>SELECT 'flat30-2.cnf','Tournament','1Point','2Bit','Amplified',1,1135,6,2316 UNION</v>
      </c>
    </row>
    <row r="1766" spans="1:10" x14ac:dyDescent="0.55000000000000004">
      <c r="A1766" t="s">
        <v>146</v>
      </c>
      <c r="B1766" t="s">
        <v>0</v>
      </c>
      <c r="C1766" t="s">
        <v>134</v>
      </c>
      <c r="D1766" t="s">
        <v>2</v>
      </c>
      <c r="E1766" t="s">
        <v>3</v>
      </c>
      <c r="F1766" t="b">
        <v>1</v>
      </c>
      <c r="G1766">
        <v>533</v>
      </c>
      <c r="H1766">
        <v>1</v>
      </c>
      <c r="I1766">
        <v>1140</v>
      </c>
      <c r="J1766" t="str">
        <f t="shared" si="27"/>
        <v>SELECT 'flat30-2.cnf','Tournament','2Point','BitFlip','MaxSat',1,533,1,1140 UNION</v>
      </c>
    </row>
    <row r="1767" spans="1:10" x14ac:dyDescent="0.55000000000000004">
      <c r="A1767" t="s">
        <v>146</v>
      </c>
      <c r="B1767" t="s">
        <v>0</v>
      </c>
      <c r="C1767" t="s">
        <v>134</v>
      </c>
      <c r="D1767" t="s">
        <v>2</v>
      </c>
      <c r="E1767" t="s">
        <v>4</v>
      </c>
      <c r="F1767" t="b">
        <v>1</v>
      </c>
      <c r="G1767">
        <v>1978</v>
      </c>
      <c r="H1767">
        <v>8</v>
      </c>
      <c r="I1767">
        <v>3832</v>
      </c>
      <c r="J1767" t="str">
        <f t="shared" si="27"/>
        <v>SELECT 'flat30-2.cnf','Tournament','2Point','BitFlip','Weighted',1,1978,8,3832 UNION</v>
      </c>
    </row>
    <row r="1768" spans="1:10" x14ac:dyDescent="0.55000000000000004">
      <c r="A1768" t="s">
        <v>146</v>
      </c>
      <c r="B1768" t="s">
        <v>0</v>
      </c>
      <c r="C1768" t="s">
        <v>134</v>
      </c>
      <c r="D1768" t="s">
        <v>2</v>
      </c>
      <c r="E1768" t="s">
        <v>5</v>
      </c>
      <c r="F1768" t="b">
        <v>1</v>
      </c>
      <c r="G1768">
        <v>533</v>
      </c>
      <c r="H1768">
        <v>1</v>
      </c>
      <c r="I1768">
        <v>1098</v>
      </c>
      <c r="J1768" t="str">
        <f t="shared" si="27"/>
        <v>SELECT 'flat30-2.cnf','Tournament','2Point','BitFlip','Amplified',1,533,1,1098 UNION</v>
      </c>
    </row>
    <row r="1769" spans="1:10" x14ac:dyDescent="0.55000000000000004">
      <c r="A1769" t="s">
        <v>146</v>
      </c>
      <c r="B1769" t="s">
        <v>0</v>
      </c>
      <c r="C1769" t="s">
        <v>134</v>
      </c>
      <c r="D1769" t="s">
        <v>6</v>
      </c>
      <c r="E1769" t="s">
        <v>3</v>
      </c>
      <c r="F1769" t="b">
        <v>1</v>
      </c>
      <c r="G1769">
        <v>25</v>
      </c>
      <c r="H1769">
        <v>0</v>
      </c>
      <c r="I1769">
        <v>82</v>
      </c>
      <c r="J1769" t="str">
        <f t="shared" si="27"/>
        <v>SELECT 'flat30-2.cnf','Tournament','2Point','Guided','MaxSat',1,25,0,82 UNION</v>
      </c>
    </row>
    <row r="1770" spans="1:10" x14ac:dyDescent="0.55000000000000004">
      <c r="A1770" t="s">
        <v>146</v>
      </c>
      <c r="B1770" t="s">
        <v>0</v>
      </c>
      <c r="C1770" t="s">
        <v>134</v>
      </c>
      <c r="D1770" t="s">
        <v>6</v>
      </c>
      <c r="E1770" t="s">
        <v>4</v>
      </c>
      <c r="F1770" t="b">
        <v>1</v>
      </c>
      <c r="G1770">
        <v>26</v>
      </c>
      <c r="H1770">
        <v>0</v>
      </c>
      <c r="I1770">
        <v>85</v>
      </c>
      <c r="J1770" t="str">
        <f t="shared" si="27"/>
        <v>SELECT 'flat30-2.cnf','Tournament','2Point','Guided','Weighted',1,26,0,85 UNION</v>
      </c>
    </row>
    <row r="1771" spans="1:10" x14ac:dyDescent="0.55000000000000004">
      <c r="A1771" t="s">
        <v>146</v>
      </c>
      <c r="B1771" t="s">
        <v>0</v>
      </c>
      <c r="C1771" t="s">
        <v>134</v>
      </c>
      <c r="D1771" t="s">
        <v>6</v>
      </c>
      <c r="E1771" t="s">
        <v>5</v>
      </c>
      <c r="F1771" t="b">
        <v>1</v>
      </c>
      <c r="G1771">
        <v>25</v>
      </c>
      <c r="H1771">
        <v>0</v>
      </c>
      <c r="I1771">
        <v>80</v>
      </c>
      <c r="J1771" t="str">
        <f t="shared" si="27"/>
        <v>SELECT 'flat30-2.cnf','Tournament','2Point','Guided','Amplified',1,25,0,80 UNION</v>
      </c>
    </row>
    <row r="1772" spans="1:10" x14ac:dyDescent="0.55000000000000004">
      <c r="A1772" t="s">
        <v>146</v>
      </c>
      <c r="B1772" t="s">
        <v>0</v>
      </c>
      <c r="C1772" t="s">
        <v>134</v>
      </c>
      <c r="D1772" t="s">
        <v>131</v>
      </c>
      <c r="E1772" t="s">
        <v>3</v>
      </c>
      <c r="F1772" t="b">
        <v>0</v>
      </c>
      <c r="G1772">
        <v>10000</v>
      </c>
      <c r="H1772">
        <v>54</v>
      </c>
      <c r="I1772">
        <v>20467</v>
      </c>
      <c r="J1772" t="str">
        <f t="shared" si="27"/>
        <v>SELECT 'flat30-2.cnf','Tournament','2Point','1Bit','MaxSat',0,10000,54,20467 UNION</v>
      </c>
    </row>
    <row r="1773" spans="1:10" x14ac:dyDescent="0.55000000000000004">
      <c r="A1773" t="s">
        <v>146</v>
      </c>
      <c r="B1773" t="s">
        <v>0</v>
      </c>
      <c r="C1773" t="s">
        <v>134</v>
      </c>
      <c r="D1773" t="s">
        <v>131</v>
      </c>
      <c r="E1773" t="s">
        <v>4</v>
      </c>
      <c r="F1773" t="b">
        <v>1</v>
      </c>
      <c r="G1773">
        <v>5252</v>
      </c>
      <c r="H1773">
        <v>27</v>
      </c>
      <c r="I1773">
        <v>9762</v>
      </c>
      <c r="J1773" t="str">
        <f t="shared" si="27"/>
        <v>SELECT 'flat30-2.cnf','Tournament','2Point','1Bit','Weighted',1,5252,27,9762 UNION</v>
      </c>
    </row>
    <row r="1774" spans="1:10" x14ac:dyDescent="0.55000000000000004">
      <c r="A1774" t="s">
        <v>146</v>
      </c>
      <c r="B1774" t="s">
        <v>0</v>
      </c>
      <c r="C1774" t="s">
        <v>134</v>
      </c>
      <c r="D1774" t="s">
        <v>131</v>
      </c>
      <c r="E1774" t="s">
        <v>5</v>
      </c>
      <c r="F1774" t="b">
        <v>0</v>
      </c>
      <c r="G1774">
        <v>10000</v>
      </c>
      <c r="H1774">
        <v>54</v>
      </c>
      <c r="I1774">
        <v>20145</v>
      </c>
      <c r="J1774" t="str">
        <f t="shared" si="27"/>
        <v>SELECT 'flat30-2.cnf','Tournament','2Point','1Bit','Amplified',0,10000,54,20145 UNION</v>
      </c>
    </row>
    <row r="1775" spans="1:10" x14ac:dyDescent="0.55000000000000004">
      <c r="A1775" t="s">
        <v>146</v>
      </c>
      <c r="B1775" t="s">
        <v>0</v>
      </c>
      <c r="C1775" t="s">
        <v>134</v>
      </c>
      <c r="D1775" t="s">
        <v>132</v>
      </c>
      <c r="E1775" t="s">
        <v>3</v>
      </c>
      <c r="F1775" t="b">
        <v>1</v>
      </c>
      <c r="G1775">
        <v>2023</v>
      </c>
      <c r="H1775">
        <v>11</v>
      </c>
      <c r="I1775">
        <v>4029</v>
      </c>
      <c r="J1775" t="str">
        <f t="shared" si="27"/>
        <v>SELECT 'flat30-2.cnf','Tournament','2Point','2Bit','MaxSat',1,2023,11,4029 UNION</v>
      </c>
    </row>
    <row r="1776" spans="1:10" x14ac:dyDescent="0.55000000000000004">
      <c r="A1776" t="s">
        <v>146</v>
      </c>
      <c r="B1776" t="s">
        <v>0</v>
      </c>
      <c r="C1776" t="s">
        <v>134</v>
      </c>
      <c r="D1776" t="s">
        <v>132</v>
      </c>
      <c r="E1776" t="s">
        <v>4</v>
      </c>
      <c r="F1776" t="b">
        <v>1</v>
      </c>
      <c r="G1776">
        <v>136</v>
      </c>
      <c r="H1776">
        <v>0</v>
      </c>
      <c r="I1776">
        <v>242</v>
      </c>
      <c r="J1776" t="str">
        <f t="shared" si="27"/>
        <v>SELECT 'flat30-2.cnf','Tournament','2Point','2Bit','Weighted',1,136,0,242 UNION</v>
      </c>
    </row>
    <row r="1777" spans="1:10" x14ac:dyDescent="0.55000000000000004">
      <c r="A1777" t="s">
        <v>146</v>
      </c>
      <c r="B1777" t="s">
        <v>0</v>
      </c>
      <c r="C1777" t="s">
        <v>134</v>
      </c>
      <c r="D1777" t="s">
        <v>132</v>
      </c>
      <c r="E1777" t="s">
        <v>5</v>
      </c>
      <c r="F1777" t="b">
        <v>1</v>
      </c>
      <c r="G1777">
        <v>2023</v>
      </c>
      <c r="H1777">
        <v>11</v>
      </c>
      <c r="I1777">
        <v>4148</v>
      </c>
      <c r="J1777" t="str">
        <f t="shared" si="27"/>
        <v>SELECT 'flat30-2.cnf','Tournament','2Point','2Bit','Amplified',1,2023,11,4148 UNION</v>
      </c>
    </row>
    <row r="1778" spans="1:10" x14ac:dyDescent="0.55000000000000004">
      <c r="A1778" t="s">
        <v>146</v>
      </c>
      <c r="B1778" t="s">
        <v>9</v>
      </c>
      <c r="C1778" t="s">
        <v>1</v>
      </c>
      <c r="D1778" t="s">
        <v>2</v>
      </c>
      <c r="E1778" t="s">
        <v>3</v>
      </c>
      <c r="F1778" t="b">
        <v>0</v>
      </c>
      <c r="G1778">
        <v>10000</v>
      </c>
      <c r="H1778">
        <v>34</v>
      </c>
      <c r="I1778">
        <v>51498</v>
      </c>
      <c r="J1778" t="str">
        <f t="shared" si="27"/>
        <v>SELECT 'flat30-2.cnf','Roulette','Clause','BitFlip','MaxSat',0,10000,34,51498 UNION</v>
      </c>
    </row>
    <row r="1779" spans="1:10" x14ac:dyDescent="0.55000000000000004">
      <c r="A1779" t="s">
        <v>146</v>
      </c>
      <c r="B1779" t="s">
        <v>9</v>
      </c>
      <c r="C1779" t="s">
        <v>1</v>
      </c>
      <c r="D1779" t="s">
        <v>2</v>
      </c>
      <c r="E1779" t="s">
        <v>4</v>
      </c>
      <c r="F1779" t="b">
        <v>1</v>
      </c>
      <c r="G1779">
        <v>2283</v>
      </c>
      <c r="H1779">
        <v>5</v>
      </c>
      <c r="I1779">
        <v>11413</v>
      </c>
      <c r="J1779" t="str">
        <f t="shared" si="27"/>
        <v>SELECT 'flat30-2.cnf','Roulette','Clause','BitFlip','Weighted',1,2283,5,11413 UNION</v>
      </c>
    </row>
    <row r="1780" spans="1:10" x14ac:dyDescent="0.55000000000000004">
      <c r="A1780" t="s">
        <v>146</v>
      </c>
      <c r="B1780" t="s">
        <v>9</v>
      </c>
      <c r="C1780" t="s">
        <v>1</v>
      </c>
      <c r="D1780" t="s">
        <v>2</v>
      </c>
      <c r="E1780" t="s">
        <v>5</v>
      </c>
      <c r="F1780" t="b">
        <v>0</v>
      </c>
      <c r="G1780">
        <v>10000</v>
      </c>
      <c r="H1780">
        <v>33</v>
      </c>
      <c r="I1780">
        <v>51208</v>
      </c>
      <c r="J1780" t="str">
        <f t="shared" si="27"/>
        <v>SELECT 'flat30-2.cnf','Roulette','Clause','BitFlip','Amplified',0,10000,33,51208 UNION</v>
      </c>
    </row>
    <row r="1781" spans="1:10" x14ac:dyDescent="0.55000000000000004">
      <c r="A1781" t="s">
        <v>146</v>
      </c>
      <c r="B1781" t="s">
        <v>9</v>
      </c>
      <c r="C1781" t="s">
        <v>1</v>
      </c>
      <c r="D1781" t="s">
        <v>6</v>
      </c>
      <c r="E1781" t="s">
        <v>3</v>
      </c>
      <c r="F1781" t="b">
        <v>1</v>
      </c>
      <c r="G1781">
        <v>2268</v>
      </c>
      <c r="H1781">
        <v>8</v>
      </c>
      <c r="I1781">
        <v>13005</v>
      </c>
      <c r="J1781" t="str">
        <f t="shared" si="27"/>
        <v>SELECT 'flat30-2.cnf','Roulette','Clause','Guided','MaxSat',1,2268,8,13005 UNION</v>
      </c>
    </row>
    <row r="1782" spans="1:10" x14ac:dyDescent="0.55000000000000004">
      <c r="A1782" t="s">
        <v>146</v>
      </c>
      <c r="B1782" t="s">
        <v>9</v>
      </c>
      <c r="C1782" t="s">
        <v>1</v>
      </c>
      <c r="D1782" t="s">
        <v>6</v>
      </c>
      <c r="E1782" t="s">
        <v>4</v>
      </c>
      <c r="F1782" t="b">
        <v>1</v>
      </c>
      <c r="G1782">
        <v>1039</v>
      </c>
      <c r="H1782">
        <v>3</v>
      </c>
      <c r="I1782">
        <v>5814</v>
      </c>
      <c r="J1782" t="str">
        <f t="shared" si="27"/>
        <v>SELECT 'flat30-2.cnf','Roulette','Clause','Guided','Weighted',1,1039,3,5814 UNION</v>
      </c>
    </row>
    <row r="1783" spans="1:10" x14ac:dyDescent="0.55000000000000004">
      <c r="A1783" t="s">
        <v>146</v>
      </c>
      <c r="B1783" t="s">
        <v>9</v>
      </c>
      <c r="C1783" t="s">
        <v>1</v>
      </c>
      <c r="D1783" t="s">
        <v>6</v>
      </c>
      <c r="E1783" t="s">
        <v>5</v>
      </c>
      <c r="F1783" t="b">
        <v>1</v>
      </c>
      <c r="G1783">
        <v>1322</v>
      </c>
      <c r="H1783">
        <v>5</v>
      </c>
      <c r="I1783">
        <v>7432</v>
      </c>
      <c r="J1783" t="str">
        <f t="shared" si="27"/>
        <v>SELECT 'flat30-2.cnf','Roulette','Clause','Guided','Amplified',1,1322,5,7432 UNION</v>
      </c>
    </row>
    <row r="1784" spans="1:10" x14ac:dyDescent="0.55000000000000004">
      <c r="A1784" t="s">
        <v>146</v>
      </c>
      <c r="B1784" t="s">
        <v>9</v>
      </c>
      <c r="C1784" t="s">
        <v>1</v>
      </c>
      <c r="D1784" t="s">
        <v>131</v>
      </c>
      <c r="E1784" t="s">
        <v>3</v>
      </c>
      <c r="F1784" t="b">
        <v>0</v>
      </c>
      <c r="G1784">
        <v>10000</v>
      </c>
      <c r="H1784">
        <v>31</v>
      </c>
      <c r="I1784">
        <v>50942</v>
      </c>
      <c r="J1784" t="str">
        <f t="shared" si="27"/>
        <v>SELECT 'flat30-2.cnf','Roulette','Clause','1Bit','MaxSat',0,10000,31,50942 UNION</v>
      </c>
    </row>
    <row r="1785" spans="1:10" x14ac:dyDescent="0.55000000000000004">
      <c r="A1785" t="s">
        <v>146</v>
      </c>
      <c r="B1785" t="s">
        <v>9</v>
      </c>
      <c r="C1785" t="s">
        <v>1</v>
      </c>
      <c r="D1785" t="s">
        <v>131</v>
      </c>
      <c r="E1785" t="s">
        <v>4</v>
      </c>
      <c r="F1785" t="b">
        <v>0</v>
      </c>
      <c r="G1785">
        <v>10000</v>
      </c>
      <c r="H1785">
        <v>27</v>
      </c>
      <c r="I1785">
        <v>49539</v>
      </c>
      <c r="J1785" t="str">
        <f t="shared" si="27"/>
        <v>SELECT 'flat30-2.cnf','Roulette','Clause','1Bit','Weighted',0,10000,27,49539 UNION</v>
      </c>
    </row>
    <row r="1786" spans="1:10" x14ac:dyDescent="0.55000000000000004">
      <c r="A1786" t="s">
        <v>146</v>
      </c>
      <c r="B1786" t="s">
        <v>9</v>
      </c>
      <c r="C1786" t="s">
        <v>1</v>
      </c>
      <c r="D1786" t="s">
        <v>131</v>
      </c>
      <c r="E1786" t="s">
        <v>5</v>
      </c>
      <c r="F1786" t="b">
        <v>0</v>
      </c>
      <c r="G1786">
        <v>10000</v>
      </c>
      <c r="H1786">
        <v>34</v>
      </c>
      <c r="I1786">
        <v>50797</v>
      </c>
      <c r="J1786" t="str">
        <f t="shared" si="27"/>
        <v>SELECT 'flat30-2.cnf','Roulette','Clause','1Bit','Amplified',0,10000,34,50797 UNION</v>
      </c>
    </row>
    <row r="1787" spans="1:10" x14ac:dyDescent="0.55000000000000004">
      <c r="A1787" t="s">
        <v>146</v>
      </c>
      <c r="B1787" t="s">
        <v>9</v>
      </c>
      <c r="C1787" t="s">
        <v>1</v>
      </c>
      <c r="D1787" t="s">
        <v>132</v>
      </c>
      <c r="E1787" t="s">
        <v>3</v>
      </c>
      <c r="F1787" t="b">
        <v>0</v>
      </c>
      <c r="G1787">
        <v>10000</v>
      </c>
      <c r="H1787">
        <v>31</v>
      </c>
      <c r="I1787">
        <v>50749</v>
      </c>
      <c r="J1787" t="str">
        <f t="shared" si="27"/>
        <v>SELECT 'flat30-2.cnf','Roulette','Clause','2Bit','MaxSat',0,10000,31,50749 UNION</v>
      </c>
    </row>
    <row r="1788" spans="1:10" x14ac:dyDescent="0.55000000000000004">
      <c r="A1788" t="s">
        <v>146</v>
      </c>
      <c r="B1788" t="s">
        <v>9</v>
      </c>
      <c r="C1788" t="s">
        <v>1</v>
      </c>
      <c r="D1788" t="s">
        <v>132</v>
      </c>
      <c r="E1788" t="s">
        <v>4</v>
      </c>
      <c r="F1788" t="b">
        <v>0</v>
      </c>
      <c r="G1788">
        <v>10000</v>
      </c>
      <c r="H1788">
        <v>20</v>
      </c>
      <c r="I1788">
        <v>49810</v>
      </c>
      <c r="J1788" t="str">
        <f t="shared" si="27"/>
        <v>SELECT 'flat30-2.cnf','Roulette','Clause','2Bit','Weighted',0,10000,20,49810 UNION</v>
      </c>
    </row>
    <row r="1789" spans="1:10" x14ac:dyDescent="0.55000000000000004">
      <c r="A1789" t="s">
        <v>146</v>
      </c>
      <c r="B1789" t="s">
        <v>9</v>
      </c>
      <c r="C1789" t="s">
        <v>1</v>
      </c>
      <c r="D1789" t="s">
        <v>132</v>
      </c>
      <c r="E1789" t="s">
        <v>5</v>
      </c>
      <c r="F1789" t="b">
        <v>0</v>
      </c>
      <c r="G1789">
        <v>10000</v>
      </c>
      <c r="H1789">
        <v>31</v>
      </c>
      <c r="I1789">
        <v>50969</v>
      </c>
      <c r="J1789" t="str">
        <f t="shared" si="27"/>
        <v>SELECT 'flat30-2.cnf','Roulette','Clause','2Bit','Amplified',0,10000,31,50969 UNION</v>
      </c>
    </row>
    <row r="1790" spans="1:10" x14ac:dyDescent="0.55000000000000004">
      <c r="A1790" t="s">
        <v>146</v>
      </c>
      <c r="B1790" t="s">
        <v>9</v>
      </c>
      <c r="C1790" t="s">
        <v>8</v>
      </c>
      <c r="D1790" t="s">
        <v>2</v>
      </c>
      <c r="E1790" t="s">
        <v>3</v>
      </c>
      <c r="F1790" t="b">
        <v>0</v>
      </c>
      <c r="G1790">
        <v>10000</v>
      </c>
      <c r="H1790">
        <v>35</v>
      </c>
      <c r="I1790">
        <v>23561</v>
      </c>
      <c r="J1790" t="str">
        <f t="shared" si="27"/>
        <v>SELECT 'flat30-2.cnf','Roulette','Uniform','BitFlip','MaxSat',0,10000,35,23561 UNION</v>
      </c>
    </row>
    <row r="1791" spans="1:10" x14ac:dyDescent="0.55000000000000004">
      <c r="A1791" t="s">
        <v>146</v>
      </c>
      <c r="B1791" t="s">
        <v>9</v>
      </c>
      <c r="C1791" t="s">
        <v>8</v>
      </c>
      <c r="D1791" t="s">
        <v>2</v>
      </c>
      <c r="E1791" t="s">
        <v>4</v>
      </c>
      <c r="F1791" t="b">
        <v>0</v>
      </c>
      <c r="G1791">
        <v>10000</v>
      </c>
      <c r="H1791">
        <v>26</v>
      </c>
      <c r="I1791">
        <v>22103</v>
      </c>
      <c r="J1791" t="str">
        <f t="shared" si="27"/>
        <v>SELECT 'flat30-2.cnf','Roulette','Uniform','BitFlip','Weighted',0,10000,26,22103 UNION</v>
      </c>
    </row>
    <row r="1792" spans="1:10" x14ac:dyDescent="0.55000000000000004">
      <c r="A1792" t="s">
        <v>146</v>
      </c>
      <c r="B1792" t="s">
        <v>9</v>
      </c>
      <c r="C1792" t="s">
        <v>8</v>
      </c>
      <c r="D1792" t="s">
        <v>2</v>
      </c>
      <c r="E1792" t="s">
        <v>5</v>
      </c>
      <c r="F1792" t="b">
        <v>0</v>
      </c>
      <c r="G1792">
        <v>10000</v>
      </c>
      <c r="H1792">
        <v>36</v>
      </c>
      <c r="I1792">
        <v>23260</v>
      </c>
      <c r="J1792" t="str">
        <f t="shared" si="27"/>
        <v>SELECT 'flat30-2.cnf','Roulette','Uniform','BitFlip','Amplified',0,10000,36,23260 UNION</v>
      </c>
    </row>
    <row r="1793" spans="1:10" x14ac:dyDescent="0.55000000000000004">
      <c r="A1793" t="s">
        <v>146</v>
      </c>
      <c r="B1793" t="s">
        <v>9</v>
      </c>
      <c r="C1793" t="s">
        <v>8</v>
      </c>
      <c r="D1793" t="s">
        <v>6</v>
      </c>
      <c r="E1793" t="s">
        <v>3</v>
      </c>
      <c r="F1793" t="b">
        <v>1</v>
      </c>
      <c r="G1793">
        <v>1361</v>
      </c>
      <c r="H1793">
        <v>6</v>
      </c>
      <c r="I1793">
        <v>4888</v>
      </c>
      <c r="J1793" t="str">
        <f t="shared" si="27"/>
        <v>SELECT 'flat30-2.cnf','Roulette','Uniform','Guided','MaxSat',1,1361,6,4888 UNION</v>
      </c>
    </row>
    <row r="1794" spans="1:10" x14ac:dyDescent="0.55000000000000004">
      <c r="A1794" t="s">
        <v>146</v>
      </c>
      <c r="B1794" t="s">
        <v>9</v>
      </c>
      <c r="C1794" t="s">
        <v>8</v>
      </c>
      <c r="D1794" t="s">
        <v>6</v>
      </c>
      <c r="E1794" t="s">
        <v>4</v>
      </c>
      <c r="F1794" t="b">
        <v>1</v>
      </c>
      <c r="G1794">
        <v>67</v>
      </c>
      <c r="H1794">
        <v>0</v>
      </c>
      <c r="I1794">
        <v>241</v>
      </c>
      <c r="J1794" t="str">
        <f t="shared" si="27"/>
        <v>SELECT 'flat30-2.cnf','Roulette','Uniform','Guided','Weighted',1,67,0,241 UNION</v>
      </c>
    </row>
    <row r="1795" spans="1:10" x14ac:dyDescent="0.55000000000000004">
      <c r="A1795" t="s">
        <v>146</v>
      </c>
      <c r="B1795" t="s">
        <v>9</v>
      </c>
      <c r="C1795" t="s">
        <v>8</v>
      </c>
      <c r="D1795" t="s">
        <v>6</v>
      </c>
      <c r="E1795" t="s">
        <v>5</v>
      </c>
      <c r="F1795" t="b">
        <v>1</v>
      </c>
      <c r="G1795">
        <v>329</v>
      </c>
      <c r="H1795">
        <v>1</v>
      </c>
      <c r="I1795">
        <v>1174</v>
      </c>
      <c r="J1795" t="str">
        <f t="shared" ref="J1795:J1858" si="28">CONCATENATE("SELECT '",A1795,"','",B1795,"','",C1795,"','",D1795,"','",E1795,"',",IF(F1795,1,0),",",G1795,",",H1795,",",I1795," UNION")</f>
        <v>SELECT 'flat30-2.cnf','Roulette','Uniform','Guided','Amplified',1,329,1,1174 UNION</v>
      </c>
    </row>
    <row r="1796" spans="1:10" x14ac:dyDescent="0.55000000000000004">
      <c r="A1796" t="s">
        <v>146</v>
      </c>
      <c r="B1796" t="s">
        <v>9</v>
      </c>
      <c r="C1796" t="s">
        <v>8</v>
      </c>
      <c r="D1796" t="s">
        <v>131</v>
      </c>
      <c r="E1796" t="s">
        <v>3</v>
      </c>
      <c r="F1796" t="b">
        <v>0</v>
      </c>
      <c r="G1796">
        <v>10000</v>
      </c>
      <c r="H1796">
        <v>38</v>
      </c>
      <c r="I1796">
        <v>21960</v>
      </c>
      <c r="J1796" t="str">
        <f t="shared" si="28"/>
        <v>SELECT 'flat30-2.cnf','Roulette','Uniform','1Bit','MaxSat',0,10000,38,21960 UNION</v>
      </c>
    </row>
    <row r="1797" spans="1:10" x14ac:dyDescent="0.55000000000000004">
      <c r="A1797" t="s">
        <v>146</v>
      </c>
      <c r="B1797" t="s">
        <v>9</v>
      </c>
      <c r="C1797" t="s">
        <v>8</v>
      </c>
      <c r="D1797" t="s">
        <v>131</v>
      </c>
      <c r="E1797" t="s">
        <v>4</v>
      </c>
      <c r="F1797" t="b">
        <v>0</v>
      </c>
      <c r="G1797">
        <v>10000</v>
      </c>
      <c r="H1797">
        <v>30</v>
      </c>
      <c r="I1797">
        <v>21003</v>
      </c>
      <c r="J1797" t="str">
        <f t="shared" si="28"/>
        <v>SELECT 'flat30-2.cnf','Roulette','Uniform','1Bit','Weighted',0,10000,30,21003 UNION</v>
      </c>
    </row>
    <row r="1798" spans="1:10" x14ac:dyDescent="0.55000000000000004">
      <c r="A1798" t="s">
        <v>146</v>
      </c>
      <c r="B1798" t="s">
        <v>9</v>
      </c>
      <c r="C1798" t="s">
        <v>8</v>
      </c>
      <c r="D1798" t="s">
        <v>131</v>
      </c>
      <c r="E1798" t="s">
        <v>5</v>
      </c>
      <c r="F1798" t="b">
        <v>1</v>
      </c>
      <c r="G1798">
        <v>3450</v>
      </c>
      <c r="H1798">
        <v>14</v>
      </c>
      <c r="I1798">
        <v>7564</v>
      </c>
      <c r="J1798" t="str">
        <f t="shared" si="28"/>
        <v>SELECT 'flat30-2.cnf','Roulette','Uniform','1Bit','Amplified',1,3450,14,7564 UNION</v>
      </c>
    </row>
    <row r="1799" spans="1:10" x14ac:dyDescent="0.55000000000000004">
      <c r="A1799" t="s">
        <v>146</v>
      </c>
      <c r="B1799" t="s">
        <v>9</v>
      </c>
      <c r="C1799" t="s">
        <v>8</v>
      </c>
      <c r="D1799" t="s">
        <v>132</v>
      </c>
      <c r="E1799" t="s">
        <v>3</v>
      </c>
      <c r="F1799" t="b">
        <v>0</v>
      </c>
      <c r="G1799">
        <v>10000</v>
      </c>
      <c r="H1799">
        <v>31</v>
      </c>
      <c r="I1799">
        <v>22346</v>
      </c>
      <c r="J1799" t="str">
        <f t="shared" si="28"/>
        <v>SELECT 'flat30-2.cnf','Roulette','Uniform','2Bit','MaxSat',0,10000,31,22346 UNION</v>
      </c>
    </row>
    <row r="1800" spans="1:10" x14ac:dyDescent="0.55000000000000004">
      <c r="A1800" t="s">
        <v>146</v>
      </c>
      <c r="B1800" t="s">
        <v>9</v>
      </c>
      <c r="C1800" t="s">
        <v>8</v>
      </c>
      <c r="D1800" t="s">
        <v>132</v>
      </c>
      <c r="E1800" t="s">
        <v>4</v>
      </c>
      <c r="F1800" t="b">
        <v>0</v>
      </c>
      <c r="G1800">
        <v>10000</v>
      </c>
      <c r="H1800">
        <v>24</v>
      </c>
      <c r="I1800">
        <v>20896</v>
      </c>
      <c r="J1800" t="str">
        <f t="shared" si="28"/>
        <v>SELECT 'flat30-2.cnf','Roulette','Uniform','2Bit','Weighted',0,10000,24,20896 UNION</v>
      </c>
    </row>
    <row r="1801" spans="1:10" x14ac:dyDescent="0.55000000000000004">
      <c r="A1801" t="s">
        <v>146</v>
      </c>
      <c r="B1801" t="s">
        <v>9</v>
      </c>
      <c r="C1801" t="s">
        <v>8</v>
      </c>
      <c r="D1801" t="s">
        <v>132</v>
      </c>
      <c r="E1801" t="s">
        <v>5</v>
      </c>
      <c r="F1801" t="b">
        <v>0</v>
      </c>
      <c r="G1801">
        <v>10000</v>
      </c>
      <c r="H1801">
        <v>32</v>
      </c>
      <c r="I1801">
        <v>22711</v>
      </c>
      <c r="J1801" t="str">
        <f t="shared" si="28"/>
        <v>SELECT 'flat30-2.cnf','Roulette','Uniform','2Bit','Amplified',0,10000,32,22711 UNION</v>
      </c>
    </row>
    <row r="1802" spans="1:10" x14ac:dyDescent="0.55000000000000004">
      <c r="A1802" t="s">
        <v>146</v>
      </c>
      <c r="B1802" t="s">
        <v>9</v>
      </c>
      <c r="C1802" t="s">
        <v>133</v>
      </c>
      <c r="D1802" t="s">
        <v>2</v>
      </c>
      <c r="E1802" t="s">
        <v>3</v>
      </c>
      <c r="F1802" t="b">
        <v>0</v>
      </c>
      <c r="G1802">
        <v>10000</v>
      </c>
      <c r="H1802">
        <v>38</v>
      </c>
      <c r="I1802">
        <v>21564</v>
      </c>
      <c r="J1802" t="str">
        <f t="shared" si="28"/>
        <v>SELECT 'flat30-2.cnf','Roulette','1Point','BitFlip','MaxSat',0,10000,38,21564 UNION</v>
      </c>
    </row>
    <row r="1803" spans="1:10" x14ac:dyDescent="0.55000000000000004">
      <c r="A1803" t="s">
        <v>146</v>
      </c>
      <c r="B1803" t="s">
        <v>9</v>
      </c>
      <c r="C1803" t="s">
        <v>133</v>
      </c>
      <c r="D1803" t="s">
        <v>2</v>
      </c>
      <c r="E1803" t="s">
        <v>4</v>
      </c>
      <c r="F1803" t="b">
        <v>0</v>
      </c>
      <c r="G1803">
        <v>10000</v>
      </c>
      <c r="H1803">
        <v>27</v>
      </c>
      <c r="I1803">
        <v>20274</v>
      </c>
      <c r="J1803" t="str">
        <f t="shared" si="28"/>
        <v>SELECT 'flat30-2.cnf','Roulette','1Point','BitFlip','Weighted',0,10000,27,20274 UNION</v>
      </c>
    </row>
    <row r="1804" spans="1:10" x14ac:dyDescent="0.55000000000000004">
      <c r="A1804" t="s">
        <v>146</v>
      </c>
      <c r="B1804" t="s">
        <v>9</v>
      </c>
      <c r="C1804" t="s">
        <v>133</v>
      </c>
      <c r="D1804" t="s">
        <v>2</v>
      </c>
      <c r="E1804" t="s">
        <v>5</v>
      </c>
      <c r="F1804" t="b">
        <v>0</v>
      </c>
      <c r="G1804">
        <v>10000</v>
      </c>
      <c r="H1804">
        <v>38</v>
      </c>
      <c r="I1804">
        <v>22277</v>
      </c>
      <c r="J1804" t="str">
        <f t="shared" si="28"/>
        <v>SELECT 'flat30-2.cnf','Roulette','1Point','BitFlip','Amplified',0,10000,38,22277 UNION</v>
      </c>
    </row>
    <row r="1805" spans="1:10" x14ac:dyDescent="0.55000000000000004">
      <c r="A1805" t="s">
        <v>146</v>
      </c>
      <c r="B1805" t="s">
        <v>9</v>
      </c>
      <c r="C1805" t="s">
        <v>133</v>
      </c>
      <c r="D1805" t="s">
        <v>6</v>
      </c>
      <c r="E1805" t="s">
        <v>3</v>
      </c>
      <c r="F1805" t="b">
        <v>1</v>
      </c>
      <c r="G1805">
        <v>63</v>
      </c>
      <c r="H1805">
        <v>0</v>
      </c>
      <c r="I1805">
        <v>210</v>
      </c>
      <c r="J1805" t="str">
        <f t="shared" si="28"/>
        <v>SELECT 'flat30-2.cnf','Roulette','1Point','Guided','MaxSat',1,63,0,210 UNION</v>
      </c>
    </row>
    <row r="1806" spans="1:10" x14ac:dyDescent="0.55000000000000004">
      <c r="A1806" t="s">
        <v>146</v>
      </c>
      <c r="B1806" t="s">
        <v>9</v>
      </c>
      <c r="C1806" t="s">
        <v>133</v>
      </c>
      <c r="D1806" t="s">
        <v>6</v>
      </c>
      <c r="E1806" t="s">
        <v>4</v>
      </c>
      <c r="F1806" t="b">
        <v>1</v>
      </c>
      <c r="G1806">
        <v>76</v>
      </c>
      <c r="H1806">
        <v>0</v>
      </c>
      <c r="I1806">
        <v>237</v>
      </c>
      <c r="J1806" t="str">
        <f t="shared" si="28"/>
        <v>SELECT 'flat30-2.cnf','Roulette','1Point','Guided','Weighted',1,76,0,237 UNION</v>
      </c>
    </row>
    <row r="1807" spans="1:10" x14ac:dyDescent="0.55000000000000004">
      <c r="A1807" t="s">
        <v>146</v>
      </c>
      <c r="B1807" t="s">
        <v>9</v>
      </c>
      <c r="C1807" t="s">
        <v>133</v>
      </c>
      <c r="D1807" t="s">
        <v>6</v>
      </c>
      <c r="E1807" t="s">
        <v>5</v>
      </c>
      <c r="F1807" t="b">
        <v>1</v>
      </c>
      <c r="G1807">
        <v>167</v>
      </c>
      <c r="H1807">
        <v>0</v>
      </c>
      <c r="I1807">
        <v>586</v>
      </c>
      <c r="J1807" t="str">
        <f t="shared" si="28"/>
        <v>SELECT 'flat30-2.cnf','Roulette','1Point','Guided','Amplified',1,167,0,586 UNION</v>
      </c>
    </row>
    <row r="1808" spans="1:10" x14ac:dyDescent="0.55000000000000004">
      <c r="A1808" t="s">
        <v>146</v>
      </c>
      <c r="B1808" t="s">
        <v>9</v>
      </c>
      <c r="C1808" t="s">
        <v>133</v>
      </c>
      <c r="D1808" t="s">
        <v>131</v>
      </c>
      <c r="E1808" t="s">
        <v>3</v>
      </c>
      <c r="F1808" t="b">
        <v>0</v>
      </c>
      <c r="G1808">
        <v>10000</v>
      </c>
      <c r="H1808">
        <v>38</v>
      </c>
      <c r="I1808">
        <v>20726</v>
      </c>
      <c r="J1808" t="str">
        <f t="shared" si="28"/>
        <v>SELECT 'flat30-2.cnf','Roulette','1Point','1Bit','MaxSat',0,10000,38,20726 UNION</v>
      </c>
    </row>
    <row r="1809" spans="1:10" x14ac:dyDescent="0.55000000000000004">
      <c r="A1809" t="s">
        <v>146</v>
      </c>
      <c r="B1809" t="s">
        <v>9</v>
      </c>
      <c r="C1809" t="s">
        <v>133</v>
      </c>
      <c r="D1809" t="s">
        <v>131</v>
      </c>
      <c r="E1809" t="s">
        <v>4</v>
      </c>
      <c r="F1809" t="b">
        <v>0</v>
      </c>
      <c r="G1809">
        <v>10000</v>
      </c>
      <c r="H1809">
        <v>29</v>
      </c>
      <c r="I1809">
        <v>19108</v>
      </c>
      <c r="J1809" t="str">
        <f t="shared" si="28"/>
        <v>SELECT 'flat30-2.cnf','Roulette','1Point','1Bit','Weighted',0,10000,29,19108 UNION</v>
      </c>
    </row>
    <row r="1810" spans="1:10" x14ac:dyDescent="0.55000000000000004">
      <c r="A1810" t="s">
        <v>146</v>
      </c>
      <c r="B1810" t="s">
        <v>9</v>
      </c>
      <c r="C1810" t="s">
        <v>133</v>
      </c>
      <c r="D1810" t="s">
        <v>131</v>
      </c>
      <c r="E1810" t="s">
        <v>5</v>
      </c>
      <c r="F1810" t="b">
        <v>0</v>
      </c>
      <c r="G1810">
        <v>10000</v>
      </c>
      <c r="H1810">
        <v>39</v>
      </c>
      <c r="I1810">
        <v>21317</v>
      </c>
      <c r="J1810" t="str">
        <f t="shared" si="28"/>
        <v>SELECT 'flat30-2.cnf','Roulette','1Point','1Bit','Amplified',0,10000,39,21317 UNION</v>
      </c>
    </row>
    <row r="1811" spans="1:10" x14ac:dyDescent="0.55000000000000004">
      <c r="A1811" t="s">
        <v>146</v>
      </c>
      <c r="B1811" t="s">
        <v>9</v>
      </c>
      <c r="C1811" t="s">
        <v>133</v>
      </c>
      <c r="D1811" t="s">
        <v>132</v>
      </c>
      <c r="E1811" t="s">
        <v>3</v>
      </c>
      <c r="F1811" t="b">
        <v>0</v>
      </c>
      <c r="G1811">
        <v>10000</v>
      </c>
      <c r="H1811">
        <v>35</v>
      </c>
      <c r="I1811">
        <v>20683</v>
      </c>
      <c r="J1811" t="str">
        <f t="shared" si="28"/>
        <v>SELECT 'flat30-2.cnf','Roulette','1Point','2Bit','MaxSat',0,10000,35,20683 UNION</v>
      </c>
    </row>
    <row r="1812" spans="1:10" x14ac:dyDescent="0.55000000000000004">
      <c r="A1812" t="s">
        <v>146</v>
      </c>
      <c r="B1812" t="s">
        <v>9</v>
      </c>
      <c r="C1812" t="s">
        <v>133</v>
      </c>
      <c r="D1812" t="s">
        <v>132</v>
      </c>
      <c r="E1812" t="s">
        <v>4</v>
      </c>
      <c r="F1812" t="b">
        <v>1</v>
      </c>
      <c r="G1812">
        <v>8679</v>
      </c>
      <c r="H1812">
        <v>24</v>
      </c>
      <c r="I1812">
        <v>16685</v>
      </c>
      <c r="J1812" t="str">
        <f t="shared" si="28"/>
        <v>SELECT 'flat30-2.cnf','Roulette','1Point','2Bit','Weighted',1,8679,24,16685 UNION</v>
      </c>
    </row>
    <row r="1813" spans="1:10" x14ac:dyDescent="0.55000000000000004">
      <c r="A1813" t="s">
        <v>146</v>
      </c>
      <c r="B1813" t="s">
        <v>9</v>
      </c>
      <c r="C1813" t="s">
        <v>133</v>
      </c>
      <c r="D1813" t="s">
        <v>132</v>
      </c>
      <c r="E1813" t="s">
        <v>5</v>
      </c>
      <c r="F1813" t="b">
        <v>1</v>
      </c>
      <c r="G1813">
        <v>5441</v>
      </c>
      <c r="H1813">
        <v>20</v>
      </c>
      <c r="I1813">
        <v>11321</v>
      </c>
      <c r="J1813" t="str">
        <f t="shared" si="28"/>
        <v>SELECT 'flat30-2.cnf','Roulette','1Point','2Bit','Amplified',1,5441,20,11321 UNION</v>
      </c>
    </row>
    <row r="1814" spans="1:10" x14ac:dyDescent="0.55000000000000004">
      <c r="A1814" t="s">
        <v>146</v>
      </c>
      <c r="B1814" t="s">
        <v>9</v>
      </c>
      <c r="C1814" t="s">
        <v>134</v>
      </c>
      <c r="D1814" t="s">
        <v>2</v>
      </c>
      <c r="E1814" t="s">
        <v>3</v>
      </c>
      <c r="F1814" t="b">
        <v>1</v>
      </c>
      <c r="G1814">
        <v>4489</v>
      </c>
      <c r="H1814">
        <v>16</v>
      </c>
      <c r="I1814">
        <v>10623</v>
      </c>
      <c r="J1814" t="str">
        <f t="shared" si="28"/>
        <v>SELECT 'flat30-2.cnf','Roulette','2Point','BitFlip','MaxSat',1,4489,16,10623 UNION</v>
      </c>
    </row>
    <row r="1815" spans="1:10" x14ac:dyDescent="0.55000000000000004">
      <c r="A1815" t="s">
        <v>146</v>
      </c>
      <c r="B1815" t="s">
        <v>9</v>
      </c>
      <c r="C1815" t="s">
        <v>134</v>
      </c>
      <c r="D1815" t="s">
        <v>2</v>
      </c>
      <c r="E1815" t="s">
        <v>4</v>
      </c>
      <c r="F1815" t="b">
        <v>1</v>
      </c>
      <c r="G1815">
        <v>6331</v>
      </c>
      <c r="H1815">
        <v>18</v>
      </c>
      <c r="I1815">
        <v>12853</v>
      </c>
      <c r="J1815" t="str">
        <f t="shared" si="28"/>
        <v>SELECT 'flat30-2.cnf','Roulette','2Point','BitFlip','Weighted',1,6331,18,12853 UNION</v>
      </c>
    </row>
    <row r="1816" spans="1:10" x14ac:dyDescent="0.55000000000000004">
      <c r="A1816" t="s">
        <v>146</v>
      </c>
      <c r="B1816" t="s">
        <v>9</v>
      </c>
      <c r="C1816" t="s">
        <v>134</v>
      </c>
      <c r="D1816" t="s">
        <v>2</v>
      </c>
      <c r="E1816" t="s">
        <v>5</v>
      </c>
      <c r="F1816" t="b">
        <v>0</v>
      </c>
      <c r="G1816">
        <v>10000</v>
      </c>
      <c r="H1816">
        <v>38</v>
      </c>
      <c r="I1816">
        <v>21730</v>
      </c>
      <c r="J1816" t="str">
        <f t="shared" si="28"/>
        <v>SELECT 'flat30-2.cnf','Roulette','2Point','BitFlip','Amplified',0,10000,38,21730 UNION</v>
      </c>
    </row>
    <row r="1817" spans="1:10" x14ac:dyDescent="0.55000000000000004">
      <c r="A1817" t="s">
        <v>146</v>
      </c>
      <c r="B1817" t="s">
        <v>9</v>
      </c>
      <c r="C1817" t="s">
        <v>134</v>
      </c>
      <c r="D1817" t="s">
        <v>6</v>
      </c>
      <c r="E1817" t="s">
        <v>3</v>
      </c>
      <c r="F1817" t="b">
        <v>1</v>
      </c>
      <c r="G1817">
        <v>387</v>
      </c>
      <c r="H1817">
        <v>2</v>
      </c>
      <c r="I1817">
        <v>1323</v>
      </c>
      <c r="J1817" t="str">
        <f t="shared" si="28"/>
        <v>SELECT 'flat30-2.cnf','Roulette','2Point','Guided','MaxSat',1,387,2,1323 UNION</v>
      </c>
    </row>
    <row r="1818" spans="1:10" x14ac:dyDescent="0.55000000000000004">
      <c r="A1818" t="s">
        <v>146</v>
      </c>
      <c r="B1818" t="s">
        <v>9</v>
      </c>
      <c r="C1818" t="s">
        <v>134</v>
      </c>
      <c r="D1818" t="s">
        <v>6</v>
      </c>
      <c r="E1818" t="s">
        <v>4</v>
      </c>
      <c r="F1818" t="b">
        <v>1</v>
      </c>
      <c r="G1818">
        <v>539</v>
      </c>
      <c r="H1818">
        <v>2</v>
      </c>
      <c r="I1818">
        <v>1761</v>
      </c>
      <c r="J1818" t="str">
        <f t="shared" si="28"/>
        <v>SELECT 'flat30-2.cnf','Roulette','2Point','Guided','Weighted',1,539,2,1761 UNION</v>
      </c>
    </row>
    <row r="1819" spans="1:10" x14ac:dyDescent="0.55000000000000004">
      <c r="A1819" t="s">
        <v>146</v>
      </c>
      <c r="B1819" t="s">
        <v>9</v>
      </c>
      <c r="C1819" t="s">
        <v>134</v>
      </c>
      <c r="D1819" t="s">
        <v>6</v>
      </c>
      <c r="E1819" t="s">
        <v>5</v>
      </c>
      <c r="F1819" t="b">
        <v>1</v>
      </c>
      <c r="G1819">
        <v>300</v>
      </c>
      <c r="H1819">
        <v>1</v>
      </c>
      <c r="I1819">
        <v>1080</v>
      </c>
      <c r="J1819" t="str">
        <f t="shared" si="28"/>
        <v>SELECT 'flat30-2.cnf','Roulette','2Point','Guided','Amplified',1,300,1,1080 UNION</v>
      </c>
    </row>
    <row r="1820" spans="1:10" x14ac:dyDescent="0.55000000000000004">
      <c r="A1820" t="s">
        <v>146</v>
      </c>
      <c r="B1820" t="s">
        <v>9</v>
      </c>
      <c r="C1820" t="s">
        <v>134</v>
      </c>
      <c r="D1820" t="s">
        <v>131</v>
      </c>
      <c r="E1820" t="s">
        <v>3</v>
      </c>
      <c r="F1820" t="b">
        <v>0</v>
      </c>
      <c r="G1820">
        <v>10000</v>
      </c>
      <c r="H1820">
        <v>37</v>
      </c>
      <c r="I1820">
        <v>21001</v>
      </c>
      <c r="J1820" t="str">
        <f t="shared" si="28"/>
        <v>SELECT 'flat30-2.cnf','Roulette','2Point','1Bit','MaxSat',0,10000,37,21001 UNION</v>
      </c>
    </row>
    <row r="1821" spans="1:10" x14ac:dyDescent="0.55000000000000004">
      <c r="A1821" t="s">
        <v>146</v>
      </c>
      <c r="B1821" t="s">
        <v>9</v>
      </c>
      <c r="C1821" t="s">
        <v>134</v>
      </c>
      <c r="D1821" t="s">
        <v>131</v>
      </c>
      <c r="E1821" t="s">
        <v>4</v>
      </c>
      <c r="F1821" t="b">
        <v>1</v>
      </c>
      <c r="G1821">
        <v>8094</v>
      </c>
      <c r="H1821">
        <v>22</v>
      </c>
      <c r="I1821">
        <v>16034</v>
      </c>
      <c r="J1821" t="str">
        <f t="shared" si="28"/>
        <v>SELECT 'flat30-2.cnf','Roulette','2Point','1Bit','Weighted',1,8094,22,16034 UNION</v>
      </c>
    </row>
    <row r="1822" spans="1:10" x14ac:dyDescent="0.55000000000000004">
      <c r="A1822" t="s">
        <v>146</v>
      </c>
      <c r="B1822" t="s">
        <v>9</v>
      </c>
      <c r="C1822" t="s">
        <v>134</v>
      </c>
      <c r="D1822" t="s">
        <v>131</v>
      </c>
      <c r="E1822" t="s">
        <v>5</v>
      </c>
      <c r="F1822" t="b">
        <v>0</v>
      </c>
      <c r="G1822">
        <v>10000</v>
      </c>
      <c r="H1822">
        <v>40</v>
      </c>
      <c r="I1822">
        <v>20729</v>
      </c>
      <c r="J1822" t="str">
        <f t="shared" si="28"/>
        <v>SELECT 'flat30-2.cnf','Roulette','2Point','1Bit','Amplified',0,10000,40,20729 UNION</v>
      </c>
    </row>
    <row r="1823" spans="1:10" x14ac:dyDescent="0.55000000000000004">
      <c r="A1823" t="s">
        <v>146</v>
      </c>
      <c r="B1823" t="s">
        <v>9</v>
      </c>
      <c r="C1823" t="s">
        <v>134</v>
      </c>
      <c r="D1823" t="s">
        <v>132</v>
      </c>
      <c r="E1823" t="s">
        <v>3</v>
      </c>
      <c r="F1823" t="b">
        <v>0</v>
      </c>
      <c r="G1823">
        <v>10000</v>
      </c>
      <c r="H1823">
        <v>35</v>
      </c>
      <c r="I1823">
        <v>20726</v>
      </c>
      <c r="J1823" t="str">
        <f t="shared" si="28"/>
        <v>SELECT 'flat30-2.cnf','Roulette','2Point','2Bit','MaxSat',0,10000,35,20726 UNION</v>
      </c>
    </row>
    <row r="1824" spans="1:10" x14ac:dyDescent="0.55000000000000004">
      <c r="A1824" t="s">
        <v>146</v>
      </c>
      <c r="B1824" t="s">
        <v>9</v>
      </c>
      <c r="C1824" t="s">
        <v>134</v>
      </c>
      <c r="D1824" t="s">
        <v>132</v>
      </c>
      <c r="E1824" t="s">
        <v>4</v>
      </c>
      <c r="F1824" t="b">
        <v>0</v>
      </c>
      <c r="G1824">
        <v>10000</v>
      </c>
      <c r="H1824">
        <v>28</v>
      </c>
      <c r="I1824">
        <v>19730</v>
      </c>
      <c r="J1824" t="str">
        <f t="shared" si="28"/>
        <v>SELECT 'flat30-2.cnf','Roulette','2Point','2Bit','Weighted',0,10000,28,19730 UNION</v>
      </c>
    </row>
    <row r="1825" spans="1:10" x14ac:dyDescent="0.55000000000000004">
      <c r="A1825" t="s">
        <v>146</v>
      </c>
      <c r="B1825" t="s">
        <v>9</v>
      </c>
      <c r="C1825" t="s">
        <v>134</v>
      </c>
      <c r="D1825" t="s">
        <v>132</v>
      </c>
      <c r="E1825" t="s">
        <v>5</v>
      </c>
      <c r="F1825" t="b">
        <v>1</v>
      </c>
      <c r="G1825">
        <v>756</v>
      </c>
      <c r="H1825">
        <v>2</v>
      </c>
      <c r="I1825">
        <v>1624</v>
      </c>
      <c r="J1825" t="str">
        <f t="shared" si="28"/>
        <v>SELECT 'flat30-2.cnf','Roulette','2Point','2Bit','Amplified',1,756,2,1624 UNION</v>
      </c>
    </row>
    <row r="1826" spans="1:10" x14ac:dyDescent="0.55000000000000004">
      <c r="A1826" t="s">
        <v>146</v>
      </c>
      <c r="B1826" t="s">
        <v>10</v>
      </c>
      <c r="C1826" t="s">
        <v>1</v>
      </c>
      <c r="D1826" t="s">
        <v>2</v>
      </c>
      <c r="E1826" t="s">
        <v>3</v>
      </c>
      <c r="F1826" t="b">
        <v>1</v>
      </c>
      <c r="G1826">
        <v>6595</v>
      </c>
      <c r="H1826">
        <v>32</v>
      </c>
      <c r="I1826">
        <v>31538</v>
      </c>
      <c r="J1826" t="str">
        <f t="shared" si="28"/>
        <v>SELECT 'flat30-2.cnf','Rank','Clause','BitFlip','MaxSat',1,6595,32,31538 UNION</v>
      </c>
    </row>
    <row r="1827" spans="1:10" x14ac:dyDescent="0.55000000000000004">
      <c r="A1827" t="s">
        <v>146</v>
      </c>
      <c r="B1827" t="s">
        <v>10</v>
      </c>
      <c r="C1827" t="s">
        <v>1</v>
      </c>
      <c r="D1827" t="s">
        <v>2</v>
      </c>
      <c r="E1827" t="s">
        <v>4</v>
      </c>
      <c r="F1827" t="b">
        <v>1</v>
      </c>
      <c r="G1827">
        <v>6465</v>
      </c>
      <c r="H1827">
        <v>21</v>
      </c>
      <c r="I1827">
        <v>30623</v>
      </c>
      <c r="J1827" t="str">
        <f t="shared" si="28"/>
        <v>SELECT 'flat30-2.cnf','Rank','Clause','BitFlip','Weighted',1,6465,21,30623 UNION</v>
      </c>
    </row>
    <row r="1828" spans="1:10" x14ac:dyDescent="0.55000000000000004">
      <c r="A1828" t="s">
        <v>146</v>
      </c>
      <c r="B1828" t="s">
        <v>10</v>
      </c>
      <c r="C1828" t="s">
        <v>1</v>
      </c>
      <c r="D1828" t="s">
        <v>2</v>
      </c>
      <c r="E1828" t="s">
        <v>5</v>
      </c>
      <c r="F1828" t="b">
        <v>1</v>
      </c>
      <c r="G1828">
        <v>111</v>
      </c>
      <c r="H1828">
        <v>0</v>
      </c>
      <c r="I1828">
        <v>550</v>
      </c>
      <c r="J1828" t="str">
        <f t="shared" si="28"/>
        <v>SELECT 'flat30-2.cnf','Rank','Clause','BitFlip','Amplified',1,111,0,550 UNION</v>
      </c>
    </row>
    <row r="1829" spans="1:10" x14ac:dyDescent="0.55000000000000004">
      <c r="A1829" t="s">
        <v>146</v>
      </c>
      <c r="B1829" t="s">
        <v>10</v>
      </c>
      <c r="C1829" t="s">
        <v>1</v>
      </c>
      <c r="D1829" t="s">
        <v>6</v>
      </c>
      <c r="E1829" t="s">
        <v>3</v>
      </c>
      <c r="F1829" t="b">
        <v>1</v>
      </c>
      <c r="G1829">
        <v>503</v>
      </c>
      <c r="H1829">
        <v>2</v>
      </c>
      <c r="I1829">
        <v>2711</v>
      </c>
      <c r="J1829" t="str">
        <f t="shared" si="28"/>
        <v>SELECT 'flat30-2.cnf','Rank','Clause','Guided','MaxSat',1,503,2,2711 UNION</v>
      </c>
    </row>
    <row r="1830" spans="1:10" x14ac:dyDescent="0.55000000000000004">
      <c r="A1830" t="s">
        <v>146</v>
      </c>
      <c r="B1830" t="s">
        <v>10</v>
      </c>
      <c r="C1830" t="s">
        <v>1</v>
      </c>
      <c r="D1830" t="s">
        <v>6</v>
      </c>
      <c r="E1830" t="s">
        <v>4</v>
      </c>
      <c r="F1830" t="b">
        <v>1</v>
      </c>
      <c r="G1830">
        <v>126</v>
      </c>
      <c r="H1830">
        <v>0</v>
      </c>
      <c r="I1830">
        <v>705</v>
      </c>
      <c r="J1830" t="str">
        <f t="shared" si="28"/>
        <v>SELECT 'flat30-2.cnf','Rank','Clause','Guided','Weighted',1,126,0,705 UNION</v>
      </c>
    </row>
    <row r="1831" spans="1:10" x14ac:dyDescent="0.55000000000000004">
      <c r="A1831" t="s">
        <v>146</v>
      </c>
      <c r="B1831" t="s">
        <v>10</v>
      </c>
      <c r="C1831" t="s">
        <v>1</v>
      </c>
      <c r="D1831" t="s">
        <v>6</v>
      </c>
      <c r="E1831" t="s">
        <v>5</v>
      </c>
      <c r="F1831" t="b">
        <v>1</v>
      </c>
      <c r="G1831">
        <v>230</v>
      </c>
      <c r="H1831">
        <v>1</v>
      </c>
      <c r="I1831">
        <v>1253</v>
      </c>
      <c r="J1831" t="str">
        <f t="shared" si="28"/>
        <v>SELECT 'flat30-2.cnf','Rank','Clause','Guided','Amplified',1,230,1,1253 UNION</v>
      </c>
    </row>
    <row r="1832" spans="1:10" x14ac:dyDescent="0.55000000000000004">
      <c r="A1832" t="s">
        <v>146</v>
      </c>
      <c r="B1832" t="s">
        <v>10</v>
      </c>
      <c r="C1832" t="s">
        <v>1</v>
      </c>
      <c r="D1832" t="s">
        <v>131</v>
      </c>
      <c r="E1832" t="s">
        <v>3</v>
      </c>
      <c r="F1832" t="b">
        <v>1</v>
      </c>
      <c r="G1832">
        <v>2571</v>
      </c>
      <c r="H1832">
        <v>12</v>
      </c>
      <c r="I1832">
        <v>12124</v>
      </c>
      <c r="J1832" t="str">
        <f t="shared" si="28"/>
        <v>SELECT 'flat30-2.cnf','Rank','Clause','1Bit','MaxSat',1,2571,12,12124 UNION</v>
      </c>
    </row>
    <row r="1833" spans="1:10" x14ac:dyDescent="0.55000000000000004">
      <c r="A1833" t="s">
        <v>146</v>
      </c>
      <c r="B1833" t="s">
        <v>10</v>
      </c>
      <c r="C1833" t="s">
        <v>1</v>
      </c>
      <c r="D1833" t="s">
        <v>131</v>
      </c>
      <c r="E1833" t="s">
        <v>4</v>
      </c>
      <c r="F1833" t="b">
        <v>1</v>
      </c>
      <c r="G1833">
        <v>1109</v>
      </c>
      <c r="H1833">
        <v>5</v>
      </c>
      <c r="I1833">
        <v>5036</v>
      </c>
      <c r="J1833" t="str">
        <f t="shared" si="28"/>
        <v>SELECT 'flat30-2.cnf','Rank','Clause','1Bit','Weighted',1,1109,5,5036 UNION</v>
      </c>
    </row>
    <row r="1834" spans="1:10" x14ac:dyDescent="0.55000000000000004">
      <c r="A1834" t="s">
        <v>146</v>
      </c>
      <c r="B1834" t="s">
        <v>10</v>
      </c>
      <c r="C1834" t="s">
        <v>1</v>
      </c>
      <c r="D1834" t="s">
        <v>131</v>
      </c>
      <c r="E1834" t="s">
        <v>5</v>
      </c>
      <c r="F1834" t="b">
        <v>1</v>
      </c>
      <c r="G1834">
        <v>4235</v>
      </c>
      <c r="H1834">
        <v>20</v>
      </c>
      <c r="I1834">
        <v>20165</v>
      </c>
      <c r="J1834" t="str">
        <f t="shared" si="28"/>
        <v>SELECT 'flat30-2.cnf','Rank','Clause','1Bit','Amplified',1,4235,20,20165 UNION</v>
      </c>
    </row>
    <row r="1835" spans="1:10" x14ac:dyDescent="0.55000000000000004">
      <c r="A1835" t="s">
        <v>146</v>
      </c>
      <c r="B1835" t="s">
        <v>10</v>
      </c>
      <c r="C1835" t="s">
        <v>1</v>
      </c>
      <c r="D1835" t="s">
        <v>132</v>
      </c>
      <c r="E1835" t="s">
        <v>3</v>
      </c>
      <c r="F1835" t="b">
        <v>1</v>
      </c>
      <c r="G1835">
        <v>404</v>
      </c>
      <c r="H1835">
        <v>1</v>
      </c>
      <c r="I1835">
        <v>1897</v>
      </c>
      <c r="J1835" t="str">
        <f t="shared" si="28"/>
        <v>SELECT 'flat30-2.cnf','Rank','Clause','2Bit','MaxSat',1,404,1,1897 UNION</v>
      </c>
    </row>
    <row r="1836" spans="1:10" x14ac:dyDescent="0.55000000000000004">
      <c r="A1836" t="s">
        <v>146</v>
      </c>
      <c r="B1836" t="s">
        <v>10</v>
      </c>
      <c r="C1836" t="s">
        <v>1</v>
      </c>
      <c r="D1836" t="s">
        <v>132</v>
      </c>
      <c r="E1836" t="s">
        <v>4</v>
      </c>
      <c r="F1836" t="b">
        <v>1</v>
      </c>
      <c r="G1836">
        <v>7505</v>
      </c>
      <c r="H1836">
        <v>26</v>
      </c>
      <c r="I1836">
        <v>35073</v>
      </c>
      <c r="J1836" t="str">
        <f t="shared" si="28"/>
        <v>SELECT 'flat30-2.cnf','Rank','Clause','2Bit','Weighted',1,7505,26,35073 UNION</v>
      </c>
    </row>
    <row r="1837" spans="1:10" x14ac:dyDescent="0.55000000000000004">
      <c r="A1837" t="s">
        <v>146</v>
      </c>
      <c r="B1837" t="s">
        <v>10</v>
      </c>
      <c r="C1837" t="s">
        <v>1</v>
      </c>
      <c r="D1837" t="s">
        <v>132</v>
      </c>
      <c r="E1837" t="s">
        <v>5</v>
      </c>
      <c r="F1837" t="b">
        <v>0</v>
      </c>
      <c r="G1837">
        <v>10000</v>
      </c>
      <c r="H1837">
        <v>47</v>
      </c>
      <c r="I1837">
        <v>49770</v>
      </c>
      <c r="J1837" t="str">
        <f t="shared" si="28"/>
        <v>SELECT 'flat30-2.cnf','Rank','Clause','2Bit','Amplified',0,10000,47,49770 UNION</v>
      </c>
    </row>
    <row r="1838" spans="1:10" x14ac:dyDescent="0.55000000000000004">
      <c r="A1838" t="s">
        <v>146</v>
      </c>
      <c r="B1838" t="s">
        <v>10</v>
      </c>
      <c r="C1838" t="s">
        <v>8</v>
      </c>
      <c r="D1838" t="s">
        <v>2</v>
      </c>
      <c r="E1838" t="s">
        <v>3</v>
      </c>
      <c r="F1838" t="b">
        <v>1</v>
      </c>
      <c r="G1838">
        <v>738</v>
      </c>
      <c r="H1838">
        <v>4</v>
      </c>
      <c r="I1838">
        <v>1662</v>
      </c>
      <c r="J1838" t="str">
        <f t="shared" si="28"/>
        <v>SELECT 'flat30-2.cnf','Rank','Uniform','BitFlip','MaxSat',1,738,4,1662 UNION</v>
      </c>
    </row>
    <row r="1839" spans="1:10" x14ac:dyDescent="0.55000000000000004">
      <c r="A1839" t="s">
        <v>146</v>
      </c>
      <c r="B1839" t="s">
        <v>10</v>
      </c>
      <c r="C1839" t="s">
        <v>8</v>
      </c>
      <c r="D1839" t="s">
        <v>2</v>
      </c>
      <c r="E1839" t="s">
        <v>4</v>
      </c>
      <c r="F1839" t="b">
        <v>1</v>
      </c>
      <c r="G1839">
        <v>2065</v>
      </c>
      <c r="H1839">
        <v>8</v>
      </c>
      <c r="I1839">
        <v>4293</v>
      </c>
      <c r="J1839" t="str">
        <f t="shared" si="28"/>
        <v>SELECT 'flat30-2.cnf','Rank','Uniform','BitFlip','Weighted',1,2065,8,4293 UNION</v>
      </c>
    </row>
    <row r="1840" spans="1:10" x14ac:dyDescent="0.55000000000000004">
      <c r="A1840" t="s">
        <v>146</v>
      </c>
      <c r="B1840" t="s">
        <v>10</v>
      </c>
      <c r="C1840" t="s">
        <v>8</v>
      </c>
      <c r="D1840" t="s">
        <v>2</v>
      </c>
      <c r="E1840" t="s">
        <v>5</v>
      </c>
      <c r="F1840" t="b">
        <v>1</v>
      </c>
      <c r="G1840">
        <v>4244</v>
      </c>
      <c r="H1840">
        <v>23</v>
      </c>
      <c r="I1840">
        <v>9490</v>
      </c>
      <c r="J1840" t="str">
        <f t="shared" si="28"/>
        <v>SELECT 'flat30-2.cnf','Rank','Uniform','BitFlip','Amplified',1,4244,23,9490 UNION</v>
      </c>
    </row>
    <row r="1841" spans="1:10" x14ac:dyDescent="0.55000000000000004">
      <c r="A1841" t="s">
        <v>146</v>
      </c>
      <c r="B1841" t="s">
        <v>10</v>
      </c>
      <c r="C1841" t="s">
        <v>8</v>
      </c>
      <c r="D1841" t="s">
        <v>6</v>
      </c>
      <c r="E1841" t="s">
        <v>3</v>
      </c>
      <c r="F1841" t="b">
        <v>1</v>
      </c>
      <c r="G1841">
        <v>272</v>
      </c>
      <c r="H1841">
        <v>1</v>
      </c>
      <c r="I1841">
        <v>967</v>
      </c>
      <c r="J1841" t="str">
        <f t="shared" si="28"/>
        <v>SELECT 'flat30-2.cnf','Rank','Uniform','Guided','MaxSat',1,272,1,967 UNION</v>
      </c>
    </row>
    <row r="1842" spans="1:10" x14ac:dyDescent="0.55000000000000004">
      <c r="A1842" t="s">
        <v>146</v>
      </c>
      <c r="B1842" t="s">
        <v>10</v>
      </c>
      <c r="C1842" t="s">
        <v>8</v>
      </c>
      <c r="D1842" t="s">
        <v>6</v>
      </c>
      <c r="E1842" t="s">
        <v>4</v>
      </c>
      <c r="F1842" t="b">
        <v>1</v>
      </c>
      <c r="G1842">
        <v>371</v>
      </c>
      <c r="H1842">
        <v>1</v>
      </c>
      <c r="I1842">
        <v>1210</v>
      </c>
      <c r="J1842" t="str">
        <f t="shared" si="28"/>
        <v>SELECT 'flat30-2.cnf','Rank','Uniform','Guided','Weighted',1,371,1,1210 UNION</v>
      </c>
    </row>
    <row r="1843" spans="1:10" x14ac:dyDescent="0.55000000000000004">
      <c r="A1843" t="s">
        <v>146</v>
      </c>
      <c r="B1843" t="s">
        <v>10</v>
      </c>
      <c r="C1843" t="s">
        <v>8</v>
      </c>
      <c r="D1843" t="s">
        <v>6</v>
      </c>
      <c r="E1843" t="s">
        <v>5</v>
      </c>
      <c r="F1843" t="b">
        <v>1</v>
      </c>
      <c r="G1843">
        <v>795</v>
      </c>
      <c r="H1843">
        <v>4</v>
      </c>
      <c r="I1843">
        <v>2869</v>
      </c>
      <c r="J1843" t="str">
        <f t="shared" si="28"/>
        <v>SELECT 'flat30-2.cnf','Rank','Uniform','Guided','Amplified',1,795,4,2869 UNION</v>
      </c>
    </row>
    <row r="1844" spans="1:10" x14ac:dyDescent="0.55000000000000004">
      <c r="A1844" t="s">
        <v>146</v>
      </c>
      <c r="B1844" t="s">
        <v>10</v>
      </c>
      <c r="C1844" t="s">
        <v>8</v>
      </c>
      <c r="D1844" t="s">
        <v>131</v>
      </c>
      <c r="E1844" t="s">
        <v>3</v>
      </c>
      <c r="F1844" t="b">
        <v>1</v>
      </c>
      <c r="G1844">
        <v>2808</v>
      </c>
      <c r="H1844">
        <v>17</v>
      </c>
      <c r="I1844">
        <v>6073</v>
      </c>
      <c r="J1844" t="str">
        <f t="shared" si="28"/>
        <v>SELECT 'flat30-2.cnf','Rank','Uniform','1Bit','MaxSat',1,2808,17,6073 UNION</v>
      </c>
    </row>
    <row r="1845" spans="1:10" x14ac:dyDescent="0.55000000000000004">
      <c r="A1845" t="s">
        <v>146</v>
      </c>
      <c r="B1845" t="s">
        <v>10</v>
      </c>
      <c r="C1845" t="s">
        <v>8</v>
      </c>
      <c r="D1845" t="s">
        <v>131</v>
      </c>
      <c r="E1845" t="s">
        <v>4</v>
      </c>
      <c r="F1845" t="b">
        <v>0</v>
      </c>
      <c r="G1845">
        <v>10000</v>
      </c>
      <c r="H1845">
        <v>44</v>
      </c>
      <c r="I1845">
        <v>20100</v>
      </c>
      <c r="J1845" t="str">
        <f t="shared" si="28"/>
        <v>SELECT 'flat30-2.cnf','Rank','Uniform','1Bit','Weighted',0,10000,44,20100 UNION</v>
      </c>
    </row>
    <row r="1846" spans="1:10" x14ac:dyDescent="0.55000000000000004">
      <c r="A1846" t="s">
        <v>146</v>
      </c>
      <c r="B1846" t="s">
        <v>10</v>
      </c>
      <c r="C1846" t="s">
        <v>8</v>
      </c>
      <c r="D1846" t="s">
        <v>131</v>
      </c>
      <c r="E1846" t="s">
        <v>5</v>
      </c>
      <c r="F1846" t="b">
        <v>0</v>
      </c>
      <c r="G1846">
        <v>10000</v>
      </c>
      <c r="H1846">
        <v>56</v>
      </c>
      <c r="I1846">
        <v>22248</v>
      </c>
      <c r="J1846" t="str">
        <f t="shared" si="28"/>
        <v>SELECT 'flat30-2.cnf','Rank','Uniform','1Bit','Amplified',0,10000,56,22248 UNION</v>
      </c>
    </row>
    <row r="1847" spans="1:10" x14ac:dyDescent="0.55000000000000004">
      <c r="A1847" t="s">
        <v>146</v>
      </c>
      <c r="B1847" t="s">
        <v>10</v>
      </c>
      <c r="C1847" t="s">
        <v>8</v>
      </c>
      <c r="D1847" t="s">
        <v>132</v>
      </c>
      <c r="E1847" t="s">
        <v>3</v>
      </c>
      <c r="F1847" t="b">
        <v>1</v>
      </c>
      <c r="G1847">
        <v>9102</v>
      </c>
      <c r="H1847">
        <v>48</v>
      </c>
      <c r="I1847">
        <v>19713</v>
      </c>
      <c r="J1847" t="str">
        <f t="shared" si="28"/>
        <v>SELECT 'flat30-2.cnf','Rank','Uniform','2Bit','MaxSat',1,9102,48,19713 UNION</v>
      </c>
    </row>
    <row r="1848" spans="1:10" x14ac:dyDescent="0.55000000000000004">
      <c r="A1848" t="s">
        <v>146</v>
      </c>
      <c r="B1848" t="s">
        <v>10</v>
      </c>
      <c r="C1848" t="s">
        <v>8</v>
      </c>
      <c r="D1848" t="s">
        <v>132</v>
      </c>
      <c r="E1848" t="s">
        <v>4</v>
      </c>
      <c r="F1848" t="b">
        <v>1</v>
      </c>
      <c r="G1848">
        <v>8376</v>
      </c>
      <c r="H1848">
        <v>37</v>
      </c>
      <c r="I1848">
        <v>16618</v>
      </c>
      <c r="J1848" t="str">
        <f t="shared" si="28"/>
        <v>SELECT 'flat30-2.cnf','Rank','Uniform','2Bit','Weighted',1,8376,37,16618 UNION</v>
      </c>
    </row>
    <row r="1849" spans="1:10" x14ac:dyDescent="0.55000000000000004">
      <c r="A1849" t="s">
        <v>146</v>
      </c>
      <c r="B1849" t="s">
        <v>10</v>
      </c>
      <c r="C1849" t="s">
        <v>8</v>
      </c>
      <c r="D1849" t="s">
        <v>132</v>
      </c>
      <c r="E1849" t="s">
        <v>5</v>
      </c>
      <c r="F1849" t="b">
        <v>1</v>
      </c>
      <c r="G1849">
        <v>4499</v>
      </c>
      <c r="H1849">
        <v>25</v>
      </c>
      <c r="I1849">
        <v>9865</v>
      </c>
      <c r="J1849" t="str">
        <f t="shared" si="28"/>
        <v>SELECT 'flat30-2.cnf','Rank','Uniform','2Bit','Amplified',1,4499,25,9865 UNION</v>
      </c>
    </row>
    <row r="1850" spans="1:10" x14ac:dyDescent="0.55000000000000004">
      <c r="A1850" t="s">
        <v>146</v>
      </c>
      <c r="B1850" t="s">
        <v>10</v>
      </c>
      <c r="C1850" t="s">
        <v>133</v>
      </c>
      <c r="D1850" t="s">
        <v>2</v>
      </c>
      <c r="E1850" t="s">
        <v>3</v>
      </c>
      <c r="F1850" t="b">
        <v>1</v>
      </c>
      <c r="G1850">
        <v>2977</v>
      </c>
      <c r="H1850">
        <v>14</v>
      </c>
      <c r="I1850">
        <v>6241</v>
      </c>
      <c r="J1850" t="str">
        <f t="shared" si="28"/>
        <v>SELECT 'flat30-2.cnf','Rank','1Point','BitFlip','MaxSat',1,2977,14,6241 UNION</v>
      </c>
    </row>
    <row r="1851" spans="1:10" x14ac:dyDescent="0.55000000000000004">
      <c r="A1851" t="s">
        <v>146</v>
      </c>
      <c r="B1851" t="s">
        <v>10</v>
      </c>
      <c r="C1851" t="s">
        <v>133</v>
      </c>
      <c r="D1851" t="s">
        <v>2</v>
      </c>
      <c r="E1851" t="s">
        <v>4</v>
      </c>
      <c r="F1851" t="b">
        <v>1</v>
      </c>
      <c r="G1851">
        <v>4768</v>
      </c>
      <c r="H1851">
        <v>20</v>
      </c>
      <c r="I1851">
        <v>9931</v>
      </c>
      <c r="J1851" t="str">
        <f t="shared" si="28"/>
        <v>SELECT 'flat30-2.cnf','Rank','1Point','BitFlip','Weighted',1,4768,20,9931 UNION</v>
      </c>
    </row>
    <row r="1852" spans="1:10" x14ac:dyDescent="0.55000000000000004">
      <c r="A1852" t="s">
        <v>146</v>
      </c>
      <c r="B1852" t="s">
        <v>10</v>
      </c>
      <c r="C1852" t="s">
        <v>133</v>
      </c>
      <c r="D1852" t="s">
        <v>2</v>
      </c>
      <c r="E1852" t="s">
        <v>5</v>
      </c>
      <c r="F1852" t="b">
        <v>1</v>
      </c>
      <c r="G1852">
        <v>1349</v>
      </c>
      <c r="H1852">
        <v>7</v>
      </c>
      <c r="I1852">
        <v>2883</v>
      </c>
      <c r="J1852" t="str">
        <f t="shared" si="28"/>
        <v>SELECT 'flat30-2.cnf','Rank','1Point','BitFlip','Amplified',1,1349,7,2883 UNION</v>
      </c>
    </row>
    <row r="1853" spans="1:10" x14ac:dyDescent="0.55000000000000004">
      <c r="A1853" t="s">
        <v>146</v>
      </c>
      <c r="B1853" t="s">
        <v>10</v>
      </c>
      <c r="C1853" t="s">
        <v>133</v>
      </c>
      <c r="D1853" t="s">
        <v>6</v>
      </c>
      <c r="E1853" t="s">
        <v>3</v>
      </c>
      <c r="F1853" t="b">
        <v>1</v>
      </c>
      <c r="G1853">
        <v>304</v>
      </c>
      <c r="H1853">
        <v>2</v>
      </c>
      <c r="I1853">
        <v>1028</v>
      </c>
      <c r="J1853" t="str">
        <f t="shared" si="28"/>
        <v>SELECT 'flat30-2.cnf','Rank','1Point','Guided','MaxSat',1,304,2,1028 UNION</v>
      </c>
    </row>
    <row r="1854" spans="1:10" x14ac:dyDescent="0.55000000000000004">
      <c r="A1854" t="s">
        <v>146</v>
      </c>
      <c r="B1854" t="s">
        <v>10</v>
      </c>
      <c r="C1854" t="s">
        <v>133</v>
      </c>
      <c r="D1854" t="s">
        <v>6</v>
      </c>
      <c r="E1854" t="s">
        <v>4</v>
      </c>
      <c r="F1854" t="b">
        <v>1</v>
      </c>
      <c r="G1854">
        <v>91</v>
      </c>
      <c r="H1854">
        <v>0</v>
      </c>
      <c r="I1854">
        <v>319</v>
      </c>
      <c r="J1854" t="str">
        <f t="shared" si="28"/>
        <v>SELECT 'flat30-2.cnf','Rank','1Point','Guided','Weighted',1,91,0,319 UNION</v>
      </c>
    </row>
    <row r="1855" spans="1:10" x14ac:dyDescent="0.55000000000000004">
      <c r="A1855" t="s">
        <v>146</v>
      </c>
      <c r="B1855" t="s">
        <v>10</v>
      </c>
      <c r="C1855" t="s">
        <v>133</v>
      </c>
      <c r="D1855" t="s">
        <v>6</v>
      </c>
      <c r="E1855" t="s">
        <v>5</v>
      </c>
      <c r="F1855" t="b">
        <v>1</v>
      </c>
      <c r="G1855">
        <v>40</v>
      </c>
      <c r="H1855">
        <v>0</v>
      </c>
      <c r="I1855">
        <v>131</v>
      </c>
      <c r="J1855" t="str">
        <f t="shared" si="28"/>
        <v>SELECT 'flat30-2.cnf','Rank','1Point','Guided','Amplified',1,40,0,131 UNION</v>
      </c>
    </row>
    <row r="1856" spans="1:10" x14ac:dyDescent="0.55000000000000004">
      <c r="A1856" t="s">
        <v>146</v>
      </c>
      <c r="B1856" t="s">
        <v>10</v>
      </c>
      <c r="C1856" t="s">
        <v>133</v>
      </c>
      <c r="D1856" t="s">
        <v>131</v>
      </c>
      <c r="E1856" t="s">
        <v>3</v>
      </c>
      <c r="F1856" t="b">
        <v>0</v>
      </c>
      <c r="G1856">
        <v>10000</v>
      </c>
      <c r="H1856">
        <v>53</v>
      </c>
      <c r="I1856">
        <v>20039</v>
      </c>
      <c r="J1856" t="str">
        <f t="shared" si="28"/>
        <v>SELECT 'flat30-2.cnf','Rank','1Point','1Bit','MaxSat',0,10000,53,20039 UNION</v>
      </c>
    </row>
    <row r="1857" spans="1:10" x14ac:dyDescent="0.55000000000000004">
      <c r="A1857" t="s">
        <v>146</v>
      </c>
      <c r="B1857" t="s">
        <v>10</v>
      </c>
      <c r="C1857" t="s">
        <v>133</v>
      </c>
      <c r="D1857" t="s">
        <v>131</v>
      </c>
      <c r="E1857" t="s">
        <v>4</v>
      </c>
      <c r="F1857" t="b">
        <v>0</v>
      </c>
      <c r="G1857">
        <v>10000</v>
      </c>
      <c r="H1857">
        <v>42</v>
      </c>
      <c r="I1857">
        <v>18509</v>
      </c>
      <c r="J1857" t="str">
        <f t="shared" si="28"/>
        <v>SELECT 'flat30-2.cnf','Rank','1Point','1Bit','Weighted',0,10000,42,18509 UNION</v>
      </c>
    </row>
    <row r="1858" spans="1:10" x14ac:dyDescent="0.55000000000000004">
      <c r="A1858" t="s">
        <v>146</v>
      </c>
      <c r="B1858" t="s">
        <v>10</v>
      </c>
      <c r="C1858" t="s">
        <v>133</v>
      </c>
      <c r="D1858" t="s">
        <v>131</v>
      </c>
      <c r="E1858" t="s">
        <v>5</v>
      </c>
      <c r="F1858" t="b">
        <v>0</v>
      </c>
      <c r="G1858">
        <v>10000</v>
      </c>
      <c r="H1858">
        <v>49</v>
      </c>
      <c r="I1858">
        <v>20809</v>
      </c>
      <c r="J1858" t="str">
        <f t="shared" si="28"/>
        <v>SELECT 'flat30-2.cnf','Rank','1Point','1Bit','Amplified',0,10000,49,20809 UNION</v>
      </c>
    </row>
    <row r="1859" spans="1:10" x14ac:dyDescent="0.55000000000000004">
      <c r="A1859" t="s">
        <v>146</v>
      </c>
      <c r="B1859" t="s">
        <v>10</v>
      </c>
      <c r="C1859" t="s">
        <v>133</v>
      </c>
      <c r="D1859" t="s">
        <v>132</v>
      </c>
      <c r="E1859" t="s">
        <v>3</v>
      </c>
      <c r="F1859" t="b">
        <v>1</v>
      </c>
      <c r="G1859">
        <v>3118</v>
      </c>
      <c r="H1859">
        <v>14</v>
      </c>
      <c r="I1859">
        <v>6249</v>
      </c>
      <c r="J1859" t="str">
        <f t="shared" ref="J1859:J1922" si="29">CONCATENATE("SELECT '",A1859,"','",B1859,"','",C1859,"','",D1859,"','",E1859,"',",IF(F1859,1,0),",",G1859,",",H1859,",",I1859," UNION")</f>
        <v>SELECT 'flat30-2.cnf','Rank','1Point','2Bit','MaxSat',1,3118,14,6249 UNION</v>
      </c>
    </row>
    <row r="1860" spans="1:10" x14ac:dyDescent="0.55000000000000004">
      <c r="A1860" t="s">
        <v>146</v>
      </c>
      <c r="B1860" t="s">
        <v>10</v>
      </c>
      <c r="C1860" t="s">
        <v>133</v>
      </c>
      <c r="D1860" t="s">
        <v>132</v>
      </c>
      <c r="E1860" t="s">
        <v>4</v>
      </c>
      <c r="F1860" t="b">
        <v>1</v>
      </c>
      <c r="G1860">
        <v>5147</v>
      </c>
      <c r="H1860">
        <v>20</v>
      </c>
      <c r="I1860">
        <v>9819</v>
      </c>
      <c r="J1860" t="str">
        <f t="shared" si="29"/>
        <v>SELECT 'flat30-2.cnf','Rank','1Point','2Bit','Weighted',1,5147,20,9819 UNION</v>
      </c>
    </row>
    <row r="1861" spans="1:10" x14ac:dyDescent="0.55000000000000004">
      <c r="A1861" t="s">
        <v>146</v>
      </c>
      <c r="B1861" t="s">
        <v>10</v>
      </c>
      <c r="C1861" t="s">
        <v>133</v>
      </c>
      <c r="D1861" t="s">
        <v>132</v>
      </c>
      <c r="E1861" t="s">
        <v>5</v>
      </c>
      <c r="F1861" t="b">
        <v>1</v>
      </c>
      <c r="G1861">
        <v>1609</v>
      </c>
      <c r="H1861">
        <v>7</v>
      </c>
      <c r="I1861">
        <v>3185</v>
      </c>
      <c r="J1861" t="str">
        <f t="shared" si="29"/>
        <v>SELECT 'flat30-2.cnf','Rank','1Point','2Bit','Amplified',1,1609,7,3185 UNION</v>
      </c>
    </row>
    <row r="1862" spans="1:10" x14ac:dyDescent="0.55000000000000004">
      <c r="A1862" t="s">
        <v>146</v>
      </c>
      <c r="B1862" t="s">
        <v>10</v>
      </c>
      <c r="C1862" t="s">
        <v>134</v>
      </c>
      <c r="D1862" t="s">
        <v>2</v>
      </c>
      <c r="E1862" t="s">
        <v>3</v>
      </c>
      <c r="F1862" t="b">
        <v>1</v>
      </c>
      <c r="G1862">
        <v>1726</v>
      </c>
      <c r="H1862">
        <v>9</v>
      </c>
      <c r="I1862">
        <v>3657</v>
      </c>
      <c r="J1862" t="str">
        <f t="shared" si="29"/>
        <v>SELECT 'flat30-2.cnf','Rank','2Point','BitFlip','MaxSat',1,1726,9,3657 UNION</v>
      </c>
    </row>
    <row r="1863" spans="1:10" x14ac:dyDescent="0.55000000000000004">
      <c r="A1863" t="s">
        <v>146</v>
      </c>
      <c r="B1863" t="s">
        <v>10</v>
      </c>
      <c r="C1863" t="s">
        <v>134</v>
      </c>
      <c r="D1863" t="s">
        <v>2</v>
      </c>
      <c r="E1863" t="s">
        <v>4</v>
      </c>
      <c r="F1863" t="b">
        <v>1</v>
      </c>
      <c r="G1863">
        <v>755</v>
      </c>
      <c r="H1863">
        <v>2</v>
      </c>
      <c r="I1863">
        <v>1460</v>
      </c>
      <c r="J1863" t="str">
        <f t="shared" si="29"/>
        <v>SELECT 'flat30-2.cnf','Rank','2Point','BitFlip','Weighted',1,755,2,1460 UNION</v>
      </c>
    </row>
    <row r="1864" spans="1:10" x14ac:dyDescent="0.55000000000000004">
      <c r="A1864" t="s">
        <v>146</v>
      </c>
      <c r="B1864" t="s">
        <v>10</v>
      </c>
      <c r="C1864" t="s">
        <v>134</v>
      </c>
      <c r="D1864" t="s">
        <v>2</v>
      </c>
      <c r="E1864" t="s">
        <v>5</v>
      </c>
      <c r="F1864" t="b">
        <v>1</v>
      </c>
      <c r="G1864">
        <v>252</v>
      </c>
      <c r="H1864">
        <v>1</v>
      </c>
      <c r="I1864">
        <v>549</v>
      </c>
      <c r="J1864" t="str">
        <f t="shared" si="29"/>
        <v>SELECT 'flat30-2.cnf','Rank','2Point','BitFlip','Amplified',1,252,1,549 UNION</v>
      </c>
    </row>
    <row r="1865" spans="1:10" x14ac:dyDescent="0.55000000000000004">
      <c r="A1865" t="s">
        <v>146</v>
      </c>
      <c r="B1865" t="s">
        <v>10</v>
      </c>
      <c r="C1865" t="s">
        <v>134</v>
      </c>
      <c r="D1865" t="s">
        <v>6</v>
      </c>
      <c r="E1865" t="s">
        <v>3</v>
      </c>
      <c r="F1865" t="b">
        <v>1</v>
      </c>
      <c r="G1865">
        <v>207</v>
      </c>
      <c r="H1865">
        <v>1</v>
      </c>
      <c r="I1865">
        <v>684</v>
      </c>
      <c r="J1865" t="str">
        <f t="shared" si="29"/>
        <v>SELECT 'flat30-2.cnf','Rank','2Point','Guided','MaxSat',1,207,1,684 UNION</v>
      </c>
    </row>
    <row r="1866" spans="1:10" x14ac:dyDescent="0.55000000000000004">
      <c r="A1866" t="s">
        <v>146</v>
      </c>
      <c r="B1866" t="s">
        <v>10</v>
      </c>
      <c r="C1866" t="s">
        <v>134</v>
      </c>
      <c r="D1866" t="s">
        <v>6</v>
      </c>
      <c r="E1866" t="s">
        <v>4</v>
      </c>
      <c r="F1866" t="b">
        <v>1</v>
      </c>
      <c r="G1866">
        <v>319</v>
      </c>
      <c r="H1866">
        <v>2</v>
      </c>
      <c r="I1866">
        <v>1018</v>
      </c>
      <c r="J1866" t="str">
        <f t="shared" si="29"/>
        <v>SELECT 'flat30-2.cnf','Rank','2Point','Guided','Weighted',1,319,2,1018 UNION</v>
      </c>
    </row>
    <row r="1867" spans="1:10" x14ac:dyDescent="0.55000000000000004">
      <c r="A1867" t="s">
        <v>146</v>
      </c>
      <c r="B1867" t="s">
        <v>10</v>
      </c>
      <c r="C1867" t="s">
        <v>134</v>
      </c>
      <c r="D1867" t="s">
        <v>6</v>
      </c>
      <c r="E1867" t="s">
        <v>5</v>
      </c>
      <c r="F1867" t="b">
        <v>1</v>
      </c>
      <c r="G1867">
        <v>40</v>
      </c>
      <c r="H1867">
        <v>0</v>
      </c>
      <c r="I1867">
        <v>131</v>
      </c>
      <c r="J1867" t="str">
        <f t="shared" si="29"/>
        <v>SELECT 'flat30-2.cnf','Rank','2Point','Guided','Amplified',1,40,0,131 UNION</v>
      </c>
    </row>
    <row r="1868" spans="1:10" x14ac:dyDescent="0.55000000000000004">
      <c r="A1868" t="s">
        <v>146</v>
      </c>
      <c r="B1868" t="s">
        <v>10</v>
      </c>
      <c r="C1868" t="s">
        <v>134</v>
      </c>
      <c r="D1868" t="s">
        <v>131</v>
      </c>
      <c r="E1868" t="s">
        <v>3</v>
      </c>
      <c r="F1868" t="b">
        <v>1</v>
      </c>
      <c r="G1868">
        <v>647</v>
      </c>
      <c r="H1868">
        <v>2</v>
      </c>
      <c r="I1868">
        <v>1258</v>
      </c>
      <c r="J1868" t="str">
        <f t="shared" si="29"/>
        <v>SELECT 'flat30-2.cnf','Rank','2Point','1Bit','MaxSat',1,647,2,1258 UNION</v>
      </c>
    </row>
    <row r="1869" spans="1:10" x14ac:dyDescent="0.55000000000000004">
      <c r="A1869" t="s">
        <v>146</v>
      </c>
      <c r="B1869" t="s">
        <v>10</v>
      </c>
      <c r="C1869" t="s">
        <v>134</v>
      </c>
      <c r="D1869" t="s">
        <v>131</v>
      </c>
      <c r="E1869" t="s">
        <v>4</v>
      </c>
      <c r="F1869" t="b">
        <v>1</v>
      </c>
      <c r="G1869">
        <v>637</v>
      </c>
      <c r="H1869">
        <v>2</v>
      </c>
      <c r="I1869">
        <v>1173</v>
      </c>
      <c r="J1869" t="str">
        <f t="shared" si="29"/>
        <v>SELECT 'flat30-2.cnf','Rank','2Point','1Bit','Weighted',1,637,2,1173 UNION</v>
      </c>
    </row>
    <row r="1870" spans="1:10" x14ac:dyDescent="0.55000000000000004">
      <c r="A1870" t="s">
        <v>146</v>
      </c>
      <c r="B1870" t="s">
        <v>10</v>
      </c>
      <c r="C1870" t="s">
        <v>134</v>
      </c>
      <c r="D1870" t="s">
        <v>131</v>
      </c>
      <c r="E1870" t="s">
        <v>5</v>
      </c>
      <c r="F1870" t="b">
        <v>1</v>
      </c>
      <c r="G1870">
        <v>9896</v>
      </c>
      <c r="H1870">
        <v>53</v>
      </c>
      <c r="I1870">
        <v>20004</v>
      </c>
      <c r="J1870" t="str">
        <f t="shared" si="29"/>
        <v>SELECT 'flat30-2.cnf','Rank','2Point','1Bit','Amplified',1,9896,53,20004 UNION</v>
      </c>
    </row>
    <row r="1871" spans="1:10" x14ac:dyDescent="0.55000000000000004">
      <c r="A1871" t="s">
        <v>146</v>
      </c>
      <c r="B1871" t="s">
        <v>10</v>
      </c>
      <c r="C1871" t="s">
        <v>134</v>
      </c>
      <c r="D1871" t="s">
        <v>132</v>
      </c>
      <c r="E1871" t="s">
        <v>3</v>
      </c>
      <c r="F1871" t="b">
        <v>1</v>
      </c>
      <c r="G1871">
        <v>3098</v>
      </c>
      <c r="H1871">
        <v>16</v>
      </c>
      <c r="I1871">
        <v>6202</v>
      </c>
      <c r="J1871" t="str">
        <f t="shared" si="29"/>
        <v>SELECT 'flat30-2.cnf','Rank','2Point','2Bit','MaxSat',1,3098,16,6202 UNION</v>
      </c>
    </row>
    <row r="1872" spans="1:10" x14ac:dyDescent="0.55000000000000004">
      <c r="A1872" t="s">
        <v>146</v>
      </c>
      <c r="B1872" t="s">
        <v>10</v>
      </c>
      <c r="C1872" t="s">
        <v>134</v>
      </c>
      <c r="D1872" t="s">
        <v>132</v>
      </c>
      <c r="E1872" t="s">
        <v>4</v>
      </c>
      <c r="F1872" t="b">
        <v>1</v>
      </c>
      <c r="G1872">
        <v>674</v>
      </c>
      <c r="H1872">
        <v>3</v>
      </c>
      <c r="I1872">
        <v>1271</v>
      </c>
      <c r="J1872" t="str">
        <f t="shared" si="29"/>
        <v>SELECT 'flat30-2.cnf','Rank','2Point','2Bit','Weighted',1,674,3,1271 UNION</v>
      </c>
    </row>
    <row r="1873" spans="1:10" x14ac:dyDescent="0.55000000000000004">
      <c r="A1873" t="s">
        <v>146</v>
      </c>
      <c r="B1873" t="s">
        <v>10</v>
      </c>
      <c r="C1873" t="s">
        <v>134</v>
      </c>
      <c r="D1873" t="s">
        <v>132</v>
      </c>
      <c r="E1873" t="s">
        <v>5</v>
      </c>
      <c r="F1873" t="b">
        <v>1</v>
      </c>
      <c r="G1873">
        <v>5799</v>
      </c>
      <c r="H1873">
        <v>30</v>
      </c>
      <c r="I1873">
        <v>12188</v>
      </c>
      <c r="J1873" t="str">
        <f t="shared" si="29"/>
        <v>SELECT 'flat30-2.cnf','Rank','2Point','2Bit','Amplified',1,5799,30,12188 UNION</v>
      </c>
    </row>
    <row r="1874" spans="1:10" x14ac:dyDescent="0.55000000000000004">
      <c r="A1874" t="s">
        <v>147</v>
      </c>
      <c r="B1874" t="s">
        <v>0</v>
      </c>
      <c r="C1874" t="s">
        <v>1</v>
      </c>
      <c r="D1874" t="s">
        <v>2</v>
      </c>
      <c r="E1874" t="s">
        <v>3</v>
      </c>
      <c r="F1874" t="b">
        <v>1</v>
      </c>
      <c r="G1874">
        <v>3456</v>
      </c>
      <c r="H1874">
        <v>22</v>
      </c>
      <c r="I1874">
        <v>15971</v>
      </c>
      <c r="J1874" t="str">
        <f t="shared" si="29"/>
        <v>SELECT 'flat30-20.cnf','Tournament','Clause','BitFlip','MaxSat',1,3456,22,15971 UNION</v>
      </c>
    </row>
    <row r="1875" spans="1:10" x14ac:dyDescent="0.55000000000000004">
      <c r="A1875" t="s">
        <v>147</v>
      </c>
      <c r="B1875" t="s">
        <v>0</v>
      </c>
      <c r="C1875" t="s">
        <v>1</v>
      </c>
      <c r="D1875" t="s">
        <v>2</v>
      </c>
      <c r="E1875" t="s">
        <v>4</v>
      </c>
      <c r="F1875" t="b">
        <v>1</v>
      </c>
      <c r="G1875">
        <v>533</v>
      </c>
      <c r="H1875">
        <v>2</v>
      </c>
      <c r="I1875">
        <v>2370</v>
      </c>
      <c r="J1875" t="str">
        <f t="shared" si="29"/>
        <v>SELECT 'flat30-20.cnf','Tournament','Clause','BitFlip','Weighted',1,533,2,2370 UNION</v>
      </c>
    </row>
    <row r="1876" spans="1:10" x14ac:dyDescent="0.55000000000000004">
      <c r="A1876" t="s">
        <v>147</v>
      </c>
      <c r="B1876" t="s">
        <v>0</v>
      </c>
      <c r="C1876" t="s">
        <v>1</v>
      </c>
      <c r="D1876" t="s">
        <v>2</v>
      </c>
      <c r="E1876" t="s">
        <v>5</v>
      </c>
      <c r="F1876" t="b">
        <v>1</v>
      </c>
      <c r="G1876">
        <v>3456</v>
      </c>
      <c r="H1876">
        <v>22</v>
      </c>
      <c r="I1876">
        <v>16124</v>
      </c>
      <c r="J1876" t="str">
        <f t="shared" si="29"/>
        <v>SELECT 'flat30-20.cnf','Tournament','Clause','BitFlip','Amplified',1,3456,22,16124 UNION</v>
      </c>
    </row>
    <row r="1877" spans="1:10" x14ac:dyDescent="0.55000000000000004">
      <c r="A1877" t="s">
        <v>147</v>
      </c>
      <c r="B1877" t="s">
        <v>0</v>
      </c>
      <c r="C1877" t="s">
        <v>1</v>
      </c>
      <c r="D1877" t="s">
        <v>6</v>
      </c>
      <c r="E1877" t="s">
        <v>3</v>
      </c>
      <c r="F1877" t="b">
        <v>1</v>
      </c>
      <c r="G1877">
        <v>80</v>
      </c>
      <c r="H1877">
        <v>0</v>
      </c>
      <c r="I1877">
        <v>409</v>
      </c>
      <c r="J1877" t="str">
        <f t="shared" si="29"/>
        <v>SELECT 'flat30-20.cnf','Tournament','Clause','Guided','MaxSat',1,80,0,409 UNION</v>
      </c>
    </row>
    <row r="1878" spans="1:10" x14ac:dyDescent="0.55000000000000004">
      <c r="A1878" t="s">
        <v>147</v>
      </c>
      <c r="B1878" t="s">
        <v>0</v>
      </c>
      <c r="C1878" t="s">
        <v>1</v>
      </c>
      <c r="D1878" t="s">
        <v>6</v>
      </c>
      <c r="E1878" t="s">
        <v>4</v>
      </c>
      <c r="F1878" t="b">
        <v>1</v>
      </c>
      <c r="G1878">
        <v>408</v>
      </c>
      <c r="H1878">
        <v>2</v>
      </c>
      <c r="I1878">
        <v>2113</v>
      </c>
      <c r="J1878" t="str">
        <f t="shared" si="29"/>
        <v>SELECT 'flat30-20.cnf','Tournament','Clause','Guided','Weighted',1,408,2,2113 UNION</v>
      </c>
    </row>
    <row r="1879" spans="1:10" x14ac:dyDescent="0.55000000000000004">
      <c r="A1879" t="s">
        <v>147</v>
      </c>
      <c r="B1879" t="s">
        <v>0</v>
      </c>
      <c r="C1879" t="s">
        <v>1</v>
      </c>
      <c r="D1879" t="s">
        <v>6</v>
      </c>
      <c r="E1879" t="s">
        <v>5</v>
      </c>
      <c r="F1879" t="b">
        <v>1</v>
      </c>
      <c r="G1879">
        <v>80</v>
      </c>
      <c r="H1879">
        <v>0</v>
      </c>
      <c r="I1879">
        <v>413</v>
      </c>
      <c r="J1879" t="str">
        <f t="shared" si="29"/>
        <v>SELECT 'flat30-20.cnf','Tournament','Clause','Guided','Amplified',1,80,0,413 UNION</v>
      </c>
    </row>
    <row r="1880" spans="1:10" x14ac:dyDescent="0.55000000000000004">
      <c r="A1880" t="s">
        <v>147</v>
      </c>
      <c r="B1880" t="s">
        <v>0</v>
      </c>
      <c r="C1880" t="s">
        <v>1</v>
      </c>
      <c r="D1880" t="s">
        <v>131</v>
      </c>
      <c r="E1880" t="s">
        <v>3</v>
      </c>
      <c r="F1880" t="b">
        <v>1</v>
      </c>
      <c r="G1880">
        <v>821</v>
      </c>
      <c r="H1880">
        <v>3</v>
      </c>
      <c r="I1880">
        <v>3692</v>
      </c>
      <c r="J1880" t="str">
        <f t="shared" si="29"/>
        <v>SELECT 'flat30-20.cnf','Tournament','Clause','1Bit','MaxSat',1,821,3,3692 UNION</v>
      </c>
    </row>
    <row r="1881" spans="1:10" x14ac:dyDescent="0.55000000000000004">
      <c r="A1881" t="s">
        <v>147</v>
      </c>
      <c r="B1881" t="s">
        <v>0</v>
      </c>
      <c r="C1881" t="s">
        <v>1</v>
      </c>
      <c r="D1881" t="s">
        <v>131</v>
      </c>
      <c r="E1881" t="s">
        <v>4</v>
      </c>
      <c r="F1881" t="b">
        <v>1</v>
      </c>
      <c r="G1881">
        <v>1258</v>
      </c>
      <c r="H1881">
        <v>6</v>
      </c>
      <c r="I1881">
        <v>5463</v>
      </c>
      <c r="J1881" t="str">
        <f t="shared" si="29"/>
        <v>SELECT 'flat30-20.cnf','Tournament','Clause','1Bit','Weighted',1,1258,6,5463 UNION</v>
      </c>
    </row>
    <row r="1882" spans="1:10" x14ac:dyDescent="0.55000000000000004">
      <c r="A1882" t="s">
        <v>147</v>
      </c>
      <c r="B1882" t="s">
        <v>0</v>
      </c>
      <c r="C1882" t="s">
        <v>1</v>
      </c>
      <c r="D1882" t="s">
        <v>131</v>
      </c>
      <c r="E1882" t="s">
        <v>5</v>
      </c>
      <c r="F1882" t="b">
        <v>1</v>
      </c>
      <c r="G1882">
        <v>821</v>
      </c>
      <c r="H1882">
        <v>3</v>
      </c>
      <c r="I1882">
        <v>3725</v>
      </c>
      <c r="J1882" t="str">
        <f t="shared" si="29"/>
        <v>SELECT 'flat30-20.cnf','Tournament','Clause','1Bit','Amplified',1,821,3,3725 UNION</v>
      </c>
    </row>
    <row r="1883" spans="1:10" x14ac:dyDescent="0.55000000000000004">
      <c r="A1883" t="s">
        <v>147</v>
      </c>
      <c r="B1883" t="s">
        <v>0</v>
      </c>
      <c r="C1883" t="s">
        <v>1</v>
      </c>
      <c r="D1883" t="s">
        <v>132</v>
      </c>
      <c r="E1883" t="s">
        <v>3</v>
      </c>
      <c r="F1883" t="b">
        <v>1</v>
      </c>
      <c r="G1883">
        <v>792</v>
      </c>
      <c r="H1883">
        <v>3</v>
      </c>
      <c r="I1883">
        <v>3488</v>
      </c>
      <c r="J1883" t="str">
        <f t="shared" si="29"/>
        <v>SELECT 'flat30-20.cnf','Tournament','Clause','2Bit','MaxSat',1,792,3,3488 UNION</v>
      </c>
    </row>
    <row r="1884" spans="1:10" x14ac:dyDescent="0.55000000000000004">
      <c r="A1884" t="s">
        <v>147</v>
      </c>
      <c r="B1884" t="s">
        <v>0</v>
      </c>
      <c r="C1884" t="s">
        <v>1</v>
      </c>
      <c r="D1884" t="s">
        <v>132</v>
      </c>
      <c r="E1884" t="s">
        <v>4</v>
      </c>
      <c r="F1884" t="b">
        <v>1</v>
      </c>
      <c r="G1884">
        <v>1073</v>
      </c>
      <c r="H1884">
        <v>4</v>
      </c>
      <c r="I1884">
        <v>4896</v>
      </c>
      <c r="J1884" t="str">
        <f t="shared" si="29"/>
        <v>SELECT 'flat30-20.cnf','Tournament','Clause','2Bit','Weighted',1,1073,4,4896 UNION</v>
      </c>
    </row>
    <row r="1885" spans="1:10" x14ac:dyDescent="0.55000000000000004">
      <c r="A1885" t="s">
        <v>147</v>
      </c>
      <c r="B1885" t="s">
        <v>0</v>
      </c>
      <c r="C1885" t="s">
        <v>1</v>
      </c>
      <c r="D1885" t="s">
        <v>132</v>
      </c>
      <c r="E1885" t="s">
        <v>5</v>
      </c>
      <c r="F1885" t="b">
        <v>1</v>
      </c>
      <c r="G1885">
        <v>792</v>
      </c>
      <c r="H1885">
        <v>3</v>
      </c>
      <c r="I1885">
        <v>4029</v>
      </c>
      <c r="J1885" t="str">
        <f t="shared" si="29"/>
        <v>SELECT 'flat30-20.cnf','Tournament','Clause','2Bit','Amplified',1,792,3,4029 UNION</v>
      </c>
    </row>
    <row r="1886" spans="1:10" x14ac:dyDescent="0.55000000000000004">
      <c r="A1886" t="s">
        <v>147</v>
      </c>
      <c r="B1886" t="s">
        <v>0</v>
      </c>
      <c r="C1886" t="s">
        <v>8</v>
      </c>
      <c r="D1886" t="s">
        <v>2</v>
      </c>
      <c r="E1886" t="s">
        <v>3</v>
      </c>
      <c r="F1886" t="b">
        <v>1</v>
      </c>
      <c r="G1886">
        <v>490</v>
      </c>
      <c r="H1886">
        <v>3</v>
      </c>
      <c r="I1886">
        <v>1069</v>
      </c>
      <c r="J1886" t="str">
        <f t="shared" si="29"/>
        <v>SELECT 'flat30-20.cnf','Tournament','Uniform','BitFlip','MaxSat',1,490,3,1069 UNION</v>
      </c>
    </row>
    <row r="1887" spans="1:10" x14ac:dyDescent="0.55000000000000004">
      <c r="A1887" t="s">
        <v>147</v>
      </c>
      <c r="B1887" t="s">
        <v>0</v>
      </c>
      <c r="C1887" t="s">
        <v>8</v>
      </c>
      <c r="D1887" t="s">
        <v>2</v>
      </c>
      <c r="E1887" t="s">
        <v>4</v>
      </c>
      <c r="F1887" t="b">
        <v>1</v>
      </c>
      <c r="G1887">
        <v>5280</v>
      </c>
      <c r="H1887">
        <v>29</v>
      </c>
      <c r="I1887">
        <v>10909</v>
      </c>
      <c r="J1887" t="str">
        <f t="shared" si="29"/>
        <v>SELECT 'flat30-20.cnf','Tournament','Uniform','BitFlip','Weighted',1,5280,29,10909 UNION</v>
      </c>
    </row>
    <row r="1888" spans="1:10" x14ac:dyDescent="0.55000000000000004">
      <c r="A1888" t="s">
        <v>147</v>
      </c>
      <c r="B1888" t="s">
        <v>0</v>
      </c>
      <c r="C1888" t="s">
        <v>8</v>
      </c>
      <c r="D1888" t="s">
        <v>2</v>
      </c>
      <c r="E1888" t="s">
        <v>5</v>
      </c>
      <c r="F1888" t="b">
        <v>1</v>
      </c>
      <c r="G1888">
        <v>490</v>
      </c>
      <c r="H1888">
        <v>3</v>
      </c>
      <c r="I1888">
        <v>1111</v>
      </c>
      <c r="J1888" t="str">
        <f t="shared" si="29"/>
        <v>SELECT 'flat30-20.cnf','Tournament','Uniform','BitFlip','Amplified',1,490,3,1111 UNION</v>
      </c>
    </row>
    <row r="1889" spans="1:10" x14ac:dyDescent="0.55000000000000004">
      <c r="A1889" t="s">
        <v>147</v>
      </c>
      <c r="B1889" t="s">
        <v>0</v>
      </c>
      <c r="C1889" t="s">
        <v>8</v>
      </c>
      <c r="D1889" t="s">
        <v>6</v>
      </c>
      <c r="E1889" t="s">
        <v>3</v>
      </c>
      <c r="F1889" t="b">
        <v>1</v>
      </c>
      <c r="G1889">
        <v>32</v>
      </c>
      <c r="H1889">
        <v>0</v>
      </c>
      <c r="I1889">
        <v>121</v>
      </c>
      <c r="J1889" t="str">
        <f t="shared" si="29"/>
        <v>SELECT 'flat30-20.cnf','Tournament','Uniform','Guided','MaxSat',1,32,0,121 UNION</v>
      </c>
    </row>
    <row r="1890" spans="1:10" x14ac:dyDescent="0.55000000000000004">
      <c r="A1890" t="s">
        <v>147</v>
      </c>
      <c r="B1890" t="s">
        <v>0</v>
      </c>
      <c r="C1890" t="s">
        <v>8</v>
      </c>
      <c r="D1890" t="s">
        <v>6</v>
      </c>
      <c r="E1890" t="s">
        <v>4</v>
      </c>
      <c r="F1890" t="b">
        <v>1</v>
      </c>
      <c r="G1890">
        <v>238</v>
      </c>
      <c r="H1890">
        <v>1</v>
      </c>
      <c r="I1890">
        <v>796</v>
      </c>
      <c r="J1890" t="str">
        <f t="shared" si="29"/>
        <v>SELECT 'flat30-20.cnf','Tournament','Uniform','Guided','Weighted',1,238,1,796 UNION</v>
      </c>
    </row>
    <row r="1891" spans="1:10" x14ac:dyDescent="0.55000000000000004">
      <c r="A1891" t="s">
        <v>147</v>
      </c>
      <c r="B1891" t="s">
        <v>0</v>
      </c>
      <c r="C1891" t="s">
        <v>8</v>
      </c>
      <c r="D1891" t="s">
        <v>6</v>
      </c>
      <c r="E1891" t="s">
        <v>5</v>
      </c>
      <c r="F1891" t="b">
        <v>1</v>
      </c>
      <c r="G1891">
        <v>32</v>
      </c>
      <c r="H1891">
        <v>0</v>
      </c>
      <c r="I1891">
        <v>106</v>
      </c>
      <c r="J1891" t="str">
        <f t="shared" si="29"/>
        <v>SELECT 'flat30-20.cnf','Tournament','Uniform','Guided','Amplified',1,32,0,106 UNION</v>
      </c>
    </row>
    <row r="1892" spans="1:10" x14ac:dyDescent="0.55000000000000004">
      <c r="A1892" t="s">
        <v>147</v>
      </c>
      <c r="B1892" t="s">
        <v>0</v>
      </c>
      <c r="C1892" t="s">
        <v>8</v>
      </c>
      <c r="D1892" t="s">
        <v>131</v>
      </c>
      <c r="E1892" t="s">
        <v>3</v>
      </c>
      <c r="F1892" t="b">
        <v>1</v>
      </c>
      <c r="G1892">
        <v>2030</v>
      </c>
      <c r="H1892">
        <v>13</v>
      </c>
      <c r="I1892">
        <v>4312</v>
      </c>
      <c r="J1892" t="str">
        <f t="shared" si="29"/>
        <v>SELECT 'flat30-20.cnf','Tournament','Uniform','1Bit','MaxSat',1,2030,13,4312 UNION</v>
      </c>
    </row>
    <row r="1893" spans="1:10" x14ac:dyDescent="0.55000000000000004">
      <c r="A1893" t="s">
        <v>147</v>
      </c>
      <c r="B1893" t="s">
        <v>0</v>
      </c>
      <c r="C1893" t="s">
        <v>8</v>
      </c>
      <c r="D1893" t="s">
        <v>131</v>
      </c>
      <c r="E1893" t="s">
        <v>4</v>
      </c>
      <c r="F1893" t="b">
        <v>1</v>
      </c>
      <c r="G1893">
        <v>2375</v>
      </c>
      <c r="H1893">
        <v>12</v>
      </c>
      <c r="I1893">
        <v>4725</v>
      </c>
      <c r="J1893" t="str">
        <f t="shared" si="29"/>
        <v>SELECT 'flat30-20.cnf','Tournament','Uniform','1Bit','Weighted',1,2375,12,4725 UNION</v>
      </c>
    </row>
    <row r="1894" spans="1:10" x14ac:dyDescent="0.55000000000000004">
      <c r="A1894" t="s">
        <v>147</v>
      </c>
      <c r="B1894" t="s">
        <v>0</v>
      </c>
      <c r="C1894" t="s">
        <v>8</v>
      </c>
      <c r="D1894" t="s">
        <v>131</v>
      </c>
      <c r="E1894" t="s">
        <v>5</v>
      </c>
      <c r="F1894" t="b">
        <v>1</v>
      </c>
      <c r="G1894">
        <v>2030</v>
      </c>
      <c r="H1894">
        <v>13</v>
      </c>
      <c r="I1894">
        <v>4389</v>
      </c>
      <c r="J1894" t="str">
        <f t="shared" si="29"/>
        <v>SELECT 'flat30-20.cnf','Tournament','Uniform','1Bit','Amplified',1,2030,13,4389 UNION</v>
      </c>
    </row>
    <row r="1895" spans="1:10" x14ac:dyDescent="0.55000000000000004">
      <c r="A1895" t="s">
        <v>147</v>
      </c>
      <c r="B1895" t="s">
        <v>0</v>
      </c>
      <c r="C1895" t="s">
        <v>8</v>
      </c>
      <c r="D1895" t="s">
        <v>132</v>
      </c>
      <c r="E1895" t="s">
        <v>3</v>
      </c>
      <c r="F1895" t="b">
        <v>1</v>
      </c>
      <c r="G1895">
        <v>3777</v>
      </c>
      <c r="H1895">
        <v>23</v>
      </c>
      <c r="I1895">
        <v>7986</v>
      </c>
      <c r="J1895" t="str">
        <f t="shared" si="29"/>
        <v>SELECT 'flat30-20.cnf','Tournament','Uniform','2Bit','MaxSat',1,3777,23,7986 UNION</v>
      </c>
    </row>
    <row r="1896" spans="1:10" x14ac:dyDescent="0.55000000000000004">
      <c r="A1896" t="s">
        <v>147</v>
      </c>
      <c r="B1896" t="s">
        <v>0</v>
      </c>
      <c r="C1896" t="s">
        <v>8</v>
      </c>
      <c r="D1896" t="s">
        <v>132</v>
      </c>
      <c r="E1896" t="s">
        <v>4</v>
      </c>
      <c r="F1896" t="b">
        <v>1</v>
      </c>
      <c r="G1896">
        <v>1624</v>
      </c>
      <c r="H1896">
        <v>7</v>
      </c>
      <c r="I1896">
        <v>3234</v>
      </c>
      <c r="J1896" t="str">
        <f t="shared" si="29"/>
        <v>SELECT 'flat30-20.cnf','Tournament','Uniform','2Bit','Weighted',1,1624,7,3234 UNION</v>
      </c>
    </row>
    <row r="1897" spans="1:10" x14ac:dyDescent="0.55000000000000004">
      <c r="A1897" t="s">
        <v>147</v>
      </c>
      <c r="B1897" t="s">
        <v>0</v>
      </c>
      <c r="C1897" t="s">
        <v>8</v>
      </c>
      <c r="D1897" t="s">
        <v>132</v>
      </c>
      <c r="E1897" t="s">
        <v>5</v>
      </c>
      <c r="F1897" t="b">
        <v>1</v>
      </c>
      <c r="G1897">
        <v>3777</v>
      </c>
      <c r="H1897">
        <v>23</v>
      </c>
      <c r="I1897">
        <v>7953</v>
      </c>
      <c r="J1897" t="str">
        <f t="shared" si="29"/>
        <v>SELECT 'flat30-20.cnf','Tournament','Uniform','2Bit','Amplified',1,3777,23,7953 UNION</v>
      </c>
    </row>
    <row r="1898" spans="1:10" x14ac:dyDescent="0.55000000000000004">
      <c r="A1898" t="s">
        <v>147</v>
      </c>
      <c r="B1898" t="s">
        <v>0</v>
      </c>
      <c r="C1898" t="s">
        <v>133</v>
      </c>
      <c r="D1898" t="s">
        <v>2</v>
      </c>
      <c r="E1898" t="s">
        <v>3</v>
      </c>
      <c r="F1898" t="b">
        <v>1</v>
      </c>
      <c r="G1898">
        <v>3394</v>
      </c>
      <c r="H1898">
        <v>18</v>
      </c>
      <c r="I1898">
        <v>6912</v>
      </c>
      <c r="J1898" t="str">
        <f t="shared" si="29"/>
        <v>SELECT 'flat30-20.cnf','Tournament','1Point','BitFlip','MaxSat',1,3394,18,6912 UNION</v>
      </c>
    </row>
    <row r="1899" spans="1:10" x14ac:dyDescent="0.55000000000000004">
      <c r="A1899" t="s">
        <v>147</v>
      </c>
      <c r="B1899" t="s">
        <v>0</v>
      </c>
      <c r="C1899" t="s">
        <v>133</v>
      </c>
      <c r="D1899" t="s">
        <v>2</v>
      </c>
      <c r="E1899" t="s">
        <v>4</v>
      </c>
      <c r="F1899" t="b">
        <v>1</v>
      </c>
      <c r="G1899">
        <v>477</v>
      </c>
      <c r="H1899">
        <v>1</v>
      </c>
      <c r="I1899">
        <v>882</v>
      </c>
      <c r="J1899" t="str">
        <f t="shared" si="29"/>
        <v>SELECT 'flat30-20.cnf','Tournament','1Point','BitFlip','Weighted',1,477,1,882 UNION</v>
      </c>
    </row>
    <row r="1900" spans="1:10" x14ac:dyDescent="0.55000000000000004">
      <c r="A1900" t="s">
        <v>147</v>
      </c>
      <c r="B1900" t="s">
        <v>0</v>
      </c>
      <c r="C1900" t="s">
        <v>133</v>
      </c>
      <c r="D1900" t="s">
        <v>2</v>
      </c>
      <c r="E1900" t="s">
        <v>5</v>
      </c>
      <c r="F1900" t="b">
        <v>1</v>
      </c>
      <c r="G1900">
        <v>3394</v>
      </c>
      <c r="H1900">
        <v>18</v>
      </c>
      <c r="I1900">
        <v>7445</v>
      </c>
      <c r="J1900" t="str">
        <f t="shared" si="29"/>
        <v>SELECT 'flat30-20.cnf','Tournament','1Point','BitFlip','Amplified',1,3394,18,7445 UNION</v>
      </c>
    </row>
    <row r="1901" spans="1:10" x14ac:dyDescent="0.55000000000000004">
      <c r="A1901" t="s">
        <v>147</v>
      </c>
      <c r="B1901" t="s">
        <v>0</v>
      </c>
      <c r="C1901" t="s">
        <v>133</v>
      </c>
      <c r="D1901" t="s">
        <v>6</v>
      </c>
      <c r="E1901" t="s">
        <v>3</v>
      </c>
      <c r="F1901" t="b">
        <v>1</v>
      </c>
      <c r="G1901">
        <v>166</v>
      </c>
      <c r="H1901">
        <v>1</v>
      </c>
      <c r="I1901">
        <v>614</v>
      </c>
      <c r="J1901" t="str">
        <f t="shared" si="29"/>
        <v>SELECT 'flat30-20.cnf','Tournament','1Point','Guided','MaxSat',1,166,1,614 UNION</v>
      </c>
    </row>
    <row r="1902" spans="1:10" x14ac:dyDescent="0.55000000000000004">
      <c r="A1902" t="s">
        <v>147</v>
      </c>
      <c r="B1902" t="s">
        <v>0</v>
      </c>
      <c r="C1902" t="s">
        <v>133</v>
      </c>
      <c r="D1902" t="s">
        <v>6</v>
      </c>
      <c r="E1902" t="s">
        <v>4</v>
      </c>
      <c r="F1902" t="b">
        <v>1</v>
      </c>
      <c r="G1902">
        <v>62</v>
      </c>
      <c r="H1902">
        <v>0</v>
      </c>
      <c r="I1902">
        <v>202</v>
      </c>
      <c r="J1902" t="str">
        <f t="shared" si="29"/>
        <v>SELECT 'flat30-20.cnf','Tournament','1Point','Guided','Weighted',1,62,0,202 UNION</v>
      </c>
    </row>
    <row r="1903" spans="1:10" x14ac:dyDescent="0.55000000000000004">
      <c r="A1903" t="s">
        <v>147</v>
      </c>
      <c r="B1903" t="s">
        <v>0</v>
      </c>
      <c r="C1903" t="s">
        <v>133</v>
      </c>
      <c r="D1903" t="s">
        <v>6</v>
      </c>
      <c r="E1903" t="s">
        <v>5</v>
      </c>
      <c r="F1903" t="b">
        <v>1</v>
      </c>
      <c r="G1903">
        <v>166</v>
      </c>
      <c r="H1903">
        <v>1</v>
      </c>
      <c r="I1903">
        <v>619</v>
      </c>
      <c r="J1903" t="str">
        <f t="shared" si="29"/>
        <v>SELECT 'flat30-20.cnf','Tournament','1Point','Guided','Amplified',1,166,1,619 UNION</v>
      </c>
    </row>
    <row r="1904" spans="1:10" x14ac:dyDescent="0.55000000000000004">
      <c r="A1904" t="s">
        <v>147</v>
      </c>
      <c r="B1904" t="s">
        <v>0</v>
      </c>
      <c r="C1904" t="s">
        <v>133</v>
      </c>
      <c r="D1904" t="s">
        <v>131</v>
      </c>
      <c r="E1904" t="s">
        <v>3</v>
      </c>
      <c r="F1904" t="b">
        <v>0</v>
      </c>
      <c r="G1904">
        <v>10000</v>
      </c>
      <c r="H1904">
        <v>54</v>
      </c>
      <c r="I1904">
        <v>20105</v>
      </c>
      <c r="J1904" t="str">
        <f t="shared" si="29"/>
        <v>SELECT 'flat30-20.cnf','Tournament','1Point','1Bit','MaxSat',0,10000,54,20105 UNION</v>
      </c>
    </row>
    <row r="1905" spans="1:10" x14ac:dyDescent="0.55000000000000004">
      <c r="A1905" t="s">
        <v>147</v>
      </c>
      <c r="B1905" t="s">
        <v>0</v>
      </c>
      <c r="C1905" t="s">
        <v>133</v>
      </c>
      <c r="D1905" t="s">
        <v>131</v>
      </c>
      <c r="E1905" t="s">
        <v>4</v>
      </c>
      <c r="F1905" t="b">
        <v>0</v>
      </c>
      <c r="G1905">
        <v>10000</v>
      </c>
      <c r="H1905">
        <v>44</v>
      </c>
      <c r="I1905">
        <v>18116</v>
      </c>
      <c r="J1905" t="str">
        <f t="shared" si="29"/>
        <v>SELECT 'flat30-20.cnf','Tournament','1Point','1Bit','Weighted',0,10000,44,18116 UNION</v>
      </c>
    </row>
    <row r="1906" spans="1:10" x14ac:dyDescent="0.55000000000000004">
      <c r="A1906" t="s">
        <v>147</v>
      </c>
      <c r="B1906" t="s">
        <v>0</v>
      </c>
      <c r="C1906" t="s">
        <v>133</v>
      </c>
      <c r="D1906" t="s">
        <v>131</v>
      </c>
      <c r="E1906" t="s">
        <v>5</v>
      </c>
      <c r="F1906" t="b">
        <v>0</v>
      </c>
      <c r="G1906">
        <v>10000</v>
      </c>
      <c r="H1906">
        <v>54</v>
      </c>
      <c r="I1906">
        <v>19786</v>
      </c>
      <c r="J1906" t="str">
        <f t="shared" si="29"/>
        <v>SELECT 'flat30-20.cnf','Tournament','1Point','1Bit','Amplified',0,10000,54,19786 UNION</v>
      </c>
    </row>
    <row r="1907" spans="1:10" x14ac:dyDescent="0.55000000000000004">
      <c r="A1907" t="s">
        <v>147</v>
      </c>
      <c r="B1907" t="s">
        <v>0</v>
      </c>
      <c r="C1907" t="s">
        <v>133</v>
      </c>
      <c r="D1907" t="s">
        <v>132</v>
      </c>
      <c r="E1907" t="s">
        <v>3</v>
      </c>
      <c r="F1907" t="b">
        <v>1</v>
      </c>
      <c r="G1907">
        <v>8061</v>
      </c>
      <c r="H1907">
        <v>47</v>
      </c>
      <c r="I1907">
        <v>16671</v>
      </c>
      <c r="J1907" t="str">
        <f t="shared" si="29"/>
        <v>SELECT 'flat30-20.cnf','Tournament','1Point','2Bit','MaxSat',1,8061,47,16671 UNION</v>
      </c>
    </row>
    <row r="1908" spans="1:10" x14ac:dyDescent="0.55000000000000004">
      <c r="A1908" t="s">
        <v>147</v>
      </c>
      <c r="B1908" t="s">
        <v>0</v>
      </c>
      <c r="C1908" t="s">
        <v>133</v>
      </c>
      <c r="D1908" t="s">
        <v>132</v>
      </c>
      <c r="E1908" t="s">
        <v>4</v>
      </c>
      <c r="F1908" t="b">
        <v>1</v>
      </c>
      <c r="G1908">
        <v>1669</v>
      </c>
      <c r="H1908">
        <v>7</v>
      </c>
      <c r="I1908">
        <v>3073</v>
      </c>
      <c r="J1908" t="str">
        <f t="shared" si="29"/>
        <v>SELECT 'flat30-20.cnf','Tournament','1Point','2Bit','Weighted',1,1669,7,3073 UNION</v>
      </c>
    </row>
    <row r="1909" spans="1:10" x14ac:dyDescent="0.55000000000000004">
      <c r="A1909" t="s">
        <v>147</v>
      </c>
      <c r="B1909" t="s">
        <v>0</v>
      </c>
      <c r="C1909" t="s">
        <v>133</v>
      </c>
      <c r="D1909" t="s">
        <v>132</v>
      </c>
      <c r="E1909" t="s">
        <v>5</v>
      </c>
      <c r="F1909" t="b">
        <v>1</v>
      </c>
      <c r="G1909">
        <v>8061</v>
      </c>
      <c r="H1909">
        <v>47</v>
      </c>
      <c r="I1909">
        <v>18213</v>
      </c>
      <c r="J1909" t="str">
        <f t="shared" si="29"/>
        <v>SELECT 'flat30-20.cnf','Tournament','1Point','2Bit','Amplified',1,8061,47,18213 UNION</v>
      </c>
    </row>
    <row r="1910" spans="1:10" x14ac:dyDescent="0.55000000000000004">
      <c r="A1910" t="s">
        <v>147</v>
      </c>
      <c r="B1910" t="s">
        <v>0</v>
      </c>
      <c r="C1910" t="s">
        <v>134</v>
      </c>
      <c r="D1910" t="s">
        <v>2</v>
      </c>
      <c r="E1910" t="s">
        <v>3</v>
      </c>
      <c r="F1910" t="b">
        <v>1</v>
      </c>
      <c r="G1910">
        <v>616</v>
      </c>
      <c r="H1910">
        <v>2</v>
      </c>
      <c r="I1910">
        <v>1629</v>
      </c>
      <c r="J1910" t="str">
        <f t="shared" si="29"/>
        <v>SELECT 'flat30-20.cnf','Tournament','2Point','BitFlip','MaxSat',1,616,2,1629 UNION</v>
      </c>
    </row>
    <row r="1911" spans="1:10" x14ac:dyDescent="0.55000000000000004">
      <c r="A1911" t="s">
        <v>147</v>
      </c>
      <c r="B1911" t="s">
        <v>0</v>
      </c>
      <c r="C1911" t="s">
        <v>134</v>
      </c>
      <c r="D1911" t="s">
        <v>2</v>
      </c>
      <c r="E1911" t="s">
        <v>4</v>
      </c>
      <c r="F1911" t="b">
        <v>1</v>
      </c>
      <c r="G1911">
        <v>5075</v>
      </c>
      <c r="H1911">
        <v>25</v>
      </c>
      <c r="I1911">
        <v>10784</v>
      </c>
      <c r="J1911" t="str">
        <f t="shared" si="29"/>
        <v>SELECT 'flat30-20.cnf','Tournament','2Point','BitFlip','Weighted',1,5075,25,10784 UNION</v>
      </c>
    </row>
    <row r="1912" spans="1:10" x14ac:dyDescent="0.55000000000000004">
      <c r="A1912" t="s">
        <v>147</v>
      </c>
      <c r="B1912" t="s">
        <v>0</v>
      </c>
      <c r="C1912" t="s">
        <v>134</v>
      </c>
      <c r="D1912" t="s">
        <v>2</v>
      </c>
      <c r="E1912" t="s">
        <v>5</v>
      </c>
      <c r="F1912" t="b">
        <v>1</v>
      </c>
      <c r="G1912">
        <v>616</v>
      </c>
      <c r="H1912">
        <v>2</v>
      </c>
      <c r="I1912">
        <v>1444</v>
      </c>
      <c r="J1912" t="str">
        <f t="shared" si="29"/>
        <v>SELECT 'flat30-20.cnf','Tournament','2Point','BitFlip','Amplified',1,616,2,1444 UNION</v>
      </c>
    </row>
    <row r="1913" spans="1:10" x14ac:dyDescent="0.55000000000000004">
      <c r="A1913" t="s">
        <v>147</v>
      </c>
      <c r="B1913" t="s">
        <v>0</v>
      </c>
      <c r="C1913" t="s">
        <v>134</v>
      </c>
      <c r="D1913" t="s">
        <v>6</v>
      </c>
      <c r="E1913" t="s">
        <v>3</v>
      </c>
      <c r="F1913" t="b">
        <v>1</v>
      </c>
      <c r="G1913">
        <v>39</v>
      </c>
      <c r="H1913">
        <v>0</v>
      </c>
      <c r="I1913">
        <v>123</v>
      </c>
      <c r="J1913" t="str">
        <f t="shared" si="29"/>
        <v>SELECT 'flat30-20.cnf','Tournament','2Point','Guided','MaxSat',1,39,0,123 UNION</v>
      </c>
    </row>
    <row r="1914" spans="1:10" x14ac:dyDescent="0.55000000000000004">
      <c r="A1914" t="s">
        <v>147</v>
      </c>
      <c r="B1914" t="s">
        <v>0</v>
      </c>
      <c r="C1914" t="s">
        <v>134</v>
      </c>
      <c r="D1914" t="s">
        <v>6</v>
      </c>
      <c r="E1914" t="s">
        <v>4</v>
      </c>
      <c r="F1914" t="b">
        <v>1</v>
      </c>
      <c r="G1914">
        <v>52</v>
      </c>
      <c r="H1914">
        <v>0</v>
      </c>
      <c r="I1914">
        <v>157</v>
      </c>
      <c r="J1914" t="str">
        <f t="shared" si="29"/>
        <v>SELECT 'flat30-20.cnf','Tournament','2Point','Guided','Weighted',1,52,0,157 UNION</v>
      </c>
    </row>
    <row r="1915" spans="1:10" x14ac:dyDescent="0.55000000000000004">
      <c r="A1915" t="s">
        <v>147</v>
      </c>
      <c r="B1915" t="s">
        <v>0</v>
      </c>
      <c r="C1915" t="s">
        <v>134</v>
      </c>
      <c r="D1915" t="s">
        <v>6</v>
      </c>
      <c r="E1915" t="s">
        <v>5</v>
      </c>
      <c r="F1915" t="b">
        <v>1</v>
      </c>
      <c r="G1915">
        <v>39</v>
      </c>
      <c r="H1915">
        <v>0</v>
      </c>
      <c r="I1915">
        <v>158</v>
      </c>
      <c r="J1915" t="str">
        <f t="shared" si="29"/>
        <v>SELECT 'flat30-20.cnf','Tournament','2Point','Guided','Amplified',1,39,0,158 UNION</v>
      </c>
    </row>
    <row r="1916" spans="1:10" x14ac:dyDescent="0.55000000000000004">
      <c r="A1916" t="s">
        <v>147</v>
      </c>
      <c r="B1916" t="s">
        <v>0</v>
      </c>
      <c r="C1916" t="s">
        <v>134</v>
      </c>
      <c r="D1916" t="s">
        <v>131</v>
      </c>
      <c r="E1916" t="s">
        <v>3</v>
      </c>
      <c r="F1916" t="b">
        <v>1</v>
      </c>
      <c r="G1916">
        <v>6695</v>
      </c>
      <c r="H1916">
        <v>35</v>
      </c>
      <c r="I1916">
        <v>13667</v>
      </c>
      <c r="J1916" t="str">
        <f t="shared" si="29"/>
        <v>SELECT 'flat30-20.cnf','Tournament','2Point','1Bit','MaxSat',1,6695,35,13667 UNION</v>
      </c>
    </row>
    <row r="1917" spans="1:10" x14ac:dyDescent="0.55000000000000004">
      <c r="A1917" t="s">
        <v>147</v>
      </c>
      <c r="B1917" t="s">
        <v>0</v>
      </c>
      <c r="C1917" t="s">
        <v>134</v>
      </c>
      <c r="D1917" t="s">
        <v>131</v>
      </c>
      <c r="E1917" t="s">
        <v>4</v>
      </c>
      <c r="F1917" t="b">
        <v>1</v>
      </c>
      <c r="G1917">
        <v>7982</v>
      </c>
      <c r="H1917">
        <v>35</v>
      </c>
      <c r="I1917">
        <v>15043</v>
      </c>
      <c r="J1917" t="str">
        <f t="shared" si="29"/>
        <v>SELECT 'flat30-20.cnf','Tournament','2Point','1Bit','Weighted',1,7982,35,15043 UNION</v>
      </c>
    </row>
    <row r="1918" spans="1:10" x14ac:dyDescent="0.55000000000000004">
      <c r="A1918" t="s">
        <v>147</v>
      </c>
      <c r="B1918" t="s">
        <v>0</v>
      </c>
      <c r="C1918" t="s">
        <v>134</v>
      </c>
      <c r="D1918" t="s">
        <v>131</v>
      </c>
      <c r="E1918" t="s">
        <v>5</v>
      </c>
      <c r="F1918" t="b">
        <v>1</v>
      </c>
      <c r="G1918">
        <v>6695</v>
      </c>
      <c r="H1918">
        <v>35</v>
      </c>
      <c r="I1918">
        <v>13252</v>
      </c>
      <c r="J1918" t="str">
        <f t="shared" si="29"/>
        <v>SELECT 'flat30-20.cnf','Tournament','2Point','1Bit','Amplified',1,6695,35,13252 UNION</v>
      </c>
    </row>
    <row r="1919" spans="1:10" x14ac:dyDescent="0.55000000000000004">
      <c r="A1919" t="s">
        <v>147</v>
      </c>
      <c r="B1919" t="s">
        <v>0</v>
      </c>
      <c r="C1919" t="s">
        <v>134</v>
      </c>
      <c r="D1919" t="s">
        <v>132</v>
      </c>
      <c r="E1919" t="s">
        <v>3</v>
      </c>
      <c r="F1919" t="b">
        <v>1</v>
      </c>
      <c r="G1919">
        <v>893</v>
      </c>
      <c r="H1919">
        <v>4</v>
      </c>
      <c r="I1919">
        <v>1732</v>
      </c>
      <c r="J1919" t="str">
        <f t="shared" si="29"/>
        <v>SELECT 'flat30-20.cnf','Tournament','2Point','2Bit','MaxSat',1,893,4,1732 UNION</v>
      </c>
    </row>
    <row r="1920" spans="1:10" x14ac:dyDescent="0.55000000000000004">
      <c r="A1920" t="s">
        <v>147</v>
      </c>
      <c r="B1920" t="s">
        <v>0</v>
      </c>
      <c r="C1920" t="s">
        <v>134</v>
      </c>
      <c r="D1920" t="s">
        <v>132</v>
      </c>
      <c r="E1920" t="s">
        <v>4</v>
      </c>
      <c r="F1920" t="b">
        <v>1</v>
      </c>
      <c r="G1920">
        <v>1332</v>
      </c>
      <c r="H1920">
        <v>5</v>
      </c>
      <c r="I1920">
        <v>2387</v>
      </c>
      <c r="J1920" t="str">
        <f t="shared" si="29"/>
        <v>SELECT 'flat30-20.cnf','Tournament','2Point','2Bit','Weighted',1,1332,5,2387 UNION</v>
      </c>
    </row>
    <row r="1921" spans="1:10" x14ac:dyDescent="0.55000000000000004">
      <c r="A1921" t="s">
        <v>147</v>
      </c>
      <c r="B1921" t="s">
        <v>0</v>
      </c>
      <c r="C1921" t="s">
        <v>134</v>
      </c>
      <c r="D1921" t="s">
        <v>132</v>
      </c>
      <c r="E1921" t="s">
        <v>5</v>
      </c>
      <c r="F1921" t="b">
        <v>1</v>
      </c>
      <c r="G1921">
        <v>893</v>
      </c>
      <c r="H1921">
        <v>4</v>
      </c>
      <c r="I1921">
        <v>1759</v>
      </c>
      <c r="J1921" t="str">
        <f t="shared" si="29"/>
        <v>SELECT 'flat30-20.cnf','Tournament','2Point','2Bit','Amplified',1,893,4,1759 UNION</v>
      </c>
    </row>
    <row r="1922" spans="1:10" x14ac:dyDescent="0.55000000000000004">
      <c r="A1922" t="s">
        <v>147</v>
      </c>
      <c r="B1922" t="s">
        <v>9</v>
      </c>
      <c r="C1922" t="s">
        <v>1</v>
      </c>
      <c r="D1922" t="s">
        <v>2</v>
      </c>
      <c r="E1922" t="s">
        <v>3</v>
      </c>
      <c r="F1922" t="b">
        <v>0</v>
      </c>
      <c r="G1922">
        <v>10000</v>
      </c>
      <c r="H1922">
        <v>33</v>
      </c>
      <c r="I1922">
        <v>54985</v>
      </c>
      <c r="J1922" t="str">
        <f t="shared" si="29"/>
        <v>SELECT 'flat30-20.cnf','Roulette','Clause','BitFlip','MaxSat',0,10000,33,54985 UNION</v>
      </c>
    </row>
    <row r="1923" spans="1:10" x14ac:dyDescent="0.55000000000000004">
      <c r="A1923" t="s">
        <v>147</v>
      </c>
      <c r="B1923" t="s">
        <v>9</v>
      </c>
      <c r="C1923" t="s">
        <v>1</v>
      </c>
      <c r="D1923" t="s">
        <v>2</v>
      </c>
      <c r="E1923" t="s">
        <v>4</v>
      </c>
      <c r="F1923" t="b">
        <v>1</v>
      </c>
      <c r="G1923">
        <v>4269</v>
      </c>
      <c r="H1923">
        <v>9</v>
      </c>
      <c r="I1923">
        <v>26610</v>
      </c>
      <c r="J1923" t="str">
        <f t="shared" ref="J1923:J1986" si="30">CONCATENATE("SELECT '",A1923,"','",B1923,"','",C1923,"','",D1923,"','",E1923,"',",IF(F1923,1,0),",",G1923,",",H1923,",",I1923," UNION")</f>
        <v>SELECT 'flat30-20.cnf','Roulette','Clause','BitFlip','Weighted',1,4269,9,26610 UNION</v>
      </c>
    </row>
    <row r="1924" spans="1:10" x14ac:dyDescent="0.55000000000000004">
      <c r="A1924" t="s">
        <v>147</v>
      </c>
      <c r="B1924" t="s">
        <v>9</v>
      </c>
      <c r="C1924" t="s">
        <v>1</v>
      </c>
      <c r="D1924" t="s">
        <v>2</v>
      </c>
      <c r="E1924" t="s">
        <v>5</v>
      </c>
      <c r="F1924" t="b">
        <v>1</v>
      </c>
      <c r="G1924">
        <v>3614</v>
      </c>
      <c r="H1924">
        <v>10</v>
      </c>
      <c r="I1924">
        <v>20034</v>
      </c>
      <c r="J1924" t="str">
        <f t="shared" si="30"/>
        <v>SELECT 'flat30-20.cnf','Roulette','Clause','BitFlip','Amplified',1,3614,10,20034 UNION</v>
      </c>
    </row>
    <row r="1925" spans="1:10" x14ac:dyDescent="0.55000000000000004">
      <c r="A1925" t="s">
        <v>147</v>
      </c>
      <c r="B1925" t="s">
        <v>9</v>
      </c>
      <c r="C1925" t="s">
        <v>1</v>
      </c>
      <c r="D1925" t="s">
        <v>6</v>
      </c>
      <c r="E1925" t="s">
        <v>3</v>
      </c>
      <c r="F1925" t="b">
        <v>1</v>
      </c>
      <c r="G1925">
        <v>2876</v>
      </c>
      <c r="H1925">
        <v>10</v>
      </c>
      <c r="I1925">
        <v>18831</v>
      </c>
      <c r="J1925" t="str">
        <f t="shared" si="30"/>
        <v>SELECT 'flat30-20.cnf','Roulette','Clause','Guided','MaxSat',1,2876,10,18831 UNION</v>
      </c>
    </row>
    <row r="1926" spans="1:10" x14ac:dyDescent="0.55000000000000004">
      <c r="A1926" t="s">
        <v>147</v>
      </c>
      <c r="B1926" t="s">
        <v>9</v>
      </c>
      <c r="C1926" t="s">
        <v>1</v>
      </c>
      <c r="D1926" t="s">
        <v>6</v>
      </c>
      <c r="E1926" t="s">
        <v>4</v>
      </c>
      <c r="F1926" t="b">
        <v>1</v>
      </c>
      <c r="G1926">
        <v>955</v>
      </c>
      <c r="H1926">
        <v>3</v>
      </c>
      <c r="I1926">
        <v>5611</v>
      </c>
      <c r="J1926" t="str">
        <f t="shared" si="30"/>
        <v>SELECT 'flat30-20.cnf','Roulette','Clause','Guided','Weighted',1,955,3,5611 UNION</v>
      </c>
    </row>
    <row r="1927" spans="1:10" x14ac:dyDescent="0.55000000000000004">
      <c r="A1927" t="s">
        <v>147</v>
      </c>
      <c r="B1927" t="s">
        <v>9</v>
      </c>
      <c r="C1927" t="s">
        <v>1</v>
      </c>
      <c r="D1927" t="s">
        <v>6</v>
      </c>
      <c r="E1927" t="s">
        <v>5</v>
      </c>
      <c r="F1927" t="b">
        <v>1</v>
      </c>
      <c r="G1927">
        <v>921</v>
      </c>
      <c r="H1927">
        <v>3</v>
      </c>
      <c r="I1927">
        <v>5479</v>
      </c>
      <c r="J1927" t="str">
        <f t="shared" si="30"/>
        <v>SELECT 'flat30-20.cnf','Roulette','Clause','Guided','Amplified',1,921,3,5479 UNION</v>
      </c>
    </row>
    <row r="1928" spans="1:10" x14ac:dyDescent="0.55000000000000004">
      <c r="A1928" t="s">
        <v>147</v>
      </c>
      <c r="B1928" t="s">
        <v>9</v>
      </c>
      <c r="C1928" t="s">
        <v>1</v>
      </c>
      <c r="D1928" t="s">
        <v>131</v>
      </c>
      <c r="E1928" t="s">
        <v>3</v>
      </c>
      <c r="F1928" t="b">
        <v>0</v>
      </c>
      <c r="G1928">
        <v>10000</v>
      </c>
      <c r="H1928">
        <v>33</v>
      </c>
      <c r="I1928">
        <v>54596</v>
      </c>
      <c r="J1928" t="str">
        <f t="shared" si="30"/>
        <v>SELECT 'flat30-20.cnf','Roulette','Clause','1Bit','MaxSat',0,10000,33,54596 UNION</v>
      </c>
    </row>
    <row r="1929" spans="1:10" x14ac:dyDescent="0.55000000000000004">
      <c r="A1929" t="s">
        <v>147</v>
      </c>
      <c r="B1929" t="s">
        <v>9</v>
      </c>
      <c r="C1929" t="s">
        <v>1</v>
      </c>
      <c r="D1929" t="s">
        <v>131</v>
      </c>
      <c r="E1929" t="s">
        <v>4</v>
      </c>
      <c r="F1929" t="b">
        <v>0</v>
      </c>
      <c r="G1929">
        <v>10000</v>
      </c>
      <c r="H1929">
        <v>27</v>
      </c>
      <c r="I1929">
        <v>53077</v>
      </c>
      <c r="J1929" t="str">
        <f t="shared" si="30"/>
        <v>SELECT 'flat30-20.cnf','Roulette','Clause','1Bit','Weighted',0,10000,27,53077 UNION</v>
      </c>
    </row>
    <row r="1930" spans="1:10" x14ac:dyDescent="0.55000000000000004">
      <c r="A1930" t="s">
        <v>147</v>
      </c>
      <c r="B1930" t="s">
        <v>9</v>
      </c>
      <c r="C1930" t="s">
        <v>1</v>
      </c>
      <c r="D1930" t="s">
        <v>131</v>
      </c>
      <c r="E1930" t="s">
        <v>5</v>
      </c>
      <c r="F1930" t="b">
        <v>0</v>
      </c>
      <c r="G1930">
        <v>10000</v>
      </c>
      <c r="H1930">
        <v>32</v>
      </c>
      <c r="I1930">
        <v>53755</v>
      </c>
      <c r="J1930" t="str">
        <f t="shared" si="30"/>
        <v>SELECT 'flat30-20.cnf','Roulette','Clause','1Bit','Amplified',0,10000,32,53755 UNION</v>
      </c>
    </row>
    <row r="1931" spans="1:10" x14ac:dyDescent="0.55000000000000004">
      <c r="A1931" t="s">
        <v>147</v>
      </c>
      <c r="B1931" t="s">
        <v>9</v>
      </c>
      <c r="C1931" t="s">
        <v>1</v>
      </c>
      <c r="D1931" t="s">
        <v>132</v>
      </c>
      <c r="E1931" t="s">
        <v>3</v>
      </c>
      <c r="F1931" t="b">
        <v>0</v>
      </c>
      <c r="G1931">
        <v>10000</v>
      </c>
      <c r="H1931">
        <v>30</v>
      </c>
      <c r="I1931">
        <v>54751</v>
      </c>
      <c r="J1931" t="str">
        <f t="shared" si="30"/>
        <v>SELECT 'flat30-20.cnf','Roulette','Clause','2Bit','MaxSat',0,10000,30,54751 UNION</v>
      </c>
    </row>
    <row r="1932" spans="1:10" x14ac:dyDescent="0.55000000000000004">
      <c r="A1932" t="s">
        <v>147</v>
      </c>
      <c r="B1932" t="s">
        <v>9</v>
      </c>
      <c r="C1932" t="s">
        <v>1</v>
      </c>
      <c r="D1932" t="s">
        <v>132</v>
      </c>
      <c r="E1932" t="s">
        <v>4</v>
      </c>
      <c r="F1932" t="b">
        <v>0</v>
      </c>
      <c r="G1932">
        <v>10000</v>
      </c>
      <c r="H1932">
        <v>22</v>
      </c>
      <c r="I1932">
        <v>53160</v>
      </c>
      <c r="J1932" t="str">
        <f t="shared" si="30"/>
        <v>SELECT 'flat30-20.cnf','Roulette','Clause','2Bit','Weighted',0,10000,22,53160 UNION</v>
      </c>
    </row>
    <row r="1933" spans="1:10" x14ac:dyDescent="0.55000000000000004">
      <c r="A1933" t="s">
        <v>147</v>
      </c>
      <c r="B1933" t="s">
        <v>9</v>
      </c>
      <c r="C1933" t="s">
        <v>1</v>
      </c>
      <c r="D1933" t="s">
        <v>132</v>
      </c>
      <c r="E1933" t="s">
        <v>5</v>
      </c>
      <c r="F1933" t="b">
        <v>0</v>
      </c>
      <c r="G1933">
        <v>10000</v>
      </c>
      <c r="H1933">
        <v>33</v>
      </c>
      <c r="I1933">
        <v>58956</v>
      </c>
      <c r="J1933" t="str">
        <f t="shared" si="30"/>
        <v>SELECT 'flat30-20.cnf','Roulette','Clause','2Bit','Amplified',0,10000,33,58956 UNION</v>
      </c>
    </row>
    <row r="1934" spans="1:10" x14ac:dyDescent="0.55000000000000004">
      <c r="A1934" t="s">
        <v>147</v>
      </c>
      <c r="B1934" t="s">
        <v>9</v>
      </c>
      <c r="C1934" t="s">
        <v>8</v>
      </c>
      <c r="D1934" t="s">
        <v>2</v>
      </c>
      <c r="E1934" t="s">
        <v>3</v>
      </c>
      <c r="F1934" t="b">
        <v>0</v>
      </c>
      <c r="G1934">
        <v>10000</v>
      </c>
      <c r="H1934">
        <v>34</v>
      </c>
      <c r="I1934">
        <v>25965</v>
      </c>
      <c r="J1934" t="str">
        <f t="shared" si="30"/>
        <v>SELECT 'flat30-20.cnf','Roulette','Uniform','BitFlip','MaxSat',0,10000,34,25965 UNION</v>
      </c>
    </row>
    <row r="1935" spans="1:10" x14ac:dyDescent="0.55000000000000004">
      <c r="A1935" t="s">
        <v>147</v>
      </c>
      <c r="B1935" t="s">
        <v>9</v>
      </c>
      <c r="C1935" t="s">
        <v>8</v>
      </c>
      <c r="D1935" t="s">
        <v>2</v>
      </c>
      <c r="E1935" t="s">
        <v>4</v>
      </c>
      <c r="F1935" t="b">
        <v>0</v>
      </c>
      <c r="G1935">
        <v>10000</v>
      </c>
      <c r="H1935">
        <v>25</v>
      </c>
      <c r="I1935">
        <v>23569</v>
      </c>
      <c r="J1935" t="str">
        <f t="shared" si="30"/>
        <v>SELECT 'flat30-20.cnf','Roulette','Uniform','BitFlip','Weighted',0,10000,25,23569 UNION</v>
      </c>
    </row>
    <row r="1936" spans="1:10" x14ac:dyDescent="0.55000000000000004">
      <c r="A1936" t="s">
        <v>147</v>
      </c>
      <c r="B1936" t="s">
        <v>9</v>
      </c>
      <c r="C1936" t="s">
        <v>8</v>
      </c>
      <c r="D1936" t="s">
        <v>2</v>
      </c>
      <c r="E1936" t="s">
        <v>5</v>
      </c>
      <c r="F1936" t="b">
        <v>0</v>
      </c>
      <c r="G1936">
        <v>10000</v>
      </c>
      <c r="H1936">
        <v>36</v>
      </c>
      <c r="I1936">
        <v>22731</v>
      </c>
      <c r="J1936" t="str">
        <f t="shared" si="30"/>
        <v>SELECT 'flat30-20.cnf','Roulette','Uniform','BitFlip','Amplified',0,10000,36,22731 UNION</v>
      </c>
    </row>
    <row r="1937" spans="1:10" x14ac:dyDescent="0.55000000000000004">
      <c r="A1937" t="s">
        <v>147</v>
      </c>
      <c r="B1937" t="s">
        <v>9</v>
      </c>
      <c r="C1937" t="s">
        <v>8</v>
      </c>
      <c r="D1937" t="s">
        <v>6</v>
      </c>
      <c r="E1937" t="s">
        <v>3</v>
      </c>
      <c r="F1937" t="b">
        <v>1</v>
      </c>
      <c r="G1937">
        <v>1308</v>
      </c>
      <c r="H1937">
        <v>5</v>
      </c>
      <c r="I1937">
        <v>4611</v>
      </c>
      <c r="J1937" t="str">
        <f t="shared" si="30"/>
        <v>SELECT 'flat30-20.cnf','Roulette','Uniform','Guided','MaxSat',1,1308,5,4611 UNION</v>
      </c>
    </row>
    <row r="1938" spans="1:10" x14ac:dyDescent="0.55000000000000004">
      <c r="A1938" t="s">
        <v>147</v>
      </c>
      <c r="B1938" t="s">
        <v>9</v>
      </c>
      <c r="C1938" t="s">
        <v>8</v>
      </c>
      <c r="D1938" t="s">
        <v>6</v>
      </c>
      <c r="E1938" t="s">
        <v>4</v>
      </c>
      <c r="F1938" t="b">
        <v>1</v>
      </c>
      <c r="G1938">
        <v>669</v>
      </c>
      <c r="H1938">
        <v>2</v>
      </c>
      <c r="I1938">
        <v>2238</v>
      </c>
      <c r="J1938" t="str">
        <f t="shared" si="30"/>
        <v>SELECT 'flat30-20.cnf','Roulette','Uniform','Guided','Weighted',1,669,2,2238 UNION</v>
      </c>
    </row>
    <row r="1939" spans="1:10" x14ac:dyDescent="0.55000000000000004">
      <c r="A1939" t="s">
        <v>147</v>
      </c>
      <c r="B1939" t="s">
        <v>9</v>
      </c>
      <c r="C1939" t="s">
        <v>8</v>
      </c>
      <c r="D1939" t="s">
        <v>6</v>
      </c>
      <c r="E1939" t="s">
        <v>5</v>
      </c>
      <c r="F1939" t="b">
        <v>1</v>
      </c>
      <c r="G1939">
        <v>95</v>
      </c>
      <c r="H1939">
        <v>0</v>
      </c>
      <c r="I1939">
        <v>330</v>
      </c>
      <c r="J1939" t="str">
        <f t="shared" si="30"/>
        <v>SELECT 'flat30-20.cnf','Roulette','Uniform','Guided','Amplified',1,95,0,330 UNION</v>
      </c>
    </row>
    <row r="1940" spans="1:10" x14ac:dyDescent="0.55000000000000004">
      <c r="A1940" t="s">
        <v>147</v>
      </c>
      <c r="B1940" t="s">
        <v>9</v>
      </c>
      <c r="C1940" t="s">
        <v>8</v>
      </c>
      <c r="D1940" t="s">
        <v>131</v>
      </c>
      <c r="E1940" t="s">
        <v>3</v>
      </c>
      <c r="F1940" t="b">
        <v>1</v>
      </c>
      <c r="G1940">
        <v>7533</v>
      </c>
      <c r="H1940">
        <v>27</v>
      </c>
      <c r="I1940">
        <v>16071</v>
      </c>
      <c r="J1940" t="str">
        <f t="shared" si="30"/>
        <v>SELECT 'flat30-20.cnf','Roulette','Uniform','1Bit','MaxSat',1,7533,27,16071 UNION</v>
      </c>
    </row>
    <row r="1941" spans="1:10" x14ac:dyDescent="0.55000000000000004">
      <c r="A1941" t="s">
        <v>147</v>
      </c>
      <c r="B1941" t="s">
        <v>9</v>
      </c>
      <c r="C1941" t="s">
        <v>8</v>
      </c>
      <c r="D1941" t="s">
        <v>131</v>
      </c>
      <c r="E1941" t="s">
        <v>4</v>
      </c>
      <c r="F1941" t="b">
        <v>0</v>
      </c>
      <c r="G1941">
        <v>10000</v>
      </c>
      <c r="H1941">
        <v>28</v>
      </c>
      <c r="I1941">
        <v>20781</v>
      </c>
      <c r="J1941" t="str">
        <f t="shared" si="30"/>
        <v>SELECT 'flat30-20.cnf','Roulette','Uniform','1Bit','Weighted',0,10000,28,20781 UNION</v>
      </c>
    </row>
    <row r="1942" spans="1:10" x14ac:dyDescent="0.55000000000000004">
      <c r="A1942" t="s">
        <v>147</v>
      </c>
      <c r="B1942" t="s">
        <v>9</v>
      </c>
      <c r="C1942" t="s">
        <v>8</v>
      </c>
      <c r="D1942" t="s">
        <v>131</v>
      </c>
      <c r="E1942" t="s">
        <v>5</v>
      </c>
      <c r="F1942" t="b">
        <v>1</v>
      </c>
      <c r="G1942">
        <v>5323</v>
      </c>
      <c r="H1942">
        <v>22</v>
      </c>
      <c r="I1942">
        <v>11429</v>
      </c>
      <c r="J1942" t="str">
        <f t="shared" si="30"/>
        <v>SELECT 'flat30-20.cnf','Roulette','Uniform','1Bit','Amplified',1,5323,22,11429 UNION</v>
      </c>
    </row>
    <row r="1943" spans="1:10" x14ac:dyDescent="0.55000000000000004">
      <c r="A1943" t="s">
        <v>147</v>
      </c>
      <c r="B1943" t="s">
        <v>9</v>
      </c>
      <c r="C1943" t="s">
        <v>8</v>
      </c>
      <c r="D1943" t="s">
        <v>132</v>
      </c>
      <c r="E1943" t="s">
        <v>3</v>
      </c>
      <c r="F1943" t="b">
        <v>1</v>
      </c>
      <c r="G1943">
        <v>6298</v>
      </c>
      <c r="H1943">
        <v>21</v>
      </c>
      <c r="I1943">
        <v>13713</v>
      </c>
      <c r="J1943" t="str">
        <f t="shared" si="30"/>
        <v>SELECT 'flat30-20.cnf','Roulette','Uniform','2Bit','MaxSat',1,6298,21,13713 UNION</v>
      </c>
    </row>
    <row r="1944" spans="1:10" x14ac:dyDescent="0.55000000000000004">
      <c r="A1944" t="s">
        <v>147</v>
      </c>
      <c r="B1944" t="s">
        <v>9</v>
      </c>
      <c r="C1944" t="s">
        <v>8</v>
      </c>
      <c r="D1944" t="s">
        <v>132</v>
      </c>
      <c r="E1944" t="s">
        <v>4</v>
      </c>
      <c r="F1944" t="b">
        <v>0</v>
      </c>
      <c r="G1944">
        <v>10000</v>
      </c>
      <c r="H1944">
        <v>25</v>
      </c>
      <c r="I1944">
        <v>20339</v>
      </c>
      <c r="J1944" t="str">
        <f t="shared" si="30"/>
        <v>SELECT 'flat30-20.cnf','Roulette','Uniform','2Bit','Weighted',0,10000,25,20339 UNION</v>
      </c>
    </row>
    <row r="1945" spans="1:10" x14ac:dyDescent="0.55000000000000004">
      <c r="A1945" t="s">
        <v>147</v>
      </c>
      <c r="B1945" t="s">
        <v>9</v>
      </c>
      <c r="C1945" t="s">
        <v>8</v>
      </c>
      <c r="D1945" t="s">
        <v>132</v>
      </c>
      <c r="E1945" t="s">
        <v>5</v>
      </c>
      <c r="F1945" t="b">
        <v>0</v>
      </c>
      <c r="G1945">
        <v>10000</v>
      </c>
      <c r="H1945">
        <v>34</v>
      </c>
      <c r="I1945">
        <v>22681</v>
      </c>
      <c r="J1945" t="str">
        <f t="shared" si="30"/>
        <v>SELECT 'flat30-20.cnf','Roulette','Uniform','2Bit','Amplified',0,10000,34,22681 UNION</v>
      </c>
    </row>
    <row r="1946" spans="1:10" x14ac:dyDescent="0.55000000000000004">
      <c r="A1946" t="s">
        <v>147</v>
      </c>
      <c r="B1946" t="s">
        <v>9</v>
      </c>
      <c r="C1946" t="s">
        <v>133</v>
      </c>
      <c r="D1946" t="s">
        <v>2</v>
      </c>
      <c r="E1946" t="s">
        <v>3</v>
      </c>
      <c r="F1946" t="b">
        <v>1</v>
      </c>
      <c r="G1946">
        <v>8287</v>
      </c>
      <c r="H1946">
        <v>27</v>
      </c>
      <c r="I1946">
        <v>17775</v>
      </c>
      <c r="J1946" t="str">
        <f t="shared" si="30"/>
        <v>SELECT 'flat30-20.cnf','Roulette','1Point','BitFlip','MaxSat',1,8287,27,17775 UNION</v>
      </c>
    </row>
    <row r="1947" spans="1:10" x14ac:dyDescent="0.55000000000000004">
      <c r="A1947" t="s">
        <v>147</v>
      </c>
      <c r="B1947" t="s">
        <v>9</v>
      </c>
      <c r="C1947" t="s">
        <v>133</v>
      </c>
      <c r="D1947" t="s">
        <v>2</v>
      </c>
      <c r="E1947" t="s">
        <v>4</v>
      </c>
      <c r="F1947" t="b">
        <v>1</v>
      </c>
      <c r="G1947">
        <v>1260</v>
      </c>
      <c r="H1947">
        <v>3</v>
      </c>
      <c r="I1947">
        <v>2549</v>
      </c>
      <c r="J1947" t="str">
        <f t="shared" si="30"/>
        <v>SELECT 'flat30-20.cnf','Roulette','1Point','BitFlip','Weighted',1,1260,3,2549 UNION</v>
      </c>
    </row>
    <row r="1948" spans="1:10" x14ac:dyDescent="0.55000000000000004">
      <c r="A1948" t="s">
        <v>147</v>
      </c>
      <c r="B1948" t="s">
        <v>9</v>
      </c>
      <c r="C1948" t="s">
        <v>133</v>
      </c>
      <c r="D1948" t="s">
        <v>2</v>
      </c>
      <c r="E1948" t="s">
        <v>5</v>
      </c>
      <c r="F1948" t="b">
        <v>1</v>
      </c>
      <c r="G1948">
        <v>878</v>
      </c>
      <c r="H1948">
        <v>3</v>
      </c>
      <c r="I1948">
        <v>1881</v>
      </c>
      <c r="J1948" t="str">
        <f t="shared" si="30"/>
        <v>SELECT 'flat30-20.cnf','Roulette','1Point','BitFlip','Amplified',1,878,3,1881 UNION</v>
      </c>
    </row>
    <row r="1949" spans="1:10" x14ac:dyDescent="0.55000000000000004">
      <c r="A1949" t="s">
        <v>147</v>
      </c>
      <c r="B1949" t="s">
        <v>9</v>
      </c>
      <c r="C1949" t="s">
        <v>133</v>
      </c>
      <c r="D1949" t="s">
        <v>6</v>
      </c>
      <c r="E1949" t="s">
        <v>3</v>
      </c>
      <c r="F1949" t="b">
        <v>1</v>
      </c>
      <c r="G1949">
        <v>269</v>
      </c>
      <c r="H1949">
        <v>1</v>
      </c>
      <c r="I1949">
        <v>954</v>
      </c>
      <c r="J1949" t="str">
        <f t="shared" si="30"/>
        <v>SELECT 'flat30-20.cnf','Roulette','1Point','Guided','MaxSat',1,269,1,954 UNION</v>
      </c>
    </row>
    <row r="1950" spans="1:10" x14ac:dyDescent="0.55000000000000004">
      <c r="A1950" t="s">
        <v>147</v>
      </c>
      <c r="B1950" t="s">
        <v>9</v>
      </c>
      <c r="C1950" t="s">
        <v>133</v>
      </c>
      <c r="D1950" t="s">
        <v>6</v>
      </c>
      <c r="E1950" t="s">
        <v>4</v>
      </c>
      <c r="F1950" t="b">
        <v>1</v>
      </c>
      <c r="G1950">
        <v>417</v>
      </c>
      <c r="H1950">
        <v>1</v>
      </c>
      <c r="I1950">
        <v>1319</v>
      </c>
      <c r="J1950" t="str">
        <f t="shared" si="30"/>
        <v>SELECT 'flat30-20.cnf','Roulette','1Point','Guided','Weighted',1,417,1,1319 UNION</v>
      </c>
    </row>
    <row r="1951" spans="1:10" x14ac:dyDescent="0.55000000000000004">
      <c r="A1951" t="s">
        <v>147</v>
      </c>
      <c r="B1951" t="s">
        <v>9</v>
      </c>
      <c r="C1951" t="s">
        <v>133</v>
      </c>
      <c r="D1951" t="s">
        <v>6</v>
      </c>
      <c r="E1951" t="s">
        <v>5</v>
      </c>
      <c r="F1951" t="b">
        <v>1</v>
      </c>
      <c r="G1951">
        <v>534</v>
      </c>
      <c r="H1951">
        <v>2</v>
      </c>
      <c r="I1951">
        <v>1804</v>
      </c>
      <c r="J1951" t="str">
        <f t="shared" si="30"/>
        <v>SELECT 'flat30-20.cnf','Roulette','1Point','Guided','Amplified',1,534,2,1804 UNION</v>
      </c>
    </row>
    <row r="1952" spans="1:10" x14ac:dyDescent="0.55000000000000004">
      <c r="A1952" t="s">
        <v>147</v>
      </c>
      <c r="B1952" t="s">
        <v>9</v>
      </c>
      <c r="C1952" t="s">
        <v>133</v>
      </c>
      <c r="D1952" t="s">
        <v>131</v>
      </c>
      <c r="E1952" t="s">
        <v>3</v>
      </c>
      <c r="F1952" t="b">
        <v>0</v>
      </c>
      <c r="G1952">
        <v>10000</v>
      </c>
      <c r="H1952">
        <v>41</v>
      </c>
      <c r="I1952">
        <v>20722</v>
      </c>
      <c r="J1952" t="str">
        <f t="shared" si="30"/>
        <v>SELECT 'flat30-20.cnf','Roulette','1Point','1Bit','MaxSat',0,10000,41,20722 UNION</v>
      </c>
    </row>
    <row r="1953" spans="1:10" x14ac:dyDescent="0.55000000000000004">
      <c r="A1953" t="s">
        <v>147</v>
      </c>
      <c r="B1953" t="s">
        <v>9</v>
      </c>
      <c r="C1953" t="s">
        <v>133</v>
      </c>
      <c r="D1953" t="s">
        <v>131</v>
      </c>
      <c r="E1953" t="s">
        <v>4</v>
      </c>
      <c r="F1953" t="b">
        <v>0</v>
      </c>
      <c r="G1953">
        <v>10000</v>
      </c>
      <c r="H1953">
        <v>29</v>
      </c>
      <c r="I1953">
        <v>20091</v>
      </c>
      <c r="J1953" t="str">
        <f t="shared" si="30"/>
        <v>SELECT 'flat30-20.cnf','Roulette','1Point','1Bit','Weighted',0,10000,29,20091 UNION</v>
      </c>
    </row>
    <row r="1954" spans="1:10" x14ac:dyDescent="0.55000000000000004">
      <c r="A1954" t="s">
        <v>147</v>
      </c>
      <c r="B1954" t="s">
        <v>9</v>
      </c>
      <c r="C1954" t="s">
        <v>133</v>
      </c>
      <c r="D1954" t="s">
        <v>131</v>
      </c>
      <c r="E1954" t="s">
        <v>5</v>
      </c>
      <c r="F1954" t="b">
        <v>0</v>
      </c>
      <c r="G1954">
        <v>10000</v>
      </c>
      <c r="H1954">
        <v>39</v>
      </c>
      <c r="I1954">
        <v>20262</v>
      </c>
      <c r="J1954" t="str">
        <f t="shared" si="30"/>
        <v>SELECT 'flat30-20.cnf','Roulette','1Point','1Bit','Amplified',0,10000,39,20262 UNION</v>
      </c>
    </row>
    <row r="1955" spans="1:10" x14ac:dyDescent="0.55000000000000004">
      <c r="A1955" t="s">
        <v>147</v>
      </c>
      <c r="B1955" t="s">
        <v>9</v>
      </c>
      <c r="C1955" t="s">
        <v>133</v>
      </c>
      <c r="D1955" t="s">
        <v>132</v>
      </c>
      <c r="E1955" t="s">
        <v>3</v>
      </c>
      <c r="F1955" t="b">
        <v>0</v>
      </c>
      <c r="G1955">
        <v>10000</v>
      </c>
      <c r="H1955">
        <v>34</v>
      </c>
      <c r="I1955">
        <v>20735</v>
      </c>
      <c r="J1955" t="str">
        <f t="shared" si="30"/>
        <v>SELECT 'flat30-20.cnf','Roulette','1Point','2Bit','MaxSat',0,10000,34,20735 UNION</v>
      </c>
    </row>
    <row r="1956" spans="1:10" x14ac:dyDescent="0.55000000000000004">
      <c r="A1956" t="s">
        <v>147</v>
      </c>
      <c r="B1956" t="s">
        <v>9</v>
      </c>
      <c r="C1956" t="s">
        <v>133</v>
      </c>
      <c r="D1956" t="s">
        <v>132</v>
      </c>
      <c r="E1956" t="s">
        <v>4</v>
      </c>
      <c r="F1956" t="b">
        <v>0</v>
      </c>
      <c r="G1956">
        <v>10000</v>
      </c>
      <c r="H1956">
        <v>27</v>
      </c>
      <c r="I1956">
        <v>19628</v>
      </c>
      <c r="J1956" t="str">
        <f t="shared" si="30"/>
        <v>SELECT 'flat30-20.cnf','Roulette','1Point','2Bit','Weighted',0,10000,27,19628 UNION</v>
      </c>
    </row>
    <row r="1957" spans="1:10" x14ac:dyDescent="0.55000000000000004">
      <c r="A1957" t="s">
        <v>147</v>
      </c>
      <c r="B1957" t="s">
        <v>9</v>
      </c>
      <c r="C1957" t="s">
        <v>133</v>
      </c>
      <c r="D1957" t="s">
        <v>132</v>
      </c>
      <c r="E1957" t="s">
        <v>5</v>
      </c>
      <c r="F1957" t="b">
        <v>0</v>
      </c>
      <c r="G1957">
        <v>10000</v>
      </c>
      <c r="H1957">
        <v>39</v>
      </c>
      <c r="I1957">
        <v>20421</v>
      </c>
      <c r="J1957" t="str">
        <f t="shared" si="30"/>
        <v>SELECT 'flat30-20.cnf','Roulette','1Point','2Bit','Amplified',0,10000,39,20421 UNION</v>
      </c>
    </row>
    <row r="1958" spans="1:10" x14ac:dyDescent="0.55000000000000004">
      <c r="A1958" t="s">
        <v>147</v>
      </c>
      <c r="B1958" t="s">
        <v>9</v>
      </c>
      <c r="C1958" t="s">
        <v>134</v>
      </c>
      <c r="D1958" t="s">
        <v>2</v>
      </c>
      <c r="E1958" t="s">
        <v>3</v>
      </c>
      <c r="F1958" t="b">
        <v>1</v>
      </c>
      <c r="G1958">
        <v>8410</v>
      </c>
      <c r="H1958">
        <v>30</v>
      </c>
      <c r="I1958">
        <v>18135</v>
      </c>
      <c r="J1958" t="str">
        <f t="shared" si="30"/>
        <v>SELECT 'flat30-20.cnf','Roulette','2Point','BitFlip','MaxSat',1,8410,30,18135 UNION</v>
      </c>
    </row>
    <row r="1959" spans="1:10" x14ac:dyDescent="0.55000000000000004">
      <c r="A1959" t="s">
        <v>147</v>
      </c>
      <c r="B1959" t="s">
        <v>9</v>
      </c>
      <c r="C1959" t="s">
        <v>134</v>
      </c>
      <c r="D1959" t="s">
        <v>2</v>
      </c>
      <c r="E1959" t="s">
        <v>4</v>
      </c>
      <c r="F1959" t="b">
        <v>0</v>
      </c>
      <c r="G1959">
        <v>10000</v>
      </c>
      <c r="H1959">
        <v>27</v>
      </c>
      <c r="I1959">
        <v>20687</v>
      </c>
      <c r="J1959" t="str">
        <f t="shared" si="30"/>
        <v>SELECT 'flat30-20.cnf','Roulette','2Point','BitFlip','Weighted',0,10000,27,20687 UNION</v>
      </c>
    </row>
    <row r="1960" spans="1:10" x14ac:dyDescent="0.55000000000000004">
      <c r="A1960" t="s">
        <v>147</v>
      </c>
      <c r="B1960" t="s">
        <v>9</v>
      </c>
      <c r="C1960" t="s">
        <v>134</v>
      </c>
      <c r="D1960" t="s">
        <v>2</v>
      </c>
      <c r="E1960" t="s">
        <v>5</v>
      </c>
      <c r="F1960" t="b">
        <v>1</v>
      </c>
      <c r="G1960">
        <v>6470</v>
      </c>
      <c r="H1960">
        <v>25</v>
      </c>
      <c r="I1960">
        <v>13883</v>
      </c>
      <c r="J1960" t="str">
        <f t="shared" si="30"/>
        <v>SELECT 'flat30-20.cnf','Roulette','2Point','BitFlip','Amplified',1,6470,25,13883 UNION</v>
      </c>
    </row>
    <row r="1961" spans="1:10" x14ac:dyDescent="0.55000000000000004">
      <c r="A1961" t="s">
        <v>147</v>
      </c>
      <c r="B1961" t="s">
        <v>9</v>
      </c>
      <c r="C1961" t="s">
        <v>134</v>
      </c>
      <c r="D1961" t="s">
        <v>6</v>
      </c>
      <c r="E1961" t="s">
        <v>3</v>
      </c>
      <c r="F1961" t="b">
        <v>1</v>
      </c>
      <c r="G1961">
        <v>453</v>
      </c>
      <c r="H1961">
        <v>2</v>
      </c>
      <c r="I1961">
        <v>1536</v>
      </c>
      <c r="J1961" t="str">
        <f t="shared" si="30"/>
        <v>SELECT 'flat30-20.cnf','Roulette','2Point','Guided','MaxSat',1,453,2,1536 UNION</v>
      </c>
    </row>
    <row r="1962" spans="1:10" x14ac:dyDescent="0.55000000000000004">
      <c r="A1962" t="s">
        <v>147</v>
      </c>
      <c r="B1962" t="s">
        <v>9</v>
      </c>
      <c r="C1962" t="s">
        <v>134</v>
      </c>
      <c r="D1962" t="s">
        <v>6</v>
      </c>
      <c r="E1962" t="s">
        <v>4</v>
      </c>
      <c r="F1962" t="b">
        <v>1</v>
      </c>
      <c r="G1962">
        <v>350</v>
      </c>
      <c r="H1962">
        <v>1</v>
      </c>
      <c r="I1962">
        <v>1091</v>
      </c>
      <c r="J1962" t="str">
        <f t="shared" si="30"/>
        <v>SELECT 'flat30-20.cnf','Roulette','2Point','Guided','Weighted',1,350,1,1091 UNION</v>
      </c>
    </row>
    <row r="1963" spans="1:10" x14ac:dyDescent="0.55000000000000004">
      <c r="A1963" t="s">
        <v>147</v>
      </c>
      <c r="B1963" t="s">
        <v>9</v>
      </c>
      <c r="C1963" t="s">
        <v>134</v>
      </c>
      <c r="D1963" t="s">
        <v>6</v>
      </c>
      <c r="E1963" t="s">
        <v>5</v>
      </c>
      <c r="F1963" t="b">
        <v>1</v>
      </c>
      <c r="G1963">
        <v>457</v>
      </c>
      <c r="H1963">
        <v>2</v>
      </c>
      <c r="I1963">
        <v>1553</v>
      </c>
      <c r="J1963" t="str">
        <f t="shared" si="30"/>
        <v>SELECT 'flat30-20.cnf','Roulette','2Point','Guided','Amplified',1,457,2,1553 UNION</v>
      </c>
    </row>
    <row r="1964" spans="1:10" x14ac:dyDescent="0.55000000000000004">
      <c r="A1964" t="s">
        <v>147</v>
      </c>
      <c r="B1964" t="s">
        <v>9</v>
      </c>
      <c r="C1964" t="s">
        <v>134</v>
      </c>
      <c r="D1964" t="s">
        <v>131</v>
      </c>
      <c r="E1964" t="s">
        <v>3</v>
      </c>
      <c r="F1964" t="b">
        <v>1</v>
      </c>
      <c r="G1964">
        <v>887</v>
      </c>
      <c r="H1964">
        <v>3</v>
      </c>
      <c r="I1964">
        <v>1816</v>
      </c>
      <c r="J1964" t="str">
        <f t="shared" si="30"/>
        <v>SELECT 'flat30-20.cnf','Roulette','2Point','1Bit','MaxSat',1,887,3,1816 UNION</v>
      </c>
    </row>
    <row r="1965" spans="1:10" x14ac:dyDescent="0.55000000000000004">
      <c r="A1965" t="s">
        <v>147</v>
      </c>
      <c r="B1965" t="s">
        <v>9</v>
      </c>
      <c r="C1965" t="s">
        <v>134</v>
      </c>
      <c r="D1965" t="s">
        <v>131</v>
      </c>
      <c r="E1965" t="s">
        <v>4</v>
      </c>
      <c r="F1965" t="b">
        <v>1</v>
      </c>
      <c r="G1965">
        <v>3738</v>
      </c>
      <c r="H1965">
        <v>9</v>
      </c>
      <c r="I1965">
        <v>7003</v>
      </c>
      <c r="J1965" t="str">
        <f t="shared" si="30"/>
        <v>SELECT 'flat30-20.cnf','Roulette','2Point','1Bit','Weighted',1,3738,9,7003 UNION</v>
      </c>
    </row>
    <row r="1966" spans="1:10" x14ac:dyDescent="0.55000000000000004">
      <c r="A1966" t="s">
        <v>147</v>
      </c>
      <c r="B1966" t="s">
        <v>9</v>
      </c>
      <c r="C1966" t="s">
        <v>134</v>
      </c>
      <c r="D1966" t="s">
        <v>131</v>
      </c>
      <c r="E1966" t="s">
        <v>5</v>
      </c>
      <c r="F1966" t="b">
        <v>0</v>
      </c>
      <c r="G1966">
        <v>10000</v>
      </c>
      <c r="H1966">
        <v>40</v>
      </c>
      <c r="I1966">
        <v>20371</v>
      </c>
      <c r="J1966" t="str">
        <f t="shared" si="30"/>
        <v>SELECT 'flat30-20.cnf','Roulette','2Point','1Bit','Amplified',0,10000,40,20371 UNION</v>
      </c>
    </row>
    <row r="1967" spans="1:10" x14ac:dyDescent="0.55000000000000004">
      <c r="A1967" t="s">
        <v>147</v>
      </c>
      <c r="B1967" t="s">
        <v>9</v>
      </c>
      <c r="C1967" t="s">
        <v>134</v>
      </c>
      <c r="D1967" t="s">
        <v>132</v>
      </c>
      <c r="E1967" t="s">
        <v>3</v>
      </c>
      <c r="F1967" t="b">
        <v>1</v>
      </c>
      <c r="G1967">
        <v>2883</v>
      </c>
      <c r="H1967">
        <v>10</v>
      </c>
      <c r="I1967">
        <v>5813</v>
      </c>
      <c r="J1967" t="str">
        <f t="shared" si="30"/>
        <v>SELECT 'flat30-20.cnf','Roulette','2Point','2Bit','MaxSat',1,2883,10,5813 UNION</v>
      </c>
    </row>
    <row r="1968" spans="1:10" x14ac:dyDescent="0.55000000000000004">
      <c r="A1968" t="s">
        <v>147</v>
      </c>
      <c r="B1968" t="s">
        <v>9</v>
      </c>
      <c r="C1968" t="s">
        <v>134</v>
      </c>
      <c r="D1968" t="s">
        <v>132</v>
      </c>
      <c r="E1968" t="s">
        <v>4</v>
      </c>
      <c r="F1968" t="b">
        <v>0</v>
      </c>
      <c r="G1968">
        <v>10000</v>
      </c>
      <c r="H1968">
        <v>27</v>
      </c>
      <c r="I1968">
        <v>19529</v>
      </c>
      <c r="J1968" t="str">
        <f t="shared" si="30"/>
        <v>SELECT 'flat30-20.cnf','Roulette','2Point','2Bit','Weighted',0,10000,27,19529 UNION</v>
      </c>
    </row>
    <row r="1969" spans="1:10" x14ac:dyDescent="0.55000000000000004">
      <c r="A1969" t="s">
        <v>147</v>
      </c>
      <c r="B1969" t="s">
        <v>9</v>
      </c>
      <c r="C1969" t="s">
        <v>134</v>
      </c>
      <c r="D1969" t="s">
        <v>132</v>
      </c>
      <c r="E1969" t="s">
        <v>5</v>
      </c>
      <c r="F1969" t="b">
        <v>1</v>
      </c>
      <c r="G1969">
        <v>7739</v>
      </c>
      <c r="H1969">
        <v>28</v>
      </c>
      <c r="I1969">
        <v>15763</v>
      </c>
      <c r="J1969" t="str">
        <f t="shared" si="30"/>
        <v>SELECT 'flat30-20.cnf','Roulette','2Point','2Bit','Amplified',1,7739,28,15763 UNION</v>
      </c>
    </row>
    <row r="1970" spans="1:10" x14ac:dyDescent="0.55000000000000004">
      <c r="A1970" t="s">
        <v>147</v>
      </c>
      <c r="B1970" t="s">
        <v>10</v>
      </c>
      <c r="C1970" t="s">
        <v>1</v>
      </c>
      <c r="D1970" t="s">
        <v>2</v>
      </c>
      <c r="E1970" t="s">
        <v>3</v>
      </c>
      <c r="F1970" t="b">
        <v>0</v>
      </c>
      <c r="G1970">
        <v>10000</v>
      </c>
      <c r="H1970">
        <v>51</v>
      </c>
      <c r="I1970">
        <v>48467</v>
      </c>
      <c r="J1970" t="str">
        <f t="shared" si="30"/>
        <v>SELECT 'flat30-20.cnf','Rank','Clause','BitFlip','MaxSat',0,10000,51,48467 UNION</v>
      </c>
    </row>
    <row r="1971" spans="1:10" x14ac:dyDescent="0.55000000000000004">
      <c r="A1971" t="s">
        <v>147</v>
      </c>
      <c r="B1971" t="s">
        <v>10</v>
      </c>
      <c r="C1971" t="s">
        <v>1</v>
      </c>
      <c r="D1971" t="s">
        <v>2</v>
      </c>
      <c r="E1971" t="s">
        <v>4</v>
      </c>
      <c r="F1971" t="b">
        <v>1</v>
      </c>
      <c r="G1971">
        <v>776</v>
      </c>
      <c r="H1971">
        <v>2</v>
      </c>
      <c r="I1971">
        <v>3602</v>
      </c>
      <c r="J1971" t="str">
        <f t="shared" si="30"/>
        <v>SELECT 'flat30-20.cnf','Rank','Clause','BitFlip','Weighted',1,776,2,3602 UNION</v>
      </c>
    </row>
    <row r="1972" spans="1:10" x14ac:dyDescent="0.55000000000000004">
      <c r="A1972" t="s">
        <v>147</v>
      </c>
      <c r="B1972" t="s">
        <v>10</v>
      </c>
      <c r="C1972" t="s">
        <v>1</v>
      </c>
      <c r="D1972" t="s">
        <v>2</v>
      </c>
      <c r="E1972" t="s">
        <v>5</v>
      </c>
      <c r="F1972" t="b">
        <v>1</v>
      </c>
      <c r="G1972">
        <v>5577</v>
      </c>
      <c r="H1972">
        <v>29</v>
      </c>
      <c r="I1972">
        <v>26911</v>
      </c>
      <c r="J1972" t="str">
        <f t="shared" si="30"/>
        <v>SELECT 'flat30-20.cnf','Rank','Clause','BitFlip','Amplified',1,5577,29,26911 UNION</v>
      </c>
    </row>
    <row r="1973" spans="1:10" x14ac:dyDescent="0.55000000000000004">
      <c r="A1973" t="s">
        <v>147</v>
      </c>
      <c r="B1973" t="s">
        <v>10</v>
      </c>
      <c r="C1973" t="s">
        <v>1</v>
      </c>
      <c r="D1973" t="s">
        <v>6</v>
      </c>
      <c r="E1973" t="s">
        <v>3</v>
      </c>
      <c r="F1973" t="b">
        <v>1</v>
      </c>
      <c r="G1973">
        <v>381</v>
      </c>
      <c r="H1973">
        <v>2</v>
      </c>
      <c r="I1973">
        <v>2096</v>
      </c>
      <c r="J1973" t="str">
        <f t="shared" si="30"/>
        <v>SELECT 'flat30-20.cnf','Rank','Clause','Guided','MaxSat',1,381,2,2096 UNION</v>
      </c>
    </row>
    <row r="1974" spans="1:10" x14ac:dyDescent="0.55000000000000004">
      <c r="A1974" t="s">
        <v>147</v>
      </c>
      <c r="B1974" t="s">
        <v>10</v>
      </c>
      <c r="C1974" t="s">
        <v>1</v>
      </c>
      <c r="D1974" t="s">
        <v>6</v>
      </c>
      <c r="E1974" t="s">
        <v>4</v>
      </c>
      <c r="F1974" t="b">
        <v>1</v>
      </c>
      <c r="G1974">
        <v>103</v>
      </c>
      <c r="H1974">
        <v>0</v>
      </c>
      <c r="I1974">
        <v>579</v>
      </c>
      <c r="J1974" t="str">
        <f t="shared" si="30"/>
        <v>SELECT 'flat30-20.cnf','Rank','Clause','Guided','Weighted',1,103,0,579 UNION</v>
      </c>
    </row>
    <row r="1975" spans="1:10" x14ac:dyDescent="0.55000000000000004">
      <c r="A1975" t="s">
        <v>147</v>
      </c>
      <c r="B1975" t="s">
        <v>10</v>
      </c>
      <c r="C1975" t="s">
        <v>1</v>
      </c>
      <c r="D1975" t="s">
        <v>6</v>
      </c>
      <c r="E1975" t="s">
        <v>5</v>
      </c>
      <c r="F1975" t="b">
        <v>1</v>
      </c>
      <c r="G1975">
        <v>205</v>
      </c>
      <c r="H1975">
        <v>0</v>
      </c>
      <c r="I1975">
        <v>1134</v>
      </c>
      <c r="J1975" t="str">
        <f t="shared" si="30"/>
        <v>SELECT 'flat30-20.cnf','Rank','Clause','Guided','Amplified',1,205,0,1134 UNION</v>
      </c>
    </row>
    <row r="1976" spans="1:10" x14ac:dyDescent="0.55000000000000004">
      <c r="A1976" t="s">
        <v>147</v>
      </c>
      <c r="B1976" t="s">
        <v>10</v>
      </c>
      <c r="C1976" t="s">
        <v>1</v>
      </c>
      <c r="D1976" t="s">
        <v>131</v>
      </c>
      <c r="E1976" t="s">
        <v>3</v>
      </c>
      <c r="F1976" t="b">
        <v>1</v>
      </c>
      <c r="G1976">
        <v>4295</v>
      </c>
      <c r="H1976">
        <v>20</v>
      </c>
      <c r="I1976">
        <v>20474</v>
      </c>
      <c r="J1976" t="str">
        <f t="shared" si="30"/>
        <v>SELECT 'flat30-20.cnf','Rank','Clause','1Bit','MaxSat',1,4295,20,20474 UNION</v>
      </c>
    </row>
    <row r="1977" spans="1:10" x14ac:dyDescent="0.55000000000000004">
      <c r="A1977" t="s">
        <v>147</v>
      </c>
      <c r="B1977" t="s">
        <v>10</v>
      </c>
      <c r="C1977" t="s">
        <v>1</v>
      </c>
      <c r="D1977" t="s">
        <v>131</v>
      </c>
      <c r="E1977" t="s">
        <v>4</v>
      </c>
      <c r="F1977" t="b">
        <v>0</v>
      </c>
      <c r="G1977">
        <v>10000</v>
      </c>
      <c r="H1977">
        <v>37</v>
      </c>
      <c r="I1977">
        <v>46106</v>
      </c>
      <c r="J1977" t="str">
        <f t="shared" si="30"/>
        <v>SELECT 'flat30-20.cnf','Rank','Clause','1Bit','Weighted',0,10000,37,46106 UNION</v>
      </c>
    </row>
    <row r="1978" spans="1:10" x14ac:dyDescent="0.55000000000000004">
      <c r="A1978" t="s">
        <v>147</v>
      </c>
      <c r="B1978" t="s">
        <v>10</v>
      </c>
      <c r="C1978" t="s">
        <v>1</v>
      </c>
      <c r="D1978" t="s">
        <v>131</v>
      </c>
      <c r="E1978" t="s">
        <v>5</v>
      </c>
      <c r="F1978" t="b">
        <v>1</v>
      </c>
      <c r="G1978">
        <v>6051</v>
      </c>
      <c r="H1978">
        <v>28</v>
      </c>
      <c r="I1978">
        <v>29321</v>
      </c>
      <c r="J1978" t="str">
        <f t="shared" si="30"/>
        <v>SELECT 'flat30-20.cnf','Rank','Clause','1Bit','Amplified',1,6051,28,29321 UNION</v>
      </c>
    </row>
    <row r="1979" spans="1:10" x14ac:dyDescent="0.55000000000000004">
      <c r="A1979" t="s">
        <v>147</v>
      </c>
      <c r="B1979" t="s">
        <v>10</v>
      </c>
      <c r="C1979" t="s">
        <v>1</v>
      </c>
      <c r="D1979" t="s">
        <v>132</v>
      </c>
      <c r="E1979" t="s">
        <v>3</v>
      </c>
      <c r="F1979" t="b">
        <v>1</v>
      </c>
      <c r="G1979">
        <v>8648</v>
      </c>
      <c r="H1979">
        <v>40</v>
      </c>
      <c r="I1979">
        <v>40900</v>
      </c>
      <c r="J1979" t="str">
        <f t="shared" si="30"/>
        <v>SELECT 'flat30-20.cnf','Rank','Clause','2Bit','MaxSat',1,8648,40,40900 UNION</v>
      </c>
    </row>
    <row r="1980" spans="1:10" x14ac:dyDescent="0.55000000000000004">
      <c r="A1980" t="s">
        <v>147</v>
      </c>
      <c r="B1980" t="s">
        <v>10</v>
      </c>
      <c r="C1980" t="s">
        <v>1</v>
      </c>
      <c r="D1980" t="s">
        <v>132</v>
      </c>
      <c r="E1980" t="s">
        <v>4</v>
      </c>
      <c r="F1980" t="b">
        <v>1</v>
      </c>
      <c r="G1980">
        <v>5191</v>
      </c>
      <c r="H1980">
        <v>16</v>
      </c>
      <c r="I1980">
        <v>24772</v>
      </c>
      <c r="J1980" t="str">
        <f t="shared" si="30"/>
        <v>SELECT 'flat30-20.cnf','Rank','Clause','2Bit','Weighted',1,5191,16,24772 UNION</v>
      </c>
    </row>
    <row r="1981" spans="1:10" x14ac:dyDescent="0.55000000000000004">
      <c r="A1981" t="s">
        <v>147</v>
      </c>
      <c r="B1981" t="s">
        <v>10</v>
      </c>
      <c r="C1981" t="s">
        <v>1</v>
      </c>
      <c r="D1981" t="s">
        <v>132</v>
      </c>
      <c r="E1981" t="s">
        <v>5</v>
      </c>
      <c r="F1981" t="b">
        <v>1</v>
      </c>
      <c r="G1981">
        <v>4664</v>
      </c>
      <c r="H1981">
        <v>18</v>
      </c>
      <c r="I1981">
        <v>22145</v>
      </c>
      <c r="J1981" t="str">
        <f t="shared" si="30"/>
        <v>SELECT 'flat30-20.cnf','Rank','Clause','2Bit','Amplified',1,4664,18,22145 UNION</v>
      </c>
    </row>
    <row r="1982" spans="1:10" x14ac:dyDescent="0.55000000000000004">
      <c r="A1982" t="s">
        <v>147</v>
      </c>
      <c r="B1982" t="s">
        <v>10</v>
      </c>
      <c r="C1982" t="s">
        <v>8</v>
      </c>
      <c r="D1982" t="s">
        <v>2</v>
      </c>
      <c r="E1982" t="s">
        <v>3</v>
      </c>
      <c r="F1982" t="b">
        <v>1</v>
      </c>
      <c r="G1982">
        <v>2452</v>
      </c>
      <c r="H1982">
        <v>13</v>
      </c>
      <c r="I1982">
        <v>5536</v>
      </c>
      <c r="J1982" t="str">
        <f t="shared" si="30"/>
        <v>SELECT 'flat30-20.cnf','Rank','Uniform','BitFlip','MaxSat',1,2452,13,5536 UNION</v>
      </c>
    </row>
    <row r="1983" spans="1:10" x14ac:dyDescent="0.55000000000000004">
      <c r="A1983" t="s">
        <v>147</v>
      </c>
      <c r="B1983" t="s">
        <v>10</v>
      </c>
      <c r="C1983" t="s">
        <v>8</v>
      </c>
      <c r="D1983" t="s">
        <v>2</v>
      </c>
      <c r="E1983" t="s">
        <v>4</v>
      </c>
      <c r="F1983" t="b">
        <v>1</v>
      </c>
      <c r="G1983">
        <v>3932</v>
      </c>
      <c r="H1983">
        <v>17</v>
      </c>
      <c r="I1983">
        <v>8180</v>
      </c>
      <c r="J1983" t="str">
        <f t="shared" si="30"/>
        <v>SELECT 'flat30-20.cnf','Rank','Uniform','BitFlip','Weighted',1,3932,17,8180 UNION</v>
      </c>
    </row>
    <row r="1984" spans="1:10" x14ac:dyDescent="0.55000000000000004">
      <c r="A1984" t="s">
        <v>147</v>
      </c>
      <c r="B1984" t="s">
        <v>10</v>
      </c>
      <c r="C1984" t="s">
        <v>8</v>
      </c>
      <c r="D1984" t="s">
        <v>2</v>
      </c>
      <c r="E1984" t="s">
        <v>5</v>
      </c>
      <c r="F1984" t="b">
        <v>1</v>
      </c>
      <c r="G1984">
        <v>2093</v>
      </c>
      <c r="H1984">
        <v>12</v>
      </c>
      <c r="I1984">
        <v>4699</v>
      </c>
      <c r="J1984" t="str">
        <f t="shared" si="30"/>
        <v>SELECT 'flat30-20.cnf','Rank','Uniform','BitFlip','Amplified',1,2093,12,4699 UNION</v>
      </c>
    </row>
    <row r="1985" spans="1:10" x14ac:dyDescent="0.55000000000000004">
      <c r="A1985" t="s">
        <v>147</v>
      </c>
      <c r="B1985" t="s">
        <v>10</v>
      </c>
      <c r="C1985" t="s">
        <v>8</v>
      </c>
      <c r="D1985" t="s">
        <v>6</v>
      </c>
      <c r="E1985" t="s">
        <v>3</v>
      </c>
      <c r="F1985" t="b">
        <v>1</v>
      </c>
      <c r="G1985">
        <v>256</v>
      </c>
      <c r="H1985">
        <v>1</v>
      </c>
      <c r="I1985">
        <v>897</v>
      </c>
      <c r="J1985" t="str">
        <f t="shared" si="30"/>
        <v>SELECT 'flat30-20.cnf','Rank','Uniform','Guided','MaxSat',1,256,1,897 UNION</v>
      </c>
    </row>
    <row r="1986" spans="1:10" x14ac:dyDescent="0.55000000000000004">
      <c r="A1986" t="s">
        <v>147</v>
      </c>
      <c r="B1986" t="s">
        <v>10</v>
      </c>
      <c r="C1986" t="s">
        <v>8</v>
      </c>
      <c r="D1986" t="s">
        <v>6</v>
      </c>
      <c r="E1986" t="s">
        <v>4</v>
      </c>
      <c r="F1986" t="b">
        <v>1</v>
      </c>
      <c r="G1986">
        <v>265</v>
      </c>
      <c r="H1986">
        <v>1</v>
      </c>
      <c r="I1986">
        <v>881</v>
      </c>
      <c r="J1986" t="str">
        <f t="shared" si="30"/>
        <v>SELECT 'flat30-20.cnf','Rank','Uniform','Guided','Weighted',1,265,1,881 UNION</v>
      </c>
    </row>
    <row r="1987" spans="1:10" x14ac:dyDescent="0.55000000000000004">
      <c r="A1987" t="s">
        <v>147</v>
      </c>
      <c r="B1987" t="s">
        <v>10</v>
      </c>
      <c r="C1987" t="s">
        <v>8</v>
      </c>
      <c r="D1987" t="s">
        <v>6</v>
      </c>
      <c r="E1987" t="s">
        <v>5</v>
      </c>
      <c r="F1987" t="b">
        <v>1</v>
      </c>
      <c r="G1987">
        <v>397</v>
      </c>
      <c r="H1987">
        <v>2</v>
      </c>
      <c r="I1987">
        <v>1458</v>
      </c>
      <c r="J1987" t="str">
        <f t="shared" ref="J1987:J2050" si="31">CONCATENATE("SELECT '",A1987,"','",B1987,"','",C1987,"','",D1987,"','",E1987,"',",IF(F1987,1,0),",",G1987,",",H1987,",",I1987," UNION")</f>
        <v>SELECT 'flat30-20.cnf','Rank','Uniform','Guided','Amplified',1,397,2,1458 UNION</v>
      </c>
    </row>
    <row r="1988" spans="1:10" x14ac:dyDescent="0.55000000000000004">
      <c r="A1988" t="s">
        <v>147</v>
      </c>
      <c r="B1988" t="s">
        <v>10</v>
      </c>
      <c r="C1988" t="s">
        <v>8</v>
      </c>
      <c r="D1988" t="s">
        <v>131</v>
      </c>
      <c r="E1988" t="s">
        <v>3</v>
      </c>
      <c r="F1988" t="b">
        <v>1</v>
      </c>
      <c r="G1988">
        <v>3190</v>
      </c>
      <c r="H1988">
        <v>17</v>
      </c>
      <c r="I1988">
        <v>6776</v>
      </c>
      <c r="J1988" t="str">
        <f t="shared" si="31"/>
        <v>SELECT 'flat30-20.cnf','Rank','Uniform','1Bit','MaxSat',1,3190,17,6776 UNION</v>
      </c>
    </row>
    <row r="1989" spans="1:10" x14ac:dyDescent="0.55000000000000004">
      <c r="A1989" t="s">
        <v>147</v>
      </c>
      <c r="B1989" t="s">
        <v>10</v>
      </c>
      <c r="C1989" t="s">
        <v>8</v>
      </c>
      <c r="D1989" t="s">
        <v>131</v>
      </c>
      <c r="E1989" t="s">
        <v>4</v>
      </c>
      <c r="F1989" t="b">
        <v>1</v>
      </c>
      <c r="G1989">
        <v>3715</v>
      </c>
      <c r="H1989">
        <v>17</v>
      </c>
      <c r="I1989">
        <v>7849</v>
      </c>
      <c r="J1989" t="str">
        <f t="shared" si="31"/>
        <v>SELECT 'flat30-20.cnf','Rank','Uniform','1Bit','Weighted',1,3715,17,7849 UNION</v>
      </c>
    </row>
    <row r="1990" spans="1:10" x14ac:dyDescent="0.55000000000000004">
      <c r="A1990" t="s">
        <v>147</v>
      </c>
      <c r="B1990" t="s">
        <v>10</v>
      </c>
      <c r="C1990" t="s">
        <v>8</v>
      </c>
      <c r="D1990" t="s">
        <v>131</v>
      </c>
      <c r="E1990" t="s">
        <v>5</v>
      </c>
      <c r="F1990" t="b">
        <v>0</v>
      </c>
      <c r="G1990">
        <v>10000</v>
      </c>
      <c r="H1990">
        <v>57</v>
      </c>
      <c r="I1990">
        <v>21732</v>
      </c>
      <c r="J1990" t="str">
        <f t="shared" si="31"/>
        <v>SELECT 'flat30-20.cnf','Rank','Uniform','1Bit','Amplified',0,10000,57,21732 UNION</v>
      </c>
    </row>
    <row r="1991" spans="1:10" x14ac:dyDescent="0.55000000000000004">
      <c r="A1991" t="s">
        <v>147</v>
      </c>
      <c r="B1991" t="s">
        <v>10</v>
      </c>
      <c r="C1991" t="s">
        <v>8</v>
      </c>
      <c r="D1991" t="s">
        <v>132</v>
      </c>
      <c r="E1991" t="s">
        <v>3</v>
      </c>
      <c r="F1991" t="b">
        <v>1</v>
      </c>
      <c r="G1991">
        <v>1390</v>
      </c>
      <c r="H1991">
        <v>6</v>
      </c>
      <c r="I1991">
        <v>2977</v>
      </c>
      <c r="J1991" t="str">
        <f t="shared" si="31"/>
        <v>SELECT 'flat30-20.cnf','Rank','Uniform','2Bit','MaxSat',1,1390,6,2977 UNION</v>
      </c>
    </row>
    <row r="1992" spans="1:10" x14ac:dyDescent="0.55000000000000004">
      <c r="A1992" t="s">
        <v>147</v>
      </c>
      <c r="B1992" t="s">
        <v>10</v>
      </c>
      <c r="C1992" t="s">
        <v>8</v>
      </c>
      <c r="D1992" t="s">
        <v>132</v>
      </c>
      <c r="E1992" t="s">
        <v>4</v>
      </c>
      <c r="F1992" t="b">
        <v>1</v>
      </c>
      <c r="G1992">
        <v>758</v>
      </c>
      <c r="H1992">
        <v>2</v>
      </c>
      <c r="I1992">
        <v>1545</v>
      </c>
      <c r="J1992" t="str">
        <f t="shared" si="31"/>
        <v>SELECT 'flat30-20.cnf','Rank','Uniform','2Bit','Weighted',1,758,2,1545 UNION</v>
      </c>
    </row>
    <row r="1993" spans="1:10" x14ac:dyDescent="0.55000000000000004">
      <c r="A1993" t="s">
        <v>147</v>
      </c>
      <c r="B1993" t="s">
        <v>10</v>
      </c>
      <c r="C1993" t="s">
        <v>8</v>
      </c>
      <c r="D1993" t="s">
        <v>132</v>
      </c>
      <c r="E1993" t="s">
        <v>5</v>
      </c>
      <c r="F1993" t="b">
        <v>1</v>
      </c>
      <c r="G1993">
        <v>491</v>
      </c>
      <c r="H1993">
        <v>2</v>
      </c>
      <c r="I1993">
        <v>1070</v>
      </c>
      <c r="J1993" t="str">
        <f t="shared" si="31"/>
        <v>SELECT 'flat30-20.cnf','Rank','Uniform','2Bit','Amplified',1,491,2,1070 UNION</v>
      </c>
    </row>
    <row r="1994" spans="1:10" x14ac:dyDescent="0.55000000000000004">
      <c r="A1994" t="s">
        <v>147</v>
      </c>
      <c r="B1994" t="s">
        <v>10</v>
      </c>
      <c r="C1994" t="s">
        <v>133</v>
      </c>
      <c r="D1994" t="s">
        <v>2</v>
      </c>
      <c r="E1994" t="s">
        <v>3</v>
      </c>
      <c r="F1994" t="b">
        <v>1</v>
      </c>
      <c r="G1994">
        <v>864</v>
      </c>
      <c r="H1994">
        <v>4</v>
      </c>
      <c r="I1994">
        <v>1775</v>
      </c>
      <c r="J1994" t="str">
        <f t="shared" si="31"/>
        <v>SELECT 'flat30-20.cnf','Rank','1Point','BitFlip','MaxSat',1,864,4,1775 UNION</v>
      </c>
    </row>
    <row r="1995" spans="1:10" x14ac:dyDescent="0.55000000000000004">
      <c r="A1995" t="s">
        <v>147</v>
      </c>
      <c r="B1995" t="s">
        <v>10</v>
      </c>
      <c r="C1995" t="s">
        <v>133</v>
      </c>
      <c r="D1995" t="s">
        <v>2</v>
      </c>
      <c r="E1995" t="s">
        <v>4</v>
      </c>
      <c r="F1995" t="b">
        <v>1</v>
      </c>
      <c r="G1995">
        <v>298</v>
      </c>
      <c r="H1995">
        <v>0</v>
      </c>
      <c r="I1995">
        <v>580</v>
      </c>
      <c r="J1995" t="str">
        <f t="shared" si="31"/>
        <v>SELECT 'flat30-20.cnf','Rank','1Point','BitFlip','Weighted',1,298,0,580 UNION</v>
      </c>
    </row>
    <row r="1996" spans="1:10" x14ac:dyDescent="0.55000000000000004">
      <c r="A1996" t="s">
        <v>147</v>
      </c>
      <c r="B1996" t="s">
        <v>10</v>
      </c>
      <c r="C1996" t="s">
        <v>133</v>
      </c>
      <c r="D1996" t="s">
        <v>2</v>
      </c>
      <c r="E1996" t="s">
        <v>5</v>
      </c>
      <c r="F1996" t="b">
        <v>1</v>
      </c>
      <c r="G1996">
        <v>3250</v>
      </c>
      <c r="H1996">
        <v>16</v>
      </c>
      <c r="I1996">
        <v>6838</v>
      </c>
      <c r="J1996" t="str">
        <f t="shared" si="31"/>
        <v>SELECT 'flat30-20.cnf','Rank','1Point','BitFlip','Amplified',1,3250,16,6838 UNION</v>
      </c>
    </row>
    <row r="1997" spans="1:10" x14ac:dyDescent="0.55000000000000004">
      <c r="A1997" t="s">
        <v>147</v>
      </c>
      <c r="B1997" t="s">
        <v>10</v>
      </c>
      <c r="C1997" t="s">
        <v>133</v>
      </c>
      <c r="D1997" t="s">
        <v>6</v>
      </c>
      <c r="E1997" t="s">
        <v>3</v>
      </c>
      <c r="F1997" t="b">
        <v>1</v>
      </c>
      <c r="G1997">
        <v>70</v>
      </c>
      <c r="H1997">
        <v>0</v>
      </c>
      <c r="I1997">
        <v>276</v>
      </c>
      <c r="J1997" t="str">
        <f t="shared" si="31"/>
        <v>SELECT 'flat30-20.cnf','Rank','1Point','Guided','MaxSat',1,70,0,276 UNION</v>
      </c>
    </row>
    <row r="1998" spans="1:10" x14ac:dyDescent="0.55000000000000004">
      <c r="A1998" t="s">
        <v>147</v>
      </c>
      <c r="B1998" t="s">
        <v>10</v>
      </c>
      <c r="C1998" t="s">
        <v>133</v>
      </c>
      <c r="D1998" t="s">
        <v>6</v>
      </c>
      <c r="E1998" t="s">
        <v>4</v>
      </c>
      <c r="F1998" t="b">
        <v>1</v>
      </c>
      <c r="G1998">
        <v>254</v>
      </c>
      <c r="H1998">
        <v>1</v>
      </c>
      <c r="I1998">
        <v>799</v>
      </c>
      <c r="J1998" t="str">
        <f t="shared" si="31"/>
        <v>SELECT 'flat30-20.cnf','Rank','1Point','Guided','Weighted',1,254,1,799 UNION</v>
      </c>
    </row>
    <row r="1999" spans="1:10" x14ac:dyDescent="0.55000000000000004">
      <c r="A1999" t="s">
        <v>147</v>
      </c>
      <c r="B1999" t="s">
        <v>10</v>
      </c>
      <c r="C1999" t="s">
        <v>133</v>
      </c>
      <c r="D1999" t="s">
        <v>6</v>
      </c>
      <c r="E1999" t="s">
        <v>5</v>
      </c>
      <c r="F1999" t="b">
        <v>1</v>
      </c>
      <c r="G1999">
        <v>383</v>
      </c>
      <c r="H1999">
        <v>2</v>
      </c>
      <c r="I1999">
        <v>1278</v>
      </c>
      <c r="J1999" t="str">
        <f t="shared" si="31"/>
        <v>SELECT 'flat30-20.cnf','Rank','1Point','Guided','Amplified',1,383,2,1278 UNION</v>
      </c>
    </row>
    <row r="2000" spans="1:10" x14ac:dyDescent="0.55000000000000004">
      <c r="A2000" t="s">
        <v>147</v>
      </c>
      <c r="B2000" t="s">
        <v>10</v>
      </c>
      <c r="C2000" t="s">
        <v>133</v>
      </c>
      <c r="D2000" t="s">
        <v>131</v>
      </c>
      <c r="E2000" t="s">
        <v>3</v>
      </c>
      <c r="F2000" t="b">
        <v>1</v>
      </c>
      <c r="G2000">
        <v>7315</v>
      </c>
      <c r="H2000">
        <v>36</v>
      </c>
      <c r="I2000">
        <v>14715</v>
      </c>
      <c r="J2000" t="str">
        <f t="shared" si="31"/>
        <v>SELECT 'flat30-20.cnf','Rank','1Point','1Bit','MaxSat',1,7315,36,14715 UNION</v>
      </c>
    </row>
    <row r="2001" spans="1:10" x14ac:dyDescent="0.55000000000000004">
      <c r="A2001" t="s">
        <v>147</v>
      </c>
      <c r="B2001" t="s">
        <v>10</v>
      </c>
      <c r="C2001" t="s">
        <v>133</v>
      </c>
      <c r="D2001" t="s">
        <v>131</v>
      </c>
      <c r="E2001" t="s">
        <v>4</v>
      </c>
      <c r="F2001" t="b">
        <v>1</v>
      </c>
      <c r="G2001">
        <v>9086</v>
      </c>
      <c r="H2001">
        <v>35</v>
      </c>
      <c r="I2001">
        <v>17421</v>
      </c>
      <c r="J2001" t="str">
        <f t="shared" si="31"/>
        <v>SELECT 'flat30-20.cnf','Rank','1Point','1Bit','Weighted',1,9086,35,17421 UNION</v>
      </c>
    </row>
    <row r="2002" spans="1:10" x14ac:dyDescent="0.55000000000000004">
      <c r="A2002" t="s">
        <v>147</v>
      </c>
      <c r="B2002" t="s">
        <v>10</v>
      </c>
      <c r="C2002" t="s">
        <v>133</v>
      </c>
      <c r="D2002" t="s">
        <v>131</v>
      </c>
      <c r="E2002" t="s">
        <v>5</v>
      </c>
      <c r="F2002" t="b">
        <v>1</v>
      </c>
      <c r="G2002">
        <v>2884</v>
      </c>
      <c r="H2002">
        <v>13</v>
      </c>
      <c r="I2002">
        <v>5735</v>
      </c>
      <c r="J2002" t="str">
        <f t="shared" si="31"/>
        <v>SELECT 'flat30-20.cnf','Rank','1Point','1Bit','Amplified',1,2884,13,5735 UNION</v>
      </c>
    </row>
    <row r="2003" spans="1:10" x14ac:dyDescent="0.55000000000000004">
      <c r="A2003" t="s">
        <v>147</v>
      </c>
      <c r="B2003" t="s">
        <v>10</v>
      </c>
      <c r="C2003" t="s">
        <v>133</v>
      </c>
      <c r="D2003" t="s">
        <v>132</v>
      </c>
      <c r="E2003" t="s">
        <v>3</v>
      </c>
      <c r="F2003" t="b">
        <v>1</v>
      </c>
      <c r="G2003">
        <v>1388</v>
      </c>
      <c r="H2003">
        <v>7</v>
      </c>
      <c r="I2003">
        <v>2845</v>
      </c>
      <c r="J2003" t="str">
        <f t="shared" si="31"/>
        <v>SELECT 'flat30-20.cnf','Rank','1Point','2Bit','MaxSat',1,1388,7,2845 UNION</v>
      </c>
    </row>
    <row r="2004" spans="1:10" x14ac:dyDescent="0.55000000000000004">
      <c r="A2004" t="s">
        <v>147</v>
      </c>
      <c r="B2004" t="s">
        <v>10</v>
      </c>
      <c r="C2004" t="s">
        <v>133</v>
      </c>
      <c r="D2004" t="s">
        <v>132</v>
      </c>
      <c r="E2004" t="s">
        <v>4</v>
      </c>
      <c r="F2004" t="b">
        <v>1</v>
      </c>
      <c r="G2004">
        <v>3577</v>
      </c>
      <c r="H2004">
        <v>14</v>
      </c>
      <c r="I2004">
        <v>6602</v>
      </c>
      <c r="J2004" t="str">
        <f t="shared" si="31"/>
        <v>SELECT 'flat30-20.cnf','Rank','1Point','2Bit','Weighted',1,3577,14,6602 UNION</v>
      </c>
    </row>
    <row r="2005" spans="1:10" x14ac:dyDescent="0.55000000000000004">
      <c r="A2005" t="s">
        <v>147</v>
      </c>
      <c r="B2005" t="s">
        <v>10</v>
      </c>
      <c r="C2005" t="s">
        <v>133</v>
      </c>
      <c r="D2005" t="s">
        <v>132</v>
      </c>
      <c r="E2005" t="s">
        <v>5</v>
      </c>
      <c r="F2005" t="b">
        <v>1</v>
      </c>
      <c r="G2005">
        <v>3249</v>
      </c>
      <c r="H2005">
        <v>17</v>
      </c>
      <c r="I2005">
        <v>6476</v>
      </c>
      <c r="J2005" t="str">
        <f t="shared" si="31"/>
        <v>SELECT 'flat30-20.cnf','Rank','1Point','2Bit','Amplified',1,3249,17,6476 UNION</v>
      </c>
    </row>
    <row r="2006" spans="1:10" x14ac:dyDescent="0.55000000000000004">
      <c r="A2006" t="s">
        <v>147</v>
      </c>
      <c r="B2006" t="s">
        <v>10</v>
      </c>
      <c r="C2006" t="s">
        <v>134</v>
      </c>
      <c r="D2006" t="s">
        <v>2</v>
      </c>
      <c r="E2006" t="s">
        <v>3</v>
      </c>
      <c r="F2006" t="b">
        <v>1</v>
      </c>
      <c r="G2006">
        <v>1070</v>
      </c>
      <c r="H2006">
        <v>5</v>
      </c>
      <c r="I2006">
        <v>2227</v>
      </c>
      <c r="J2006" t="str">
        <f t="shared" si="31"/>
        <v>SELECT 'flat30-20.cnf','Rank','2Point','BitFlip','MaxSat',1,1070,5,2227 UNION</v>
      </c>
    </row>
    <row r="2007" spans="1:10" x14ac:dyDescent="0.55000000000000004">
      <c r="A2007" t="s">
        <v>147</v>
      </c>
      <c r="B2007" t="s">
        <v>10</v>
      </c>
      <c r="C2007" t="s">
        <v>134</v>
      </c>
      <c r="D2007" t="s">
        <v>2</v>
      </c>
      <c r="E2007" t="s">
        <v>4</v>
      </c>
      <c r="F2007" t="b">
        <v>1</v>
      </c>
      <c r="G2007">
        <v>3086</v>
      </c>
      <c r="H2007">
        <v>14</v>
      </c>
      <c r="I2007">
        <v>6026</v>
      </c>
      <c r="J2007" t="str">
        <f t="shared" si="31"/>
        <v>SELECT 'flat30-20.cnf','Rank','2Point','BitFlip','Weighted',1,3086,14,6026 UNION</v>
      </c>
    </row>
    <row r="2008" spans="1:10" x14ac:dyDescent="0.55000000000000004">
      <c r="A2008" t="s">
        <v>147</v>
      </c>
      <c r="B2008" t="s">
        <v>10</v>
      </c>
      <c r="C2008" t="s">
        <v>134</v>
      </c>
      <c r="D2008" t="s">
        <v>2</v>
      </c>
      <c r="E2008" t="s">
        <v>5</v>
      </c>
      <c r="F2008" t="b">
        <v>1</v>
      </c>
      <c r="G2008">
        <v>6394</v>
      </c>
      <c r="H2008">
        <v>34</v>
      </c>
      <c r="I2008">
        <v>13429</v>
      </c>
      <c r="J2008" t="str">
        <f t="shared" si="31"/>
        <v>SELECT 'flat30-20.cnf','Rank','2Point','BitFlip','Amplified',1,6394,34,13429 UNION</v>
      </c>
    </row>
    <row r="2009" spans="1:10" x14ac:dyDescent="0.55000000000000004">
      <c r="A2009" t="s">
        <v>147</v>
      </c>
      <c r="B2009" t="s">
        <v>10</v>
      </c>
      <c r="C2009" t="s">
        <v>134</v>
      </c>
      <c r="D2009" t="s">
        <v>6</v>
      </c>
      <c r="E2009" t="s">
        <v>3</v>
      </c>
      <c r="F2009" t="b">
        <v>1</v>
      </c>
      <c r="G2009">
        <v>33</v>
      </c>
      <c r="H2009">
        <v>0</v>
      </c>
      <c r="I2009">
        <v>112</v>
      </c>
      <c r="J2009" t="str">
        <f t="shared" si="31"/>
        <v>SELECT 'flat30-20.cnf','Rank','2Point','Guided','MaxSat',1,33,0,112 UNION</v>
      </c>
    </row>
    <row r="2010" spans="1:10" x14ac:dyDescent="0.55000000000000004">
      <c r="A2010" t="s">
        <v>147</v>
      </c>
      <c r="B2010" t="s">
        <v>10</v>
      </c>
      <c r="C2010" t="s">
        <v>134</v>
      </c>
      <c r="D2010" t="s">
        <v>6</v>
      </c>
      <c r="E2010" t="s">
        <v>4</v>
      </c>
      <c r="F2010" t="b">
        <v>1</v>
      </c>
      <c r="G2010">
        <v>40</v>
      </c>
      <c r="H2010">
        <v>0</v>
      </c>
      <c r="I2010">
        <v>130</v>
      </c>
      <c r="J2010" t="str">
        <f t="shared" si="31"/>
        <v>SELECT 'flat30-20.cnf','Rank','2Point','Guided','Weighted',1,40,0,130 UNION</v>
      </c>
    </row>
    <row r="2011" spans="1:10" x14ac:dyDescent="0.55000000000000004">
      <c r="A2011" t="s">
        <v>147</v>
      </c>
      <c r="B2011" t="s">
        <v>10</v>
      </c>
      <c r="C2011" t="s">
        <v>134</v>
      </c>
      <c r="D2011" t="s">
        <v>6</v>
      </c>
      <c r="E2011" t="s">
        <v>5</v>
      </c>
      <c r="F2011" t="b">
        <v>1</v>
      </c>
      <c r="G2011">
        <v>377</v>
      </c>
      <c r="H2011">
        <v>2</v>
      </c>
      <c r="I2011">
        <v>1277</v>
      </c>
      <c r="J2011" t="str">
        <f t="shared" si="31"/>
        <v>SELECT 'flat30-20.cnf','Rank','2Point','Guided','Amplified',1,377,2,1277 UNION</v>
      </c>
    </row>
    <row r="2012" spans="1:10" x14ac:dyDescent="0.55000000000000004">
      <c r="A2012" t="s">
        <v>147</v>
      </c>
      <c r="B2012" t="s">
        <v>10</v>
      </c>
      <c r="C2012" t="s">
        <v>134</v>
      </c>
      <c r="D2012" t="s">
        <v>131</v>
      </c>
      <c r="E2012" t="s">
        <v>3</v>
      </c>
      <c r="F2012" t="b">
        <v>0</v>
      </c>
      <c r="G2012">
        <v>10000</v>
      </c>
      <c r="H2012">
        <v>50</v>
      </c>
      <c r="I2012">
        <v>20705</v>
      </c>
      <c r="J2012" t="str">
        <f t="shared" si="31"/>
        <v>SELECT 'flat30-20.cnf','Rank','2Point','1Bit','MaxSat',0,10000,50,20705 UNION</v>
      </c>
    </row>
    <row r="2013" spans="1:10" x14ac:dyDescent="0.55000000000000004">
      <c r="A2013" t="s">
        <v>147</v>
      </c>
      <c r="B2013" t="s">
        <v>10</v>
      </c>
      <c r="C2013" t="s">
        <v>134</v>
      </c>
      <c r="D2013" t="s">
        <v>131</v>
      </c>
      <c r="E2013" t="s">
        <v>4</v>
      </c>
      <c r="F2013" t="b">
        <v>0</v>
      </c>
      <c r="G2013">
        <v>10000</v>
      </c>
      <c r="H2013">
        <v>40</v>
      </c>
      <c r="I2013">
        <v>18432</v>
      </c>
      <c r="J2013" t="str">
        <f t="shared" si="31"/>
        <v>SELECT 'flat30-20.cnf','Rank','2Point','1Bit','Weighted',0,10000,40,18432 UNION</v>
      </c>
    </row>
    <row r="2014" spans="1:10" x14ac:dyDescent="0.55000000000000004">
      <c r="A2014" t="s">
        <v>147</v>
      </c>
      <c r="B2014" t="s">
        <v>10</v>
      </c>
      <c r="C2014" t="s">
        <v>134</v>
      </c>
      <c r="D2014" t="s">
        <v>131</v>
      </c>
      <c r="E2014" t="s">
        <v>5</v>
      </c>
      <c r="F2014" t="b">
        <v>1</v>
      </c>
      <c r="G2014">
        <v>1874</v>
      </c>
      <c r="H2014">
        <v>8</v>
      </c>
      <c r="I2014">
        <v>3731</v>
      </c>
      <c r="J2014" t="str">
        <f t="shared" si="31"/>
        <v>SELECT 'flat30-20.cnf','Rank','2Point','1Bit','Amplified',1,1874,8,3731 UNION</v>
      </c>
    </row>
    <row r="2015" spans="1:10" x14ac:dyDescent="0.55000000000000004">
      <c r="A2015" t="s">
        <v>147</v>
      </c>
      <c r="B2015" t="s">
        <v>10</v>
      </c>
      <c r="C2015" t="s">
        <v>134</v>
      </c>
      <c r="D2015" t="s">
        <v>132</v>
      </c>
      <c r="E2015" t="s">
        <v>3</v>
      </c>
      <c r="F2015" t="b">
        <v>1</v>
      </c>
      <c r="G2015">
        <v>1467</v>
      </c>
      <c r="H2015">
        <v>6</v>
      </c>
      <c r="I2015">
        <v>3014</v>
      </c>
      <c r="J2015" t="str">
        <f t="shared" si="31"/>
        <v>SELECT 'flat30-20.cnf','Rank','2Point','2Bit','MaxSat',1,1467,6,3014 UNION</v>
      </c>
    </row>
    <row r="2016" spans="1:10" x14ac:dyDescent="0.55000000000000004">
      <c r="A2016" t="s">
        <v>147</v>
      </c>
      <c r="B2016" t="s">
        <v>10</v>
      </c>
      <c r="C2016" t="s">
        <v>134</v>
      </c>
      <c r="D2016" t="s">
        <v>132</v>
      </c>
      <c r="E2016" t="s">
        <v>4</v>
      </c>
      <c r="F2016" t="b">
        <v>1</v>
      </c>
      <c r="G2016">
        <v>1716</v>
      </c>
      <c r="H2016">
        <v>6</v>
      </c>
      <c r="I2016">
        <v>3118</v>
      </c>
      <c r="J2016" t="str">
        <f t="shared" si="31"/>
        <v>SELECT 'flat30-20.cnf','Rank','2Point','2Bit','Weighted',1,1716,6,3118 UNION</v>
      </c>
    </row>
    <row r="2017" spans="1:10" x14ac:dyDescent="0.55000000000000004">
      <c r="A2017" t="s">
        <v>147</v>
      </c>
      <c r="B2017" t="s">
        <v>10</v>
      </c>
      <c r="C2017" t="s">
        <v>134</v>
      </c>
      <c r="D2017" t="s">
        <v>132</v>
      </c>
      <c r="E2017" t="s">
        <v>5</v>
      </c>
      <c r="F2017" t="b">
        <v>1</v>
      </c>
      <c r="G2017">
        <v>236</v>
      </c>
      <c r="H2017">
        <v>1</v>
      </c>
      <c r="I2017">
        <v>478</v>
      </c>
      <c r="J2017" t="str">
        <f t="shared" si="31"/>
        <v>SELECT 'flat30-20.cnf','Rank','2Point','2Bit','Amplified',1,236,1,478 UNION</v>
      </c>
    </row>
    <row r="2018" spans="1:10" x14ac:dyDescent="0.55000000000000004">
      <c r="A2018" t="s">
        <v>148</v>
      </c>
      <c r="B2018" t="s">
        <v>0</v>
      </c>
      <c r="C2018" t="s">
        <v>1</v>
      </c>
      <c r="D2018" t="s">
        <v>2</v>
      </c>
      <c r="E2018" t="s">
        <v>3</v>
      </c>
      <c r="F2018" t="b">
        <v>0</v>
      </c>
      <c r="G2018">
        <v>10000</v>
      </c>
      <c r="H2018">
        <v>58</v>
      </c>
      <c r="I2018">
        <v>46709</v>
      </c>
      <c r="J2018" t="str">
        <f t="shared" si="31"/>
        <v>SELECT 'flat30-21.cnf','Tournament','Clause','BitFlip','MaxSat',0,10000,58,46709 UNION</v>
      </c>
    </row>
    <row r="2019" spans="1:10" x14ac:dyDescent="0.55000000000000004">
      <c r="A2019" t="s">
        <v>148</v>
      </c>
      <c r="B2019" t="s">
        <v>0</v>
      </c>
      <c r="C2019" t="s">
        <v>1</v>
      </c>
      <c r="D2019" t="s">
        <v>2</v>
      </c>
      <c r="E2019" t="s">
        <v>4</v>
      </c>
      <c r="F2019" t="b">
        <v>0</v>
      </c>
      <c r="G2019">
        <v>10000</v>
      </c>
      <c r="H2019">
        <v>44</v>
      </c>
      <c r="I2019">
        <v>44595</v>
      </c>
      <c r="J2019" t="str">
        <f t="shared" si="31"/>
        <v>SELECT 'flat30-21.cnf','Tournament','Clause','BitFlip','Weighted',0,10000,44,44595 UNION</v>
      </c>
    </row>
    <row r="2020" spans="1:10" x14ac:dyDescent="0.55000000000000004">
      <c r="A2020" t="s">
        <v>148</v>
      </c>
      <c r="B2020" t="s">
        <v>0</v>
      </c>
      <c r="C2020" t="s">
        <v>1</v>
      </c>
      <c r="D2020" t="s">
        <v>2</v>
      </c>
      <c r="E2020" t="s">
        <v>5</v>
      </c>
      <c r="F2020" t="b">
        <v>0</v>
      </c>
      <c r="G2020">
        <v>10000</v>
      </c>
      <c r="H2020">
        <v>58</v>
      </c>
      <c r="I2020">
        <v>46732</v>
      </c>
      <c r="J2020" t="str">
        <f t="shared" si="31"/>
        <v>SELECT 'flat30-21.cnf','Tournament','Clause','BitFlip','Amplified',0,10000,58,46732 UNION</v>
      </c>
    </row>
    <row r="2021" spans="1:10" x14ac:dyDescent="0.55000000000000004">
      <c r="A2021" t="s">
        <v>148</v>
      </c>
      <c r="B2021" t="s">
        <v>0</v>
      </c>
      <c r="C2021" t="s">
        <v>1</v>
      </c>
      <c r="D2021" t="s">
        <v>6</v>
      </c>
      <c r="E2021" t="s">
        <v>3</v>
      </c>
      <c r="F2021" t="b">
        <v>1</v>
      </c>
      <c r="G2021">
        <v>4952</v>
      </c>
      <c r="H2021">
        <v>32</v>
      </c>
      <c r="I2021">
        <v>26638</v>
      </c>
      <c r="J2021" t="str">
        <f t="shared" si="31"/>
        <v>SELECT 'flat30-21.cnf','Tournament','Clause','Guided','MaxSat',1,4952,32,26638 UNION</v>
      </c>
    </row>
    <row r="2022" spans="1:10" x14ac:dyDescent="0.55000000000000004">
      <c r="A2022" t="s">
        <v>148</v>
      </c>
      <c r="B2022" t="s">
        <v>0</v>
      </c>
      <c r="C2022" t="s">
        <v>1</v>
      </c>
      <c r="D2022" t="s">
        <v>6</v>
      </c>
      <c r="E2022" t="s">
        <v>4</v>
      </c>
      <c r="F2022" t="b">
        <v>1</v>
      </c>
      <c r="G2022">
        <v>823</v>
      </c>
      <c r="H2022">
        <v>4</v>
      </c>
      <c r="I2022">
        <v>4220</v>
      </c>
      <c r="J2022" t="str">
        <f t="shared" si="31"/>
        <v>SELECT 'flat30-21.cnf','Tournament','Clause','Guided','Weighted',1,823,4,4220 UNION</v>
      </c>
    </row>
    <row r="2023" spans="1:10" x14ac:dyDescent="0.55000000000000004">
      <c r="A2023" t="s">
        <v>148</v>
      </c>
      <c r="B2023" t="s">
        <v>0</v>
      </c>
      <c r="C2023" t="s">
        <v>1</v>
      </c>
      <c r="D2023" t="s">
        <v>6</v>
      </c>
      <c r="E2023" t="s">
        <v>5</v>
      </c>
      <c r="F2023" t="b">
        <v>1</v>
      </c>
      <c r="G2023">
        <v>4952</v>
      </c>
      <c r="H2023">
        <v>32</v>
      </c>
      <c r="I2023">
        <v>25988</v>
      </c>
      <c r="J2023" t="str">
        <f t="shared" si="31"/>
        <v>SELECT 'flat30-21.cnf','Tournament','Clause','Guided','Amplified',1,4952,32,25988 UNION</v>
      </c>
    </row>
    <row r="2024" spans="1:10" x14ac:dyDescent="0.55000000000000004">
      <c r="A2024" t="s">
        <v>148</v>
      </c>
      <c r="B2024" t="s">
        <v>0</v>
      </c>
      <c r="C2024" t="s">
        <v>1</v>
      </c>
      <c r="D2024" t="s">
        <v>131</v>
      </c>
      <c r="E2024" t="s">
        <v>3</v>
      </c>
      <c r="F2024" t="b">
        <v>0</v>
      </c>
      <c r="G2024">
        <v>10000</v>
      </c>
      <c r="H2024">
        <v>60</v>
      </c>
      <c r="I2024">
        <v>46471</v>
      </c>
      <c r="J2024" t="str">
        <f t="shared" si="31"/>
        <v>SELECT 'flat30-21.cnf','Tournament','Clause','1Bit','MaxSat',0,10000,60,46471 UNION</v>
      </c>
    </row>
    <row r="2025" spans="1:10" x14ac:dyDescent="0.55000000000000004">
      <c r="A2025" t="s">
        <v>148</v>
      </c>
      <c r="B2025" t="s">
        <v>0</v>
      </c>
      <c r="C2025" t="s">
        <v>1</v>
      </c>
      <c r="D2025" t="s">
        <v>131</v>
      </c>
      <c r="E2025" t="s">
        <v>4</v>
      </c>
      <c r="F2025" t="b">
        <v>0</v>
      </c>
      <c r="G2025">
        <v>10000</v>
      </c>
      <c r="H2025">
        <v>44</v>
      </c>
      <c r="I2025">
        <v>44267</v>
      </c>
      <c r="J2025" t="str">
        <f t="shared" si="31"/>
        <v>SELECT 'flat30-21.cnf','Tournament','Clause','1Bit','Weighted',0,10000,44,44267 UNION</v>
      </c>
    </row>
    <row r="2026" spans="1:10" x14ac:dyDescent="0.55000000000000004">
      <c r="A2026" t="s">
        <v>148</v>
      </c>
      <c r="B2026" t="s">
        <v>0</v>
      </c>
      <c r="C2026" t="s">
        <v>1</v>
      </c>
      <c r="D2026" t="s">
        <v>131</v>
      </c>
      <c r="E2026" t="s">
        <v>5</v>
      </c>
      <c r="F2026" t="b">
        <v>0</v>
      </c>
      <c r="G2026">
        <v>10000</v>
      </c>
      <c r="H2026">
        <v>60</v>
      </c>
      <c r="I2026">
        <v>46395</v>
      </c>
      <c r="J2026" t="str">
        <f t="shared" si="31"/>
        <v>SELECT 'flat30-21.cnf','Tournament','Clause','1Bit','Amplified',0,10000,60,46395 UNION</v>
      </c>
    </row>
    <row r="2027" spans="1:10" x14ac:dyDescent="0.55000000000000004">
      <c r="A2027" t="s">
        <v>148</v>
      </c>
      <c r="B2027" t="s">
        <v>0</v>
      </c>
      <c r="C2027" t="s">
        <v>1</v>
      </c>
      <c r="D2027" t="s">
        <v>132</v>
      </c>
      <c r="E2027" t="s">
        <v>3</v>
      </c>
      <c r="F2027" t="b">
        <v>0</v>
      </c>
      <c r="G2027">
        <v>10000</v>
      </c>
      <c r="H2027">
        <v>57</v>
      </c>
      <c r="I2027">
        <v>46280</v>
      </c>
      <c r="J2027" t="str">
        <f t="shared" si="31"/>
        <v>SELECT 'flat30-21.cnf','Tournament','Clause','2Bit','MaxSat',0,10000,57,46280 UNION</v>
      </c>
    </row>
    <row r="2028" spans="1:10" x14ac:dyDescent="0.55000000000000004">
      <c r="A2028" t="s">
        <v>148</v>
      </c>
      <c r="B2028" t="s">
        <v>0</v>
      </c>
      <c r="C2028" t="s">
        <v>1</v>
      </c>
      <c r="D2028" t="s">
        <v>132</v>
      </c>
      <c r="E2028" t="s">
        <v>4</v>
      </c>
      <c r="F2028" t="b">
        <v>0</v>
      </c>
      <c r="G2028">
        <v>10000</v>
      </c>
      <c r="H2028">
        <v>43</v>
      </c>
      <c r="I2028">
        <v>44063</v>
      </c>
      <c r="J2028" t="str">
        <f t="shared" si="31"/>
        <v>SELECT 'flat30-21.cnf','Tournament','Clause','2Bit','Weighted',0,10000,43,44063 UNION</v>
      </c>
    </row>
    <row r="2029" spans="1:10" x14ac:dyDescent="0.55000000000000004">
      <c r="A2029" t="s">
        <v>148</v>
      </c>
      <c r="B2029" t="s">
        <v>0</v>
      </c>
      <c r="C2029" t="s">
        <v>1</v>
      </c>
      <c r="D2029" t="s">
        <v>132</v>
      </c>
      <c r="E2029" t="s">
        <v>5</v>
      </c>
      <c r="F2029" t="b">
        <v>0</v>
      </c>
      <c r="G2029">
        <v>10000</v>
      </c>
      <c r="H2029">
        <v>57</v>
      </c>
      <c r="I2029">
        <v>46167</v>
      </c>
      <c r="J2029" t="str">
        <f t="shared" si="31"/>
        <v>SELECT 'flat30-21.cnf','Tournament','Clause','2Bit','Amplified',0,10000,57,46167 UNION</v>
      </c>
    </row>
    <row r="2030" spans="1:10" x14ac:dyDescent="0.55000000000000004">
      <c r="A2030" t="s">
        <v>148</v>
      </c>
      <c r="B2030" t="s">
        <v>0</v>
      </c>
      <c r="C2030" t="s">
        <v>8</v>
      </c>
      <c r="D2030" t="s">
        <v>2</v>
      </c>
      <c r="E2030" t="s">
        <v>3</v>
      </c>
      <c r="F2030" t="b">
        <v>0</v>
      </c>
      <c r="G2030">
        <v>10000</v>
      </c>
      <c r="H2030">
        <v>58</v>
      </c>
      <c r="I2030">
        <v>22805</v>
      </c>
      <c r="J2030" t="str">
        <f t="shared" si="31"/>
        <v>SELECT 'flat30-21.cnf','Tournament','Uniform','BitFlip','MaxSat',0,10000,58,22805 UNION</v>
      </c>
    </row>
    <row r="2031" spans="1:10" x14ac:dyDescent="0.55000000000000004">
      <c r="A2031" t="s">
        <v>148</v>
      </c>
      <c r="B2031" t="s">
        <v>0</v>
      </c>
      <c r="C2031" t="s">
        <v>8</v>
      </c>
      <c r="D2031" t="s">
        <v>2</v>
      </c>
      <c r="E2031" t="s">
        <v>4</v>
      </c>
      <c r="F2031" t="b">
        <v>1</v>
      </c>
      <c r="G2031">
        <v>2911</v>
      </c>
      <c r="H2031">
        <v>13</v>
      </c>
      <c r="I2031">
        <v>6462</v>
      </c>
      <c r="J2031" t="str">
        <f t="shared" si="31"/>
        <v>SELECT 'flat30-21.cnf','Tournament','Uniform','BitFlip','Weighted',1,2911,13,6462 UNION</v>
      </c>
    </row>
    <row r="2032" spans="1:10" x14ac:dyDescent="0.55000000000000004">
      <c r="A2032" t="s">
        <v>148</v>
      </c>
      <c r="B2032" t="s">
        <v>0</v>
      </c>
      <c r="C2032" t="s">
        <v>8</v>
      </c>
      <c r="D2032" t="s">
        <v>2</v>
      </c>
      <c r="E2032" t="s">
        <v>5</v>
      </c>
      <c r="F2032" t="b">
        <v>0</v>
      </c>
      <c r="G2032">
        <v>10000</v>
      </c>
      <c r="H2032">
        <v>58</v>
      </c>
      <c r="I2032">
        <v>22691</v>
      </c>
      <c r="J2032" t="str">
        <f t="shared" si="31"/>
        <v>SELECT 'flat30-21.cnf','Tournament','Uniform','BitFlip','Amplified',0,10000,58,22691 UNION</v>
      </c>
    </row>
    <row r="2033" spans="1:10" x14ac:dyDescent="0.55000000000000004">
      <c r="A2033" t="s">
        <v>148</v>
      </c>
      <c r="B2033" t="s">
        <v>0</v>
      </c>
      <c r="C2033" t="s">
        <v>8</v>
      </c>
      <c r="D2033" t="s">
        <v>6</v>
      </c>
      <c r="E2033" t="s">
        <v>3</v>
      </c>
      <c r="F2033" t="b">
        <v>1</v>
      </c>
      <c r="G2033">
        <v>2422</v>
      </c>
      <c r="H2033">
        <v>15</v>
      </c>
      <c r="I2033">
        <v>8537</v>
      </c>
      <c r="J2033" t="str">
        <f t="shared" si="31"/>
        <v>SELECT 'flat30-21.cnf','Tournament','Uniform','Guided','MaxSat',1,2422,15,8537 UNION</v>
      </c>
    </row>
    <row r="2034" spans="1:10" x14ac:dyDescent="0.55000000000000004">
      <c r="A2034" t="s">
        <v>148</v>
      </c>
      <c r="B2034" t="s">
        <v>0</v>
      </c>
      <c r="C2034" t="s">
        <v>8</v>
      </c>
      <c r="D2034" t="s">
        <v>6</v>
      </c>
      <c r="E2034" t="s">
        <v>4</v>
      </c>
      <c r="F2034" t="b">
        <v>1</v>
      </c>
      <c r="G2034">
        <v>1952</v>
      </c>
      <c r="H2034">
        <v>10</v>
      </c>
      <c r="I2034">
        <v>6439</v>
      </c>
      <c r="J2034" t="str">
        <f t="shared" si="31"/>
        <v>SELECT 'flat30-21.cnf','Tournament','Uniform','Guided','Weighted',1,1952,10,6439 UNION</v>
      </c>
    </row>
    <row r="2035" spans="1:10" x14ac:dyDescent="0.55000000000000004">
      <c r="A2035" t="s">
        <v>148</v>
      </c>
      <c r="B2035" t="s">
        <v>0</v>
      </c>
      <c r="C2035" t="s">
        <v>8</v>
      </c>
      <c r="D2035" t="s">
        <v>6</v>
      </c>
      <c r="E2035" t="s">
        <v>5</v>
      </c>
      <c r="F2035" t="b">
        <v>1</v>
      </c>
      <c r="G2035">
        <v>2422</v>
      </c>
      <c r="H2035">
        <v>15</v>
      </c>
      <c r="I2035">
        <v>8503</v>
      </c>
      <c r="J2035" t="str">
        <f t="shared" si="31"/>
        <v>SELECT 'flat30-21.cnf','Tournament','Uniform','Guided','Amplified',1,2422,15,8503 UNION</v>
      </c>
    </row>
    <row r="2036" spans="1:10" x14ac:dyDescent="0.55000000000000004">
      <c r="A2036" t="s">
        <v>148</v>
      </c>
      <c r="B2036" t="s">
        <v>0</v>
      </c>
      <c r="C2036" t="s">
        <v>8</v>
      </c>
      <c r="D2036" t="s">
        <v>131</v>
      </c>
      <c r="E2036" t="s">
        <v>3</v>
      </c>
      <c r="F2036" t="b">
        <v>0</v>
      </c>
      <c r="G2036">
        <v>10000</v>
      </c>
      <c r="H2036">
        <v>66</v>
      </c>
      <c r="I2036">
        <v>22030</v>
      </c>
      <c r="J2036" t="str">
        <f t="shared" si="31"/>
        <v>SELECT 'flat30-21.cnf','Tournament','Uniform','1Bit','MaxSat',0,10000,66,22030 UNION</v>
      </c>
    </row>
    <row r="2037" spans="1:10" x14ac:dyDescent="0.55000000000000004">
      <c r="A2037" t="s">
        <v>148</v>
      </c>
      <c r="B2037" t="s">
        <v>0</v>
      </c>
      <c r="C2037" t="s">
        <v>8</v>
      </c>
      <c r="D2037" t="s">
        <v>131</v>
      </c>
      <c r="E2037" t="s">
        <v>4</v>
      </c>
      <c r="F2037" t="b">
        <v>1</v>
      </c>
      <c r="G2037">
        <v>1682</v>
      </c>
      <c r="H2037">
        <v>7</v>
      </c>
      <c r="I2037">
        <v>3336</v>
      </c>
      <c r="J2037" t="str">
        <f t="shared" si="31"/>
        <v>SELECT 'flat30-21.cnf','Tournament','Uniform','1Bit','Weighted',1,1682,7,3336 UNION</v>
      </c>
    </row>
    <row r="2038" spans="1:10" x14ac:dyDescent="0.55000000000000004">
      <c r="A2038" t="s">
        <v>148</v>
      </c>
      <c r="B2038" t="s">
        <v>0</v>
      </c>
      <c r="C2038" t="s">
        <v>8</v>
      </c>
      <c r="D2038" t="s">
        <v>131</v>
      </c>
      <c r="E2038" t="s">
        <v>5</v>
      </c>
      <c r="F2038" t="b">
        <v>0</v>
      </c>
      <c r="G2038">
        <v>10000</v>
      </c>
      <c r="H2038">
        <v>66</v>
      </c>
      <c r="I2038">
        <v>21578</v>
      </c>
      <c r="J2038" t="str">
        <f t="shared" si="31"/>
        <v>SELECT 'flat30-21.cnf','Tournament','Uniform','1Bit','Amplified',0,10000,66,21578 UNION</v>
      </c>
    </row>
    <row r="2039" spans="1:10" x14ac:dyDescent="0.55000000000000004">
      <c r="A2039" t="s">
        <v>148</v>
      </c>
      <c r="B2039" t="s">
        <v>0</v>
      </c>
      <c r="C2039" t="s">
        <v>8</v>
      </c>
      <c r="D2039" t="s">
        <v>132</v>
      </c>
      <c r="E2039" t="s">
        <v>3</v>
      </c>
      <c r="F2039" t="b">
        <v>0</v>
      </c>
      <c r="G2039">
        <v>10000</v>
      </c>
      <c r="H2039">
        <v>59</v>
      </c>
      <c r="I2039">
        <v>21330</v>
      </c>
      <c r="J2039" t="str">
        <f t="shared" si="31"/>
        <v>SELECT 'flat30-21.cnf','Tournament','Uniform','2Bit','MaxSat',0,10000,59,21330 UNION</v>
      </c>
    </row>
    <row r="2040" spans="1:10" x14ac:dyDescent="0.55000000000000004">
      <c r="A2040" t="s">
        <v>148</v>
      </c>
      <c r="B2040" t="s">
        <v>0</v>
      </c>
      <c r="C2040" t="s">
        <v>8</v>
      </c>
      <c r="D2040" t="s">
        <v>132</v>
      </c>
      <c r="E2040" t="s">
        <v>4</v>
      </c>
      <c r="F2040" t="b">
        <v>0</v>
      </c>
      <c r="G2040">
        <v>10000</v>
      </c>
      <c r="H2040">
        <v>48</v>
      </c>
      <c r="I2040">
        <v>20645</v>
      </c>
      <c r="J2040" t="str">
        <f t="shared" si="31"/>
        <v>SELECT 'flat30-21.cnf','Tournament','Uniform','2Bit','Weighted',0,10000,48,20645 UNION</v>
      </c>
    </row>
    <row r="2041" spans="1:10" x14ac:dyDescent="0.55000000000000004">
      <c r="A2041" t="s">
        <v>148</v>
      </c>
      <c r="B2041" t="s">
        <v>0</v>
      </c>
      <c r="C2041" t="s">
        <v>8</v>
      </c>
      <c r="D2041" t="s">
        <v>132</v>
      </c>
      <c r="E2041" t="s">
        <v>5</v>
      </c>
      <c r="F2041" t="b">
        <v>0</v>
      </c>
      <c r="G2041">
        <v>10000</v>
      </c>
      <c r="H2041">
        <v>59</v>
      </c>
      <c r="I2041">
        <v>21481</v>
      </c>
      <c r="J2041" t="str">
        <f t="shared" si="31"/>
        <v>SELECT 'flat30-21.cnf','Tournament','Uniform','2Bit','Amplified',0,10000,59,21481 UNION</v>
      </c>
    </row>
    <row r="2042" spans="1:10" x14ac:dyDescent="0.55000000000000004">
      <c r="A2042" t="s">
        <v>148</v>
      </c>
      <c r="B2042" t="s">
        <v>0</v>
      </c>
      <c r="C2042" t="s">
        <v>133</v>
      </c>
      <c r="D2042" t="s">
        <v>2</v>
      </c>
      <c r="E2042" t="s">
        <v>3</v>
      </c>
      <c r="F2042" t="b">
        <v>1</v>
      </c>
      <c r="G2042">
        <v>391</v>
      </c>
      <c r="H2042">
        <v>1</v>
      </c>
      <c r="I2042">
        <v>793</v>
      </c>
      <c r="J2042" t="str">
        <f t="shared" si="31"/>
        <v>SELECT 'flat30-21.cnf','Tournament','1Point','BitFlip','MaxSat',1,391,1,793 UNION</v>
      </c>
    </row>
    <row r="2043" spans="1:10" x14ac:dyDescent="0.55000000000000004">
      <c r="A2043" t="s">
        <v>148</v>
      </c>
      <c r="B2043" t="s">
        <v>0</v>
      </c>
      <c r="C2043" t="s">
        <v>133</v>
      </c>
      <c r="D2043" t="s">
        <v>2</v>
      </c>
      <c r="E2043" t="s">
        <v>4</v>
      </c>
      <c r="F2043" t="b">
        <v>0</v>
      </c>
      <c r="G2043">
        <v>10000</v>
      </c>
      <c r="H2043">
        <v>47</v>
      </c>
      <c r="I2043">
        <v>19402</v>
      </c>
      <c r="J2043" t="str">
        <f t="shared" si="31"/>
        <v>SELECT 'flat30-21.cnf','Tournament','1Point','BitFlip','Weighted',0,10000,47,19402 UNION</v>
      </c>
    </row>
    <row r="2044" spans="1:10" x14ac:dyDescent="0.55000000000000004">
      <c r="A2044" t="s">
        <v>148</v>
      </c>
      <c r="B2044" t="s">
        <v>0</v>
      </c>
      <c r="C2044" t="s">
        <v>133</v>
      </c>
      <c r="D2044" t="s">
        <v>2</v>
      </c>
      <c r="E2044" t="s">
        <v>5</v>
      </c>
      <c r="F2044" t="b">
        <v>1</v>
      </c>
      <c r="G2044">
        <v>391</v>
      </c>
      <c r="H2044">
        <v>1</v>
      </c>
      <c r="I2044">
        <v>844</v>
      </c>
      <c r="J2044" t="str">
        <f t="shared" si="31"/>
        <v>SELECT 'flat30-21.cnf','Tournament','1Point','BitFlip','Amplified',1,391,1,844 UNION</v>
      </c>
    </row>
    <row r="2045" spans="1:10" x14ac:dyDescent="0.55000000000000004">
      <c r="A2045" t="s">
        <v>148</v>
      </c>
      <c r="B2045" t="s">
        <v>0</v>
      </c>
      <c r="C2045" t="s">
        <v>133</v>
      </c>
      <c r="D2045" t="s">
        <v>6</v>
      </c>
      <c r="E2045" t="s">
        <v>3</v>
      </c>
      <c r="F2045" t="b">
        <v>1</v>
      </c>
      <c r="G2045">
        <v>1551</v>
      </c>
      <c r="H2045">
        <v>11</v>
      </c>
      <c r="I2045">
        <v>5122</v>
      </c>
      <c r="J2045" t="str">
        <f t="shared" si="31"/>
        <v>SELECT 'flat30-21.cnf','Tournament','1Point','Guided','MaxSat',1,1551,11,5122 UNION</v>
      </c>
    </row>
    <row r="2046" spans="1:10" x14ac:dyDescent="0.55000000000000004">
      <c r="A2046" t="s">
        <v>148</v>
      </c>
      <c r="B2046" t="s">
        <v>0</v>
      </c>
      <c r="C2046" t="s">
        <v>133</v>
      </c>
      <c r="D2046" t="s">
        <v>6</v>
      </c>
      <c r="E2046" t="s">
        <v>4</v>
      </c>
      <c r="F2046" t="b">
        <v>1</v>
      </c>
      <c r="G2046">
        <v>565</v>
      </c>
      <c r="H2046">
        <v>3</v>
      </c>
      <c r="I2046">
        <v>1931</v>
      </c>
      <c r="J2046" t="str">
        <f t="shared" si="31"/>
        <v>SELECT 'flat30-21.cnf','Tournament','1Point','Guided','Weighted',1,565,3,1931 UNION</v>
      </c>
    </row>
    <row r="2047" spans="1:10" x14ac:dyDescent="0.55000000000000004">
      <c r="A2047" t="s">
        <v>148</v>
      </c>
      <c r="B2047" t="s">
        <v>0</v>
      </c>
      <c r="C2047" t="s">
        <v>133</v>
      </c>
      <c r="D2047" t="s">
        <v>6</v>
      </c>
      <c r="E2047" t="s">
        <v>5</v>
      </c>
      <c r="F2047" t="b">
        <v>1</v>
      </c>
      <c r="G2047">
        <v>1551</v>
      </c>
      <c r="H2047">
        <v>11</v>
      </c>
      <c r="I2047">
        <v>5310</v>
      </c>
      <c r="J2047" t="str">
        <f t="shared" si="31"/>
        <v>SELECT 'flat30-21.cnf','Tournament','1Point','Guided','Amplified',1,1551,11,5310 UNION</v>
      </c>
    </row>
    <row r="2048" spans="1:10" x14ac:dyDescent="0.55000000000000004">
      <c r="A2048" t="s">
        <v>148</v>
      </c>
      <c r="B2048" t="s">
        <v>0</v>
      </c>
      <c r="C2048" t="s">
        <v>133</v>
      </c>
      <c r="D2048" t="s">
        <v>131</v>
      </c>
      <c r="E2048" t="s">
        <v>3</v>
      </c>
      <c r="F2048" t="b">
        <v>0</v>
      </c>
      <c r="G2048">
        <v>10000</v>
      </c>
      <c r="H2048">
        <v>53</v>
      </c>
      <c r="I2048">
        <v>20372</v>
      </c>
      <c r="J2048" t="str">
        <f t="shared" si="31"/>
        <v>SELECT 'flat30-21.cnf','Tournament','1Point','1Bit','MaxSat',0,10000,53,20372 UNION</v>
      </c>
    </row>
    <row r="2049" spans="1:10" x14ac:dyDescent="0.55000000000000004">
      <c r="A2049" t="s">
        <v>148</v>
      </c>
      <c r="B2049" t="s">
        <v>0</v>
      </c>
      <c r="C2049" t="s">
        <v>133</v>
      </c>
      <c r="D2049" t="s">
        <v>131</v>
      </c>
      <c r="E2049" t="s">
        <v>4</v>
      </c>
      <c r="F2049" t="b">
        <v>0</v>
      </c>
      <c r="G2049">
        <v>10000</v>
      </c>
      <c r="H2049">
        <v>46</v>
      </c>
      <c r="I2049">
        <v>18387</v>
      </c>
      <c r="J2049" t="str">
        <f t="shared" si="31"/>
        <v>SELECT 'flat30-21.cnf','Tournament','1Point','1Bit','Weighted',0,10000,46,18387 UNION</v>
      </c>
    </row>
    <row r="2050" spans="1:10" x14ac:dyDescent="0.55000000000000004">
      <c r="A2050" t="s">
        <v>148</v>
      </c>
      <c r="B2050" t="s">
        <v>0</v>
      </c>
      <c r="C2050" t="s">
        <v>133</v>
      </c>
      <c r="D2050" t="s">
        <v>131</v>
      </c>
      <c r="E2050" t="s">
        <v>5</v>
      </c>
      <c r="F2050" t="b">
        <v>0</v>
      </c>
      <c r="G2050">
        <v>10000</v>
      </c>
      <c r="H2050">
        <v>53</v>
      </c>
      <c r="I2050">
        <v>20184</v>
      </c>
      <c r="J2050" t="str">
        <f t="shared" si="31"/>
        <v>SELECT 'flat30-21.cnf','Tournament','1Point','1Bit','Amplified',0,10000,53,20184 UNION</v>
      </c>
    </row>
    <row r="2051" spans="1:10" x14ac:dyDescent="0.55000000000000004">
      <c r="A2051" t="s">
        <v>148</v>
      </c>
      <c r="B2051" t="s">
        <v>0</v>
      </c>
      <c r="C2051" t="s">
        <v>133</v>
      </c>
      <c r="D2051" t="s">
        <v>132</v>
      </c>
      <c r="E2051" t="s">
        <v>3</v>
      </c>
      <c r="F2051" t="b">
        <v>0</v>
      </c>
      <c r="G2051">
        <v>10000</v>
      </c>
      <c r="H2051">
        <v>59</v>
      </c>
      <c r="I2051">
        <v>20351</v>
      </c>
      <c r="J2051" t="str">
        <f t="shared" ref="J2051:J2114" si="32">CONCATENATE("SELECT '",A2051,"','",B2051,"','",C2051,"','",D2051,"','",E2051,"',",IF(F2051,1,0),",",G2051,",",H2051,",",I2051," UNION")</f>
        <v>SELECT 'flat30-21.cnf','Tournament','1Point','2Bit','MaxSat',0,10000,59,20351 UNION</v>
      </c>
    </row>
    <row r="2052" spans="1:10" x14ac:dyDescent="0.55000000000000004">
      <c r="A2052" t="s">
        <v>148</v>
      </c>
      <c r="B2052" t="s">
        <v>0</v>
      </c>
      <c r="C2052" t="s">
        <v>133</v>
      </c>
      <c r="D2052" t="s">
        <v>132</v>
      </c>
      <c r="E2052" t="s">
        <v>4</v>
      </c>
      <c r="F2052" t="b">
        <v>1</v>
      </c>
      <c r="G2052">
        <v>9020</v>
      </c>
      <c r="H2052">
        <v>43</v>
      </c>
      <c r="I2052">
        <v>16409</v>
      </c>
      <c r="J2052" t="str">
        <f t="shared" si="32"/>
        <v>SELECT 'flat30-21.cnf','Tournament','1Point','2Bit','Weighted',1,9020,43,16409 UNION</v>
      </c>
    </row>
    <row r="2053" spans="1:10" x14ac:dyDescent="0.55000000000000004">
      <c r="A2053" t="s">
        <v>148</v>
      </c>
      <c r="B2053" t="s">
        <v>0</v>
      </c>
      <c r="C2053" t="s">
        <v>133</v>
      </c>
      <c r="D2053" t="s">
        <v>132</v>
      </c>
      <c r="E2053" t="s">
        <v>5</v>
      </c>
      <c r="F2053" t="b">
        <v>0</v>
      </c>
      <c r="G2053">
        <v>10000</v>
      </c>
      <c r="H2053">
        <v>59</v>
      </c>
      <c r="I2053">
        <v>20429</v>
      </c>
      <c r="J2053" t="str">
        <f t="shared" si="32"/>
        <v>SELECT 'flat30-21.cnf','Tournament','1Point','2Bit','Amplified',0,10000,59,20429 UNION</v>
      </c>
    </row>
    <row r="2054" spans="1:10" x14ac:dyDescent="0.55000000000000004">
      <c r="A2054" t="s">
        <v>148</v>
      </c>
      <c r="B2054" t="s">
        <v>0</v>
      </c>
      <c r="C2054" t="s">
        <v>134</v>
      </c>
      <c r="D2054" t="s">
        <v>2</v>
      </c>
      <c r="E2054" t="s">
        <v>3</v>
      </c>
      <c r="F2054" t="b">
        <v>1</v>
      </c>
      <c r="G2054">
        <v>994</v>
      </c>
      <c r="H2054">
        <v>6</v>
      </c>
      <c r="I2054">
        <v>2106</v>
      </c>
      <c r="J2054" t="str">
        <f t="shared" si="32"/>
        <v>SELECT 'flat30-21.cnf','Tournament','2Point','BitFlip','MaxSat',1,994,6,2106 UNION</v>
      </c>
    </row>
    <row r="2055" spans="1:10" x14ac:dyDescent="0.55000000000000004">
      <c r="A2055" t="s">
        <v>148</v>
      </c>
      <c r="B2055" t="s">
        <v>0</v>
      </c>
      <c r="C2055" t="s">
        <v>134</v>
      </c>
      <c r="D2055" t="s">
        <v>2</v>
      </c>
      <c r="E2055" t="s">
        <v>4</v>
      </c>
      <c r="F2055" t="b">
        <v>0</v>
      </c>
      <c r="G2055">
        <v>10000</v>
      </c>
      <c r="H2055">
        <v>45</v>
      </c>
      <c r="I2055">
        <v>19939</v>
      </c>
      <c r="J2055" t="str">
        <f t="shared" si="32"/>
        <v>SELECT 'flat30-21.cnf','Tournament','2Point','BitFlip','Weighted',0,10000,45,19939 UNION</v>
      </c>
    </row>
    <row r="2056" spans="1:10" x14ac:dyDescent="0.55000000000000004">
      <c r="A2056" t="s">
        <v>148</v>
      </c>
      <c r="B2056" t="s">
        <v>0</v>
      </c>
      <c r="C2056" t="s">
        <v>134</v>
      </c>
      <c r="D2056" t="s">
        <v>2</v>
      </c>
      <c r="E2056" t="s">
        <v>5</v>
      </c>
      <c r="F2056" t="b">
        <v>1</v>
      </c>
      <c r="G2056">
        <v>994</v>
      </c>
      <c r="H2056">
        <v>6</v>
      </c>
      <c r="I2056">
        <v>2165</v>
      </c>
      <c r="J2056" t="str">
        <f t="shared" si="32"/>
        <v>SELECT 'flat30-21.cnf','Tournament','2Point','BitFlip','Amplified',1,994,6,2165 UNION</v>
      </c>
    </row>
    <row r="2057" spans="1:10" x14ac:dyDescent="0.55000000000000004">
      <c r="A2057" t="s">
        <v>148</v>
      </c>
      <c r="B2057" t="s">
        <v>0</v>
      </c>
      <c r="C2057" t="s">
        <v>134</v>
      </c>
      <c r="D2057" t="s">
        <v>6</v>
      </c>
      <c r="E2057" t="s">
        <v>3</v>
      </c>
      <c r="F2057" t="b">
        <v>1</v>
      </c>
      <c r="G2057">
        <v>440</v>
      </c>
      <c r="H2057">
        <v>3</v>
      </c>
      <c r="I2057">
        <v>1437</v>
      </c>
      <c r="J2057" t="str">
        <f t="shared" si="32"/>
        <v>SELECT 'flat30-21.cnf','Tournament','2Point','Guided','MaxSat',1,440,3,1437 UNION</v>
      </c>
    </row>
    <row r="2058" spans="1:10" x14ac:dyDescent="0.55000000000000004">
      <c r="A2058" t="s">
        <v>148</v>
      </c>
      <c r="B2058" t="s">
        <v>0</v>
      </c>
      <c r="C2058" t="s">
        <v>134</v>
      </c>
      <c r="D2058" t="s">
        <v>6</v>
      </c>
      <c r="E2058" t="s">
        <v>4</v>
      </c>
      <c r="F2058" t="b">
        <v>1</v>
      </c>
      <c r="G2058">
        <v>1244</v>
      </c>
      <c r="H2058">
        <v>6</v>
      </c>
      <c r="I2058">
        <v>3931</v>
      </c>
      <c r="J2058" t="str">
        <f t="shared" si="32"/>
        <v>SELECT 'flat30-21.cnf','Tournament','2Point','Guided','Weighted',1,1244,6,3931 UNION</v>
      </c>
    </row>
    <row r="2059" spans="1:10" x14ac:dyDescent="0.55000000000000004">
      <c r="A2059" t="s">
        <v>148</v>
      </c>
      <c r="B2059" t="s">
        <v>0</v>
      </c>
      <c r="C2059" t="s">
        <v>134</v>
      </c>
      <c r="D2059" t="s">
        <v>6</v>
      </c>
      <c r="E2059" t="s">
        <v>5</v>
      </c>
      <c r="F2059" t="b">
        <v>1</v>
      </c>
      <c r="G2059">
        <v>440</v>
      </c>
      <c r="H2059">
        <v>3</v>
      </c>
      <c r="I2059">
        <v>1479</v>
      </c>
      <c r="J2059" t="str">
        <f t="shared" si="32"/>
        <v>SELECT 'flat30-21.cnf','Tournament','2Point','Guided','Amplified',1,440,3,1479 UNION</v>
      </c>
    </row>
    <row r="2060" spans="1:10" x14ac:dyDescent="0.55000000000000004">
      <c r="A2060" t="s">
        <v>148</v>
      </c>
      <c r="B2060" t="s">
        <v>0</v>
      </c>
      <c r="C2060" t="s">
        <v>134</v>
      </c>
      <c r="D2060" t="s">
        <v>131</v>
      </c>
      <c r="E2060" t="s">
        <v>3</v>
      </c>
      <c r="F2060" t="b">
        <v>0</v>
      </c>
      <c r="G2060">
        <v>10000</v>
      </c>
      <c r="H2060">
        <v>52</v>
      </c>
      <c r="I2060">
        <v>19879</v>
      </c>
      <c r="J2060" t="str">
        <f t="shared" si="32"/>
        <v>SELECT 'flat30-21.cnf','Tournament','2Point','1Bit','MaxSat',0,10000,52,19879 UNION</v>
      </c>
    </row>
    <row r="2061" spans="1:10" x14ac:dyDescent="0.55000000000000004">
      <c r="A2061" t="s">
        <v>148</v>
      </c>
      <c r="B2061" t="s">
        <v>0</v>
      </c>
      <c r="C2061" t="s">
        <v>134</v>
      </c>
      <c r="D2061" t="s">
        <v>131</v>
      </c>
      <c r="E2061" t="s">
        <v>4</v>
      </c>
      <c r="F2061" t="b">
        <v>0</v>
      </c>
      <c r="G2061">
        <v>10000</v>
      </c>
      <c r="H2061">
        <v>47</v>
      </c>
      <c r="I2061">
        <v>18654</v>
      </c>
      <c r="J2061" t="str">
        <f t="shared" si="32"/>
        <v>SELECT 'flat30-21.cnf','Tournament','2Point','1Bit','Weighted',0,10000,47,18654 UNION</v>
      </c>
    </row>
    <row r="2062" spans="1:10" x14ac:dyDescent="0.55000000000000004">
      <c r="A2062" t="s">
        <v>148</v>
      </c>
      <c r="B2062" t="s">
        <v>0</v>
      </c>
      <c r="C2062" t="s">
        <v>134</v>
      </c>
      <c r="D2062" t="s">
        <v>131</v>
      </c>
      <c r="E2062" t="s">
        <v>5</v>
      </c>
      <c r="F2062" t="b">
        <v>0</v>
      </c>
      <c r="G2062">
        <v>10000</v>
      </c>
      <c r="H2062">
        <v>52</v>
      </c>
      <c r="I2062">
        <v>20686</v>
      </c>
      <c r="J2062" t="str">
        <f t="shared" si="32"/>
        <v>SELECT 'flat30-21.cnf','Tournament','2Point','1Bit','Amplified',0,10000,52,20686 UNION</v>
      </c>
    </row>
    <row r="2063" spans="1:10" x14ac:dyDescent="0.55000000000000004">
      <c r="A2063" t="s">
        <v>148</v>
      </c>
      <c r="B2063" t="s">
        <v>0</v>
      </c>
      <c r="C2063" t="s">
        <v>134</v>
      </c>
      <c r="D2063" t="s">
        <v>132</v>
      </c>
      <c r="E2063" t="s">
        <v>3</v>
      </c>
      <c r="F2063" t="b">
        <v>0</v>
      </c>
      <c r="G2063">
        <v>10000</v>
      </c>
      <c r="H2063">
        <v>55</v>
      </c>
      <c r="I2063">
        <v>20020</v>
      </c>
      <c r="J2063" t="str">
        <f t="shared" si="32"/>
        <v>SELECT 'flat30-21.cnf','Tournament','2Point','2Bit','MaxSat',0,10000,55,20020 UNION</v>
      </c>
    </row>
    <row r="2064" spans="1:10" x14ac:dyDescent="0.55000000000000004">
      <c r="A2064" t="s">
        <v>148</v>
      </c>
      <c r="B2064" t="s">
        <v>0</v>
      </c>
      <c r="C2064" t="s">
        <v>134</v>
      </c>
      <c r="D2064" t="s">
        <v>132</v>
      </c>
      <c r="E2064" t="s">
        <v>4</v>
      </c>
      <c r="F2064" t="b">
        <v>0</v>
      </c>
      <c r="G2064">
        <v>10000</v>
      </c>
      <c r="H2064">
        <v>45</v>
      </c>
      <c r="I2064">
        <v>18498</v>
      </c>
      <c r="J2064" t="str">
        <f t="shared" si="32"/>
        <v>SELECT 'flat30-21.cnf','Tournament','2Point','2Bit','Weighted',0,10000,45,18498 UNION</v>
      </c>
    </row>
    <row r="2065" spans="1:10" x14ac:dyDescent="0.55000000000000004">
      <c r="A2065" t="s">
        <v>148</v>
      </c>
      <c r="B2065" t="s">
        <v>0</v>
      </c>
      <c r="C2065" t="s">
        <v>134</v>
      </c>
      <c r="D2065" t="s">
        <v>132</v>
      </c>
      <c r="E2065" t="s">
        <v>5</v>
      </c>
      <c r="F2065" t="b">
        <v>0</v>
      </c>
      <c r="G2065">
        <v>10000</v>
      </c>
      <c r="H2065">
        <v>55</v>
      </c>
      <c r="I2065">
        <v>20525</v>
      </c>
      <c r="J2065" t="str">
        <f t="shared" si="32"/>
        <v>SELECT 'flat30-21.cnf','Tournament','2Point','2Bit','Amplified',0,10000,55,20525 UNION</v>
      </c>
    </row>
    <row r="2066" spans="1:10" x14ac:dyDescent="0.55000000000000004">
      <c r="A2066" t="s">
        <v>148</v>
      </c>
      <c r="B2066" t="s">
        <v>9</v>
      </c>
      <c r="C2066" t="s">
        <v>1</v>
      </c>
      <c r="D2066" t="s">
        <v>2</v>
      </c>
      <c r="E2066" t="s">
        <v>3</v>
      </c>
      <c r="F2066" t="b">
        <v>0</v>
      </c>
      <c r="G2066">
        <v>10000</v>
      </c>
      <c r="H2066">
        <v>33</v>
      </c>
      <c r="I2066">
        <v>51637</v>
      </c>
      <c r="J2066" t="str">
        <f t="shared" si="32"/>
        <v>SELECT 'flat30-21.cnf','Roulette','Clause','BitFlip','MaxSat',0,10000,33,51637 UNION</v>
      </c>
    </row>
    <row r="2067" spans="1:10" x14ac:dyDescent="0.55000000000000004">
      <c r="A2067" t="s">
        <v>148</v>
      </c>
      <c r="B2067" t="s">
        <v>9</v>
      </c>
      <c r="C2067" t="s">
        <v>1</v>
      </c>
      <c r="D2067" t="s">
        <v>2</v>
      </c>
      <c r="E2067" t="s">
        <v>4</v>
      </c>
      <c r="F2067" t="b">
        <v>0</v>
      </c>
      <c r="G2067">
        <v>10000</v>
      </c>
      <c r="H2067">
        <v>25</v>
      </c>
      <c r="I2067">
        <v>50821</v>
      </c>
      <c r="J2067" t="str">
        <f t="shared" si="32"/>
        <v>SELECT 'flat30-21.cnf','Roulette','Clause','BitFlip','Weighted',0,10000,25,50821 UNION</v>
      </c>
    </row>
    <row r="2068" spans="1:10" x14ac:dyDescent="0.55000000000000004">
      <c r="A2068" t="s">
        <v>148</v>
      </c>
      <c r="B2068" t="s">
        <v>9</v>
      </c>
      <c r="C2068" t="s">
        <v>1</v>
      </c>
      <c r="D2068" t="s">
        <v>2</v>
      </c>
      <c r="E2068" t="s">
        <v>5</v>
      </c>
      <c r="F2068" t="b">
        <v>0</v>
      </c>
      <c r="G2068">
        <v>10000</v>
      </c>
      <c r="H2068">
        <v>33</v>
      </c>
      <c r="I2068">
        <v>51166</v>
      </c>
      <c r="J2068" t="str">
        <f t="shared" si="32"/>
        <v>SELECT 'flat30-21.cnf','Roulette','Clause','BitFlip','Amplified',0,10000,33,51166 UNION</v>
      </c>
    </row>
    <row r="2069" spans="1:10" x14ac:dyDescent="0.55000000000000004">
      <c r="A2069" t="s">
        <v>148</v>
      </c>
      <c r="B2069" t="s">
        <v>9</v>
      </c>
      <c r="C2069" t="s">
        <v>1</v>
      </c>
      <c r="D2069" t="s">
        <v>6</v>
      </c>
      <c r="E2069" t="s">
        <v>3</v>
      </c>
      <c r="F2069" t="b">
        <v>0</v>
      </c>
      <c r="G2069">
        <v>10000</v>
      </c>
      <c r="H2069">
        <v>38</v>
      </c>
      <c r="I2069">
        <v>57969</v>
      </c>
      <c r="J2069" t="str">
        <f t="shared" si="32"/>
        <v>SELECT 'flat30-21.cnf','Roulette','Clause','Guided','MaxSat',0,10000,38,57969 UNION</v>
      </c>
    </row>
    <row r="2070" spans="1:10" x14ac:dyDescent="0.55000000000000004">
      <c r="A2070" t="s">
        <v>148</v>
      </c>
      <c r="B2070" t="s">
        <v>9</v>
      </c>
      <c r="C2070" t="s">
        <v>1</v>
      </c>
      <c r="D2070" t="s">
        <v>6</v>
      </c>
      <c r="E2070" t="s">
        <v>4</v>
      </c>
      <c r="F2070" t="b">
        <v>0</v>
      </c>
      <c r="G2070">
        <v>10000</v>
      </c>
      <c r="H2070">
        <v>27</v>
      </c>
      <c r="I2070">
        <v>56307</v>
      </c>
      <c r="J2070" t="str">
        <f t="shared" si="32"/>
        <v>SELECT 'flat30-21.cnf','Roulette','Clause','Guided','Weighted',0,10000,27,56307 UNION</v>
      </c>
    </row>
    <row r="2071" spans="1:10" x14ac:dyDescent="0.55000000000000004">
      <c r="A2071" t="s">
        <v>148</v>
      </c>
      <c r="B2071" t="s">
        <v>9</v>
      </c>
      <c r="C2071" t="s">
        <v>1</v>
      </c>
      <c r="D2071" t="s">
        <v>6</v>
      </c>
      <c r="E2071" t="s">
        <v>5</v>
      </c>
      <c r="F2071" t="b">
        <v>0</v>
      </c>
      <c r="G2071">
        <v>10000</v>
      </c>
      <c r="H2071">
        <v>42</v>
      </c>
      <c r="I2071">
        <v>56769</v>
      </c>
      <c r="J2071" t="str">
        <f t="shared" si="32"/>
        <v>SELECT 'flat30-21.cnf','Roulette','Clause','Guided','Amplified',0,10000,42,56769 UNION</v>
      </c>
    </row>
    <row r="2072" spans="1:10" x14ac:dyDescent="0.55000000000000004">
      <c r="A2072" t="s">
        <v>148</v>
      </c>
      <c r="B2072" t="s">
        <v>9</v>
      </c>
      <c r="C2072" t="s">
        <v>1</v>
      </c>
      <c r="D2072" t="s">
        <v>131</v>
      </c>
      <c r="E2072" t="s">
        <v>3</v>
      </c>
      <c r="F2072" t="b">
        <v>0</v>
      </c>
      <c r="G2072">
        <v>10000</v>
      </c>
      <c r="H2072">
        <v>32</v>
      </c>
      <c r="I2072">
        <v>51160</v>
      </c>
      <c r="J2072" t="str">
        <f t="shared" si="32"/>
        <v>SELECT 'flat30-21.cnf','Roulette','Clause','1Bit','MaxSat',0,10000,32,51160 UNION</v>
      </c>
    </row>
    <row r="2073" spans="1:10" x14ac:dyDescent="0.55000000000000004">
      <c r="A2073" t="s">
        <v>148</v>
      </c>
      <c r="B2073" t="s">
        <v>9</v>
      </c>
      <c r="C2073" t="s">
        <v>1</v>
      </c>
      <c r="D2073" t="s">
        <v>131</v>
      </c>
      <c r="E2073" t="s">
        <v>4</v>
      </c>
      <c r="F2073" t="b">
        <v>0</v>
      </c>
      <c r="G2073">
        <v>10000</v>
      </c>
      <c r="H2073">
        <v>22</v>
      </c>
      <c r="I2073">
        <v>49736</v>
      </c>
      <c r="J2073" t="str">
        <f t="shared" si="32"/>
        <v>SELECT 'flat30-21.cnf','Roulette','Clause','1Bit','Weighted',0,10000,22,49736 UNION</v>
      </c>
    </row>
    <row r="2074" spans="1:10" x14ac:dyDescent="0.55000000000000004">
      <c r="A2074" t="s">
        <v>148</v>
      </c>
      <c r="B2074" t="s">
        <v>9</v>
      </c>
      <c r="C2074" t="s">
        <v>1</v>
      </c>
      <c r="D2074" t="s">
        <v>131</v>
      </c>
      <c r="E2074" t="s">
        <v>5</v>
      </c>
      <c r="F2074" t="b">
        <v>0</v>
      </c>
      <c r="G2074">
        <v>10000</v>
      </c>
      <c r="H2074">
        <v>34</v>
      </c>
      <c r="I2074">
        <v>51026</v>
      </c>
      <c r="J2074" t="str">
        <f t="shared" si="32"/>
        <v>SELECT 'flat30-21.cnf','Roulette','Clause','1Bit','Amplified',0,10000,34,51026 UNION</v>
      </c>
    </row>
    <row r="2075" spans="1:10" x14ac:dyDescent="0.55000000000000004">
      <c r="A2075" t="s">
        <v>148</v>
      </c>
      <c r="B2075" t="s">
        <v>9</v>
      </c>
      <c r="C2075" t="s">
        <v>1</v>
      </c>
      <c r="D2075" t="s">
        <v>132</v>
      </c>
      <c r="E2075" t="s">
        <v>3</v>
      </c>
      <c r="F2075" t="b">
        <v>0</v>
      </c>
      <c r="G2075">
        <v>10000</v>
      </c>
      <c r="H2075">
        <v>30</v>
      </c>
      <c r="I2075">
        <v>51380</v>
      </c>
      <c r="J2075" t="str">
        <f t="shared" si="32"/>
        <v>SELECT 'flat30-21.cnf','Roulette','Clause','2Bit','MaxSat',0,10000,30,51380 UNION</v>
      </c>
    </row>
    <row r="2076" spans="1:10" x14ac:dyDescent="0.55000000000000004">
      <c r="A2076" t="s">
        <v>148</v>
      </c>
      <c r="B2076" t="s">
        <v>9</v>
      </c>
      <c r="C2076" t="s">
        <v>1</v>
      </c>
      <c r="D2076" t="s">
        <v>132</v>
      </c>
      <c r="E2076" t="s">
        <v>4</v>
      </c>
      <c r="F2076" t="b">
        <v>0</v>
      </c>
      <c r="G2076">
        <v>10000</v>
      </c>
      <c r="H2076">
        <v>22</v>
      </c>
      <c r="I2076">
        <v>49060</v>
      </c>
      <c r="J2076" t="str">
        <f t="shared" si="32"/>
        <v>SELECT 'flat30-21.cnf','Roulette','Clause','2Bit','Weighted',0,10000,22,49060 UNION</v>
      </c>
    </row>
    <row r="2077" spans="1:10" x14ac:dyDescent="0.55000000000000004">
      <c r="A2077" t="s">
        <v>148</v>
      </c>
      <c r="B2077" t="s">
        <v>9</v>
      </c>
      <c r="C2077" t="s">
        <v>1</v>
      </c>
      <c r="D2077" t="s">
        <v>132</v>
      </c>
      <c r="E2077" t="s">
        <v>5</v>
      </c>
      <c r="F2077" t="b">
        <v>0</v>
      </c>
      <c r="G2077">
        <v>10000</v>
      </c>
      <c r="H2077">
        <v>34</v>
      </c>
      <c r="I2077">
        <v>50815</v>
      </c>
      <c r="J2077" t="str">
        <f t="shared" si="32"/>
        <v>SELECT 'flat30-21.cnf','Roulette','Clause','2Bit','Amplified',0,10000,34,50815 UNION</v>
      </c>
    </row>
    <row r="2078" spans="1:10" x14ac:dyDescent="0.55000000000000004">
      <c r="A2078" t="s">
        <v>148</v>
      </c>
      <c r="B2078" t="s">
        <v>9</v>
      </c>
      <c r="C2078" t="s">
        <v>8</v>
      </c>
      <c r="D2078" t="s">
        <v>2</v>
      </c>
      <c r="E2078" t="s">
        <v>3</v>
      </c>
      <c r="F2078" t="b">
        <v>0</v>
      </c>
      <c r="G2078">
        <v>10000</v>
      </c>
      <c r="H2078">
        <v>32</v>
      </c>
      <c r="I2078">
        <v>23241</v>
      </c>
      <c r="J2078" t="str">
        <f t="shared" si="32"/>
        <v>SELECT 'flat30-21.cnf','Roulette','Uniform','BitFlip','MaxSat',0,10000,32,23241 UNION</v>
      </c>
    </row>
    <row r="2079" spans="1:10" x14ac:dyDescent="0.55000000000000004">
      <c r="A2079" t="s">
        <v>148</v>
      </c>
      <c r="B2079" t="s">
        <v>9</v>
      </c>
      <c r="C2079" t="s">
        <v>8</v>
      </c>
      <c r="D2079" t="s">
        <v>2</v>
      </c>
      <c r="E2079" t="s">
        <v>4</v>
      </c>
      <c r="F2079" t="b">
        <v>0</v>
      </c>
      <c r="G2079">
        <v>10000</v>
      </c>
      <c r="H2079">
        <v>25</v>
      </c>
      <c r="I2079">
        <v>22202</v>
      </c>
      <c r="J2079" t="str">
        <f t="shared" si="32"/>
        <v>SELECT 'flat30-21.cnf','Roulette','Uniform','BitFlip','Weighted',0,10000,25,22202 UNION</v>
      </c>
    </row>
    <row r="2080" spans="1:10" x14ac:dyDescent="0.55000000000000004">
      <c r="A2080" t="s">
        <v>148</v>
      </c>
      <c r="B2080" t="s">
        <v>9</v>
      </c>
      <c r="C2080" t="s">
        <v>8</v>
      </c>
      <c r="D2080" t="s">
        <v>2</v>
      </c>
      <c r="E2080" t="s">
        <v>5</v>
      </c>
      <c r="F2080" t="b">
        <v>0</v>
      </c>
      <c r="G2080">
        <v>10000</v>
      </c>
      <c r="H2080">
        <v>36</v>
      </c>
      <c r="I2080">
        <v>23260</v>
      </c>
      <c r="J2080" t="str">
        <f t="shared" si="32"/>
        <v>SELECT 'flat30-21.cnf','Roulette','Uniform','BitFlip','Amplified',0,10000,36,23260 UNION</v>
      </c>
    </row>
    <row r="2081" spans="1:10" x14ac:dyDescent="0.55000000000000004">
      <c r="A2081" t="s">
        <v>148</v>
      </c>
      <c r="B2081" t="s">
        <v>9</v>
      </c>
      <c r="C2081" t="s">
        <v>8</v>
      </c>
      <c r="D2081" t="s">
        <v>6</v>
      </c>
      <c r="E2081" t="s">
        <v>3</v>
      </c>
      <c r="F2081" t="b">
        <v>1</v>
      </c>
      <c r="G2081">
        <v>4487</v>
      </c>
      <c r="H2081">
        <v>21</v>
      </c>
      <c r="I2081">
        <v>16047</v>
      </c>
      <c r="J2081" t="str">
        <f t="shared" si="32"/>
        <v>SELECT 'flat30-21.cnf','Roulette','Uniform','Guided','MaxSat',1,4487,21,16047 UNION</v>
      </c>
    </row>
    <row r="2082" spans="1:10" x14ac:dyDescent="0.55000000000000004">
      <c r="A2082" t="s">
        <v>148</v>
      </c>
      <c r="B2082" t="s">
        <v>9</v>
      </c>
      <c r="C2082" t="s">
        <v>8</v>
      </c>
      <c r="D2082" t="s">
        <v>6</v>
      </c>
      <c r="E2082" t="s">
        <v>4</v>
      </c>
      <c r="F2082" t="b">
        <v>1</v>
      </c>
      <c r="G2082">
        <v>6227</v>
      </c>
      <c r="H2082">
        <v>24</v>
      </c>
      <c r="I2082">
        <v>21889</v>
      </c>
      <c r="J2082" t="str">
        <f t="shared" si="32"/>
        <v>SELECT 'flat30-21.cnf','Roulette','Uniform','Guided','Weighted',1,6227,24,21889 UNION</v>
      </c>
    </row>
    <row r="2083" spans="1:10" x14ac:dyDescent="0.55000000000000004">
      <c r="A2083" t="s">
        <v>148</v>
      </c>
      <c r="B2083" t="s">
        <v>9</v>
      </c>
      <c r="C2083" t="s">
        <v>8</v>
      </c>
      <c r="D2083" t="s">
        <v>6</v>
      </c>
      <c r="E2083" t="s">
        <v>5</v>
      </c>
      <c r="F2083" t="b">
        <v>1</v>
      </c>
      <c r="G2083">
        <v>3704</v>
      </c>
      <c r="H2083">
        <v>17</v>
      </c>
      <c r="I2083">
        <v>13293</v>
      </c>
      <c r="J2083" t="str">
        <f t="shared" si="32"/>
        <v>SELECT 'flat30-21.cnf','Roulette','Uniform','Guided','Amplified',1,3704,17,13293 UNION</v>
      </c>
    </row>
    <row r="2084" spans="1:10" x14ac:dyDescent="0.55000000000000004">
      <c r="A2084" t="s">
        <v>148</v>
      </c>
      <c r="B2084" t="s">
        <v>9</v>
      </c>
      <c r="C2084" t="s">
        <v>8</v>
      </c>
      <c r="D2084" t="s">
        <v>131</v>
      </c>
      <c r="E2084" t="s">
        <v>3</v>
      </c>
      <c r="F2084" t="b">
        <v>0</v>
      </c>
      <c r="G2084">
        <v>10000</v>
      </c>
      <c r="H2084">
        <v>39</v>
      </c>
      <c r="I2084">
        <v>22112</v>
      </c>
      <c r="J2084" t="str">
        <f t="shared" si="32"/>
        <v>SELECT 'flat30-21.cnf','Roulette','Uniform','1Bit','MaxSat',0,10000,39,22112 UNION</v>
      </c>
    </row>
    <row r="2085" spans="1:10" x14ac:dyDescent="0.55000000000000004">
      <c r="A2085" t="s">
        <v>148</v>
      </c>
      <c r="B2085" t="s">
        <v>9</v>
      </c>
      <c r="C2085" t="s">
        <v>8</v>
      </c>
      <c r="D2085" t="s">
        <v>131</v>
      </c>
      <c r="E2085" t="s">
        <v>4</v>
      </c>
      <c r="F2085" t="b">
        <v>0</v>
      </c>
      <c r="G2085">
        <v>10000</v>
      </c>
      <c r="H2085">
        <v>29</v>
      </c>
      <c r="I2085">
        <v>20790</v>
      </c>
      <c r="J2085" t="str">
        <f t="shared" si="32"/>
        <v>SELECT 'flat30-21.cnf','Roulette','Uniform','1Bit','Weighted',0,10000,29,20790 UNION</v>
      </c>
    </row>
    <row r="2086" spans="1:10" x14ac:dyDescent="0.55000000000000004">
      <c r="A2086" t="s">
        <v>148</v>
      </c>
      <c r="B2086" t="s">
        <v>9</v>
      </c>
      <c r="C2086" t="s">
        <v>8</v>
      </c>
      <c r="D2086" t="s">
        <v>131</v>
      </c>
      <c r="E2086" t="s">
        <v>5</v>
      </c>
      <c r="F2086" t="b">
        <v>0</v>
      </c>
      <c r="G2086">
        <v>10000</v>
      </c>
      <c r="H2086">
        <v>42</v>
      </c>
      <c r="I2086">
        <v>21882</v>
      </c>
      <c r="J2086" t="str">
        <f t="shared" si="32"/>
        <v>SELECT 'flat30-21.cnf','Roulette','Uniform','1Bit','Amplified',0,10000,42,21882 UNION</v>
      </c>
    </row>
    <row r="2087" spans="1:10" x14ac:dyDescent="0.55000000000000004">
      <c r="A2087" t="s">
        <v>148</v>
      </c>
      <c r="B2087" t="s">
        <v>9</v>
      </c>
      <c r="C2087" t="s">
        <v>8</v>
      </c>
      <c r="D2087" t="s">
        <v>132</v>
      </c>
      <c r="E2087" t="s">
        <v>3</v>
      </c>
      <c r="F2087" t="b">
        <v>0</v>
      </c>
      <c r="G2087">
        <v>10000</v>
      </c>
      <c r="H2087">
        <v>31</v>
      </c>
      <c r="I2087">
        <v>22212</v>
      </c>
      <c r="J2087" t="str">
        <f t="shared" si="32"/>
        <v>SELECT 'flat30-21.cnf','Roulette','Uniform','2Bit','MaxSat',0,10000,31,22212 UNION</v>
      </c>
    </row>
    <row r="2088" spans="1:10" x14ac:dyDescent="0.55000000000000004">
      <c r="A2088" t="s">
        <v>148</v>
      </c>
      <c r="B2088" t="s">
        <v>9</v>
      </c>
      <c r="C2088" t="s">
        <v>8</v>
      </c>
      <c r="D2088" t="s">
        <v>132</v>
      </c>
      <c r="E2088" t="s">
        <v>4</v>
      </c>
      <c r="F2088" t="b">
        <v>0</v>
      </c>
      <c r="G2088">
        <v>10000</v>
      </c>
      <c r="H2088">
        <v>27</v>
      </c>
      <c r="I2088">
        <v>21096</v>
      </c>
      <c r="J2088" t="str">
        <f t="shared" si="32"/>
        <v>SELECT 'flat30-21.cnf','Roulette','Uniform','2Bit','Weighted',0,10000,27,21096 UNION</v>
      </c>
    </row>
    <row r="2089" spans="1:10" x14ac:dyDescent="0.55000000000000004">
      <c r="A2089" t="s">
        <v>148</v>
      </c>
      <c r="B2089" t="s">
        <v>9</v>
      </c>
      <c r="C2089" t="s">
        <v>8</v>
      </c>
      <c r="D2089" t="s">
        <v>132</v>
      </c>
      <c r="E2089" t="s">
        <v>5</v>
      </c>
      <c r="F2089" t="b">
        <v>0</v>
      </c>
      <c r="G2089">
        <v>10000</v>
      </c>
      <c r="H2089">
        <v>32</v>
      </c>
      <c r="I2089">
        <v>22226</v>
      </c>
      <c r="J2089" t="str">
        <f t="shared" si="32"/>
        <v>SELECT 'flat30-21.cnf','Roulette','Uniform','2Bit','Amplified',0,10000,32,22226 UNION</v>
      </c>
    </row>
    <row r="2090" spans="1:10" x14ac:dyDescent="0.55000000000000004">
      <c r="A2090" t="s">
        <v>148</v>
      </c>
      <c r="B2090" t="s">
        <v>9</v>
      </c>
      <c r="C2090" t="s">
        <v>133</v>
      </c>
      <c r="D2090" t="s">
        <v>2</v>
      </c>
      <c r="E2090" t="s">
        <v>3</v>
      </c>
      <c r="F2090" t="b">
        <v>0</v>
      </c>
      <c r="G2090">
        <v>10000</v>
      </c>
      <c r="H2090">
        <v>38</v>
      </c>
      <c r="I2090">
        <v>21895</v>
      </c>
      <c r="J2090" t="str">
        <f t="shared" si="32"/>
        <v>SELECT 'flat30-21.cnf','Roulette','1Point','BitFlip','MaxSat',0,10000,38,21895 UNION</v>
      </c>
    </row>
    <row r="2091" spans="1:10" x14ac:dyDescent="0.55000000000000004">
      <c r="A2091" t="s">
        <v>148</v>
      </c>
      <c r="B2091" t="s">
        <v>9</v>
      </c>
      <c r="C2091" t="s">
        <v>133</v>
      </c>
      <c r="D2091" t="s">
        <v>2</v>
      </c>
      <c r="E2091" t="s">
        <v>4</v>
      </c>
      <c r="F2091" t="b">
        <v>0</v>
      </c>
      <c r="G2091">
        <v>10000</v>
      </c>
      <c r="H2091">
        <v>28</v>
      </c>
      <c r="I2091">
        <v>20723</v>
      </c>
      <c r="J2091" t="str">
        <f t="shared" si="32"/>
        <v>SELECT 'flat30-21.cnf','Roulette','1Point','BitFlip','Weighted',0,10000,28,20723 UNION</v>
      </c>
    </row>
    <row r="2092" spans="1:10" x14ac:dyDescent="0.55000000000000004">
      <c r="A2092" t="s">
        <v>148</v>
      </c>
      <c r="B2092" t="s">
        <v>9</v>
      </c>
      <c r="C2092" t="s">
        <v>133</v>
      </c>
      <c r="D2092" t="s">
        <v>2</v>
      </c>
      <c r="E2092" t="s">
        <v>5</v>
      </c>
      <c r="F2092" t="b">
        <v>0</v>
      </c>
      <c r="G2092">
        <v>10000</v>
      </c>
      <c r="H2092">
        <v>38</v>
      </c>
      <c r="I2092">
        <v>22049</v>
      </c>
      <c r="J2092" t="str">
        <f t="shared" si="32"/>
        <v>SELECT 'flat30-21.cnf','Roulette','1Point','BitFlip','Amplified',0,10000,38,22049 UNION</v>
      </c>
    </row>
    <row r="2093" spans="1:10" x14ac:dyDescent="0.55000000000000004">
      <c r="A2093" t="s">
        <v>148</v>
      </c>
      <c r="B2093" t="s">
        <v>9</v>
      </c>
      <c r="C2093" t="s">
        <v>133</v>
      </c>
      <c r="D2093" t="s">
        <v>6</v>
      </c>
      <c r="E2093" t="s">
        <v>3</v>
      </c>
      <c r="F2093" t="b">
        <v>1</v>
      </c>
      <c r="G2093">
        <v>258</v>
      </c>
      <c r="H2093">
        <v>1</v>
      </c>
      <c r="I2093">
        <v>914</v>
      </c>
      <c r="J2093" t="str">
        <f t="shared" si="32"/>
        <v>SELECT 'flat30-21.cnf','Roulette','1Point','Guided','MaxSat',1,258,1,914 UNION</v>
      </c>
    </row>
    <row r="2094" spans="1:10" x14ac:dyDescent="0.55000000000000004">
      <c r="A2094" t="s">
        <v>148</v>
      </c>
      <c r="B2094" t="s">
        <v>9</v>
      </c>
      <c r="C2094" t="s">
        <v>133</v>
      </c>
      <c r="D2094" t="s">
        <v>6</v>
      </c>
      <c r="E2094" t="s">
        <v>4</v>
      </c>
      <c r="F2094" t="b">
        <v>1</v>
      </c>
      <c r="G2094">
        <v>1614</v>
      </c>
      <c r="H2094">
        <v>6</v>
      </c>
      <c r="I2094">
        <v>5248</v>
      </c>
      <c r="J2094" t="str">
        <f t="shared" si="32"/>
        <v>SELECT 'flat30-21.cnf','Roulette','1Point','Guided','Weighted',1,1614,6,5248 UNION</v>
      </c>
    </row>
    <row r="2095" spans="1:10" x14ac:dyDescent="0.55000000000000004">
      <c r="A2095" t="s">
        <v>148</v>
      </c>
      <c r="B2095" t="s">
        <v>9</v>
      </c>
      <c r="C2095" t="s">
        <v>133</v>
      </c>
      <c r="D2095" t="s">
        <v>6</v>
      </c>
      <c r="E2095" t="s">
        <v>5</v>
      </c>
      <c r="F2095" t="b">
        <v>1</v>
      </c>
      <c r="G2095">
        <v>7680</v>
      </c>
      <c r="H2095">
        <v>42</v>
      </c>
      <c r="I2095">
        <v>26077</v>
      </c>
      <c r="J2095" t="str">
        <f t="shared" si="32"/>
        <v>SELECT 'flat30-21.cnf','Roulette','1Point','Guided','Amplified',1,7680,42,26077 UNION</v>
      </c>
    </row>
    <row r="2096" spans="1:10" x14ac:dyDescent="0.55000000000000004">
      <c r="A2096" t="s">
        <v>148</v>
      </c>
      <c r="B2096" t="s">
        <v>9</v>
      </c>
      <c r="C2096" t="s">
        <v>133</v>
      </c>
      <c r="D2096" t="s">
        <v>131</v>
      </c>
      <c r="E2096" t="s">
        <v>3</v>
      </c>
      <c r="F2096" t="b">
        <v>0</v>
      </c>
      <c r="G2096">
        <v>10000</v>
      </c>
      <c r="H2096">
        <v>36</v>
      </c>
      <c r="I2096">
        <v>21402</v>
      </c>
      <c r="J2096" t="str">
        <f t="shared" si="32"/>
        <v>SELECT 'flat30-21.cnf','Roulette','1Point','1Bit','MaxSat',0,10000,36,21402 UNION</v>
      </c>
    </row>
    <row r="2097" spans="1:10" x14ac:dyDescent="0.55000000000000004">
      <c r="A2097" t="s">
        <v>148</v>
      </c>
      <c r="B2097" t="s">
        <v>9</v>
      </c>
      <c r="C2097" t="s">
        <v>133</v>
      </c>
      <c r="D2097" t="s">
        <v>131</v>
      </c>
      <c r="E2097" t="s">
        <v>4</v>
      </c>
      <c r="F2097" t="b">
        <v>0</v>
      </c>
      <c r="G2097">
        <v>10000</v>
      </c>
      <c r="H2097">
        <v>29</v>
      </c>
      <c r="I2097">
        <v>19229</v>
      </c>
      <c r="J2097" t="str">
        <f t="shared" si="32"/>
        <v>SELECT 'flat30-21.cnf','Roulette','1Point','1Bit','Weighted',0,10000,29,19229 UNION</v>
      </c>
    </row>
    <row r="2098" spans="1:10" x14ac:dyDescent="0.55000000000000004">
      <c r="A2098" t="s">
        <v>148</v>
      </c>
      <c r="B2098" t="s">
        <v>9</v>
      </c>
      <c r="C2098" t="s">
        <v>133</v>
      </c>
      <c r="D2098" t="s">
        <v>131</v>
      </c>
      <c r="E2098" t="s">
        <v>5</v>
      </c>
      <c r="F2098" t="b">
        <v>0</v>
      </c>
      <c r="G2098">
        <v>10000</v>
      </c>
      <c r="H2098">
        <v>38</v>
      </c>
      <c r="I2098">
        <v>20582</v>
      </c>
      <c r="J2098" t="str">
        <f t="shared" si="32"/>
        <v>SELECT 'flat30-21.cnf','Roulette','1Point','1Bit','Amplified',0,10000,38,20582 UNION</v>
      </c>
    </row>
    <row r="2099" spans="1:10" x14ac:dyDescent="0.55000000000000004">
      <c r="A2099" t="s">
        <v>148</v>
      </c>
      <c r="B2099" t="s">
        <v>9</v>
      </c>
      <c r="C2099" t="s">
        <v>133</v>
      </c>
      <c r="D2099" t="s">
        <v>132</v>
      </c>
      <c r="E2099" t="s">
        <v>3</v>
      </c>
      <c r="F2099" t="b">
        <v>0</v>
      </c>
      <c r="G2099">
        <v>10000</v>
      </c>
      <c r="H2099">
        <v>37</v>
      </c>
      <c r="I2099">
        <v>21556</v>
      </c>
      <c r="J2099" t="str">
        <f t="shared" si="32"/>
        <v>SELECT 'flat30-21.cnf','Roulette','1Point','2Bit','MaxSat',0,10000,37,21556 UNION</v>
      </c>
    </row>
    <row r="2100" spans="1:10" x14ac:dyDescent="0.55000000000000004">
      <c r="A2100" t="s">
        <v>148</v>
      </c>
      <c r="B2100" t="s">
        <v>9</v>
      </c>
      <c r="C2100" t="s">
        <v>133</v>
      </c>
      <c r="D2100" t="s">
        <v>132</v>
      </c>
      <c r="E2100" t="s">
        <v>4</v>
      </c>
      <c r="F2100" t="b">
        <v>0</v>
      </c>
      <c r="G2100">
        <v>10000</v>
      </c>
      <c r="H2100">
        <v>26</v>
      </c>
      <c r="I2100">
        <v>19154</v>
      </c>
      <c r="J2100" t="str">
        <f t="shared" si="32"/>
        <v>SELECT 'flat30-21.cnf','Roulette','1Point','2Bit','Weighted',0,10000,26,19154 UNION</v>
      </c>
    </row>
    <row r="2101" spans="1:10" x14ac:dyDescent="0.55000000000000004">
      <c r="A2101" t="s">
        <v>148</v>
      </c>
      <c r="B2101" t="s">
        <v>9</v>
      </c>
      <c r="C2101" t="s">
        <v>133</v>
      </c>
      <c r="D2101" t="s">
        <v>132</v>
      </c>
      <c r="E2101" t="s">
        <v>5</v>
      </c>
      <c r="F2101" t="b">
        <v>0</v>
      </c>
      <c r="G2101">
        <v>10000</v>
      </c>
      <c r="H2101">
        <v>36</v>
      </c>
      <c r="I2101">
        <v>20767</v>
      </c>
      <c r="J2101" t="str">
        <f t="shared" si="32"/>
        <v>SELECT 'flat30-21.cnf','Roulette','1Point','2Bit','Amplified',0,10000,36,20767 UNION</v>
      </c>
    </row>
    <row r="2102" spans="1:10" x14ac:dyDescent="0.55000000000000004">
      <c r="A2102" t="s">
        <v>148</v>
      </c>
      <c r="B2102" t="s">
        <v>9</v>
      </c>
      <c r="C2102" t="s">
        <v>134</v>
      </c>
      <c r="D2102" t="s">
        <v>2</v>
      </c>
      <c r="E2102" t="s">
        <v>3</v>
      </c>
      <c r="F2102" t="b">
        <v>0</v>
      </c>
      <c r="G2102">
        <v>10000</v>
      </c>
      <c r="H2102">
        <v>38</v>
      </c>
      <c r="I2102">
        <v>22605</v>
      </c>
      <c r="J2102" t="str">
        <f t="shared" si="32"/>
        <v>SELECT 'flat30-21.cnf','Roulette','2Point','BitFlip','MaxSat',0,10000,38,22605 UNION</v>
      </c>
    </row>
    <row r="2103" spans="1:10" x14ac:dyDescent="0.55000000000000004">
      <c r="A2103" t="s">
        <v>148</v>
      </c>
      <c r="B2103" t="s">
        <v>9</v>
      </c>
      <c r="C2103" t="s">
        <v>134</v>
      </c>
      <c r="D2103" t="s">
        <v>2</v>
      </c>
      <c r="E2103" t="s">
        <v>4</v>
      </c>
      <c r="F2103" t="b">
        <v>0</v>
      </c>
      <c r="G2103">
        <v>10000</v>
      </c>
      <c r="H2103">
        <v>28</v>
      </c>
      <c r="I2103">
        <v>20240</v>
      </c>
      <c r="J2103" t="str">
        <f t="shared" si="32"/>
        <v>SELECT 'flat30-21.cnf','Roulette','2Point','BitFlip','Weighted',0,10000,28,20240 UNION</v>
      </c>
    </row>
    <row r="2104" spans="1:10" x14ac:dyDescent="0.55000000000000004">
      <c r="A2104" t="s">
        <v>148</v>
      </c>
      <c r="B2104" t="s">
        <v>9</v>
      </c>
      <c r="C2104" t="s">
        <v>134</v>
      </c>
      <c r="D2104" t="s">
        <v>2</v>
      </c>
      <c r="E2104" t="s">
        <v>5</v>
      </c>
      <c r="F2104" t="b">
        <v>0</v>
      </c>
      <c r="G2104">
        <v>10000</v>
      </c>
      <c r="H2104">
        <v>38</v>
      </c>
      <c r="I2104">
        <v>21955</v>
      </c>
      <c r="J2104" t="str">
        <f t="shared" si="32"/>
        <v>SELECT 'flat30-21.cnf','Roulette','2Point','BitFlip','Amplified',0,10000,38,21955 UNION</v>
      </c>
    </row>
    <row r="2105" spans="1:10" x14ac:dyDescent="0.55000000000000004">
      <c r="A2105" t="s">
        <v>148</v>
      </c>
      <c r="B2105" t="s">
        <v>9</v>
      </c>
      <c r="C2105" t="s">
        <v>134</v>
      </c>
      <c r="D2105" t="s">
        <v>6</v>
      </c>
      <c r="E2105" t="s">
        <v>3</v>
      </c>
      <c r="F2105" t="b">
        <v>1</v>
      </c>
      <c r="G2105">
        <v>1564</v>
      </c>
      <c r="H2105">
        <v>9</v>
      </c>
      <c r="I2105">
        <v>5351</v>
      </c>
      <c r="J2105" t="str">
        <f t="shared" si="32"/>
        <v>SELECT 'flat30-21.cnf','Roulette','2Point','Guided','MaxSat',1,1564,9,5351 UNION</v>
      </c>
    </row>
    <row r="2106" spans="1:10" x14ac:dyDescent="0.55000000000000004">
      <c r="A2106" t="s">
        <v>148</v>
      </c>
      <c r="B2106" t="s">
        <v>9</v>
      </c>
      <c r="C2106" t="s">
        <v>134</v>
      </c>
      <c r="D2106" t="s">
        <v>6</v>
      </c>
      <c r="E2106" t="s">
        <v>4</v>
      </c>
      <c r="F2106" t="b">
        <v>1</v>
      </c>
      <c r="G2106">
        <v>662</v>
      </c>
      <c r="H2106">
        <v>2</v>
      </c>
      <c r="I2106">
        <v>2149</v>
      </c>
      <c r="J2106" t="str">
        <f t="shared" si="32"/>
        <v>SELECT 'flat30-21.cnf','Roulette','2Point','Guided','Weighted',1,662,2,2149 UNION</v>
      </c>
    </row>
    <row r="2107" spans="1:10" x14ac:dyDescent="0.55000000000000004">
      <c r="A2107" t="s">
        <v>148</v>
      </c>
      <c r="B2107" t="s">
        <v>9</v>
      </c>
      <c r="C2107" t="s">
        <v>134</v>
      </c>
      <c r="D2107" t="s">
        <v>6</v>
      </c>
      <c r="E2107" t="s">
        <v>5</v>
      </c>
      <c r="F2107" t="b">
        <v>1</v>
      </c>
      <c r="G2107">
        <v>1312</v>
      </c>
      <c r="H2107">
        <v>7</v>
      </c>
      <c r="I2107">
        <v>4534</v>
      </c>
      <c r="J2107" t="str">
        <f t="shared" si="32"/>
        <v>SELECT 'flat30-21.cnf','Roulette','2Point','Guided','Amplified',1,1312,7,4534 UNION</v>
      </c>
    </row>
    <row r="2108" spans="1:10" x14ac:dyDescent="0.55000000000000004">
      <c r="A2108" t="s">
        <v>148</v>
      </c>
      <c r="B2108" t="s">
        <v>9</v>
      </c>
      <c r="C2108" t="s">
        <v>134</v>
      </c>
      <c r="D2108" t="s">
        <v>131</v>
      </c>
      <c r="E2108" t="s">
        <v>3</v>
      </c>
      <c r="F2108" t="b">
        <v>0</v>
      </c>
      <c r="G2108">
        <v>10000</v>
      </c>
      <c r="H2108">
        <v>39</v>
      </c>
      <c r="I2108">
        <v>21439</v>
      </c>
      <c r="J2108" t="str">
        <f t="shared" si="32"/>
        <v>SELECT 'flat30-21.cnf','Roulette','2Point','1Bit','MaxSat',0,10000,39,21439 UNION</v>
      </c>
    </row>
    <row r="2109" spans="1:10" x14ac:dyDescent="0.55000000000000004">
      <c r="A2109" t="s">
        <v>148</v>
      </c>
      <c r="B2109" t="s">
        <v>9</v>
      </c>
      <c r="C2109" t="s">
        <v>134</v>
      </c>
      <c r="D2109" t="s">
        <v>131</v>
      </c>
      <c r="E2109" t="s">
        <v>4</v>
      </c>
      <c r="F2109" t="b">
        <v>0</v>
      </c>
      <c r="G2109">
        <v>10000</v>
      </c>
      <c r="H2109">
        <v>29</v>
      </c>
      <c r="I2109">
        <v>19460</v>
      </c>
      <c r="J2109" t="str">
        <f t="shared" si="32"/>
        <v>SELECT 'flat30-21.cnf','Roulette','2Point','1Bit','Weighted',0,10000,29,19460 UNION</v>
      </c>
    </row>
    <row r="2110" spans="1:10" x14ac:dyDescent="0.55000000000000004">
      <c r="A2110" t="s">
        <v>148</v>
      </c>
      <c r="B2110" t="s">
        <v>9</v>
      </c>
      <c r="C2110" t="s">
        <v>134</v>
      </c>
      <c r="D2110" t="s">
        <v>131</v>
      </c>
      <c r="E2110" t="s">
        <v>5</v>
      </c>
      <c r="F2110" t="b">
        <v>0</v>
      </c>
      <c r="G2110">
        <v>10000</v>
      </c>
      <c r="H2110">
        <v>42</v>
      </c>
      <c r="I2110">
        <v>20628</v>
      </c>
      <c r="J2110" t="str">
        <f t="shared" si="32"/>
        <v>SELECT 'flat30-21.cnf','Roulette','2Point','1Bit','Amplified',0,10000,42,20628 UNION</v>
      </c>
    </row>
    <row r="2111" spans="1:10" x14ac:dyDescent="0.55000000000000004">
      <c r="A2111" t="s">
        <v>148</v>
      </c>
      <c r="B2111" t="s">
        <v>9</v>
      </c>
      <c r="C2111" t="s">
        <v>134</v>
      </c>
      <c r="D2111" t="s">
        <v>132</v>
      </c>
      <c r="E2111" t="s">
        <v>3</v>
      </c>
      <c r="F2111" t="b">
        <v>0</v>
      </c>
      <c r="G2111">
        <v>10000</v>
      </c>
      <c r="H2111">
        <v>36</v>
      </c>
      <c r="I2111">
        <v>21337</v>
      </c>
      <c r="J2111" t="str">
        <f t="shared" si="32"/>
        <v>SELECT 'flat30-21.cnf','Roulette','2Point','2Bit','MaxSat',0,10000,36,21337 UNION</v>
      </c>
    </row>
    <row r="2112" spans="1:10" x14ac:dyDescent="0.55000000000000004">
      <c r="A2112" t="s">
        <v>148</v>
      </c>
      <c r="B2112" t="s">
        <v>9</v>
      </c>
      <c r="C2112" t="s">
        <v>134</v>
      </c>
      <c r="D2112" t="s">
        <v>132</v>
      </c>
      <c r="E2112" t="s">
        <v>4</v>
      </c>
      <c r="F2112" t="b">
        <v>0</v>
      </c>
      <c r="G2112">
        <v>10000</v>
      </c>
      <c r="H2112">
        <v>27</v>
      </c>
      <c r="I2112">
        <v>19143</v>
      </c>
      <c r="J2112" t="str">
        <f t="shared" si="32"/>
        <v>SELECT 'flat30-21.cnf','Roulette','2Point','2Bit','Weighted',0,10000,27,19143 UNION</v>
      </c>
    </row>
    <row r="2113" spans="1:10" x14ac:dyDescent="0.55000000000000004">
      <c r="A2113" t="s">
        <v>148</v>
      </c>
      <c r="B2113" t="s">
        <v>9</v>
      </c>
      <c r="C2113" t="s">
        <v>134</v>
      </c>
      <c r="D2113" t="s">
        <v>132</v>
      </c>
      <c r="E2113" t="s">
        <v>5</v>
      </c>
      <c r="F2113" t="b">
        <v>0</v>
      </c>
      <c r="G2113">
        <v>10000</v>
      </c>
      <c r="H2113">
        <v>38</v>
      </c>
      <c r="I2113">
        <v>20637</v>
      </c>
      <c r="J2113" t="str">
        <f t="shared" si="32"/>
        <v>SELECT 'flat30-21.cnf','Roulette','2Point','2Bit','Amplified',0,10000,38,20637 UNION</v>
      </c>
    </row>
    <row r="2114" spans="1:10" x14ac:dyDescent="0.55000000000000004">
      <c r="A2114" t="s">
        <v>148</v>
      </c>
      <c r="B2114" t="s">
        <v>10</v>
      </c>
      <c r="C2114" t="s">
        <v>1</v>
      </c>
      <c r="D2114" t="s">
        <v>2</v>
      </c>
      <c r="E2114" t="s">
        <v>3</v>
      </c>
      <c r="F2114" t="b">
        <v>0</v>
      </c>
      <c r="G2114">
        <v>10000</v>
      </c>
      <c r="H2114">
        <v>50</v>
      </c>
      <c r="I2114">
        <v>48760</v>
      </c>
      <c r="J2114" t="str">
        <f t="shared" si="32"/>
        <v>SELECT 'flat30-21.cnf','Rank','Clause','BitFlip','MaxSat',0,10000,50,48760 UNION</v>
      </c>
    </row>
    <row r="2115" spans="1:10" x14ac:dyDescent="0.55000000000000004">
      <c r="A2115" t="s">
        <v>148</v>
      </c>
      <c r="B2115" t="s">
        <v>10</v>
      </c>
      <c r="C2115" t="s">
        <v>1</v>
      </c>
      <c r="D2115" t="s">
        <v>2</v>
      </c>
      <c r="E2115" t="s">
        <v>4</v>
      </c>
      <c r="F2115" t="b">
        <v>0</v>
      </c>
      <c r="G2115">
        <v>10000</v>
      </c>
      <c r="H2115">
        <v>35</v>
      </c>
      <c r="I2115">
        <v>47304</v>
      </c>
      <c r="J2115" t="str">
        <f t="shared" ref="J2115:J2178" si="33">CONCATENATE("SELECT '",A2115,"','",B2115,"','",C2115,"','",D2115,"','",E2115,"',",IF(F2115,1,0),",",G2115,",",H2115,",",I2115," UNION")</f>
        <v>SELECT 'flat30-21.cnf','Rank','Clause','BitFlip','Weighted',0,10000,35,47304 UNION</v>
      </c>
    </row>
    <row r="2116" spans="1:10" x14ac:dyDescent="0.55000000000000004">
      <c r="A2116" t="s">
        <v>148</v>
      </c>
      <c r="B2116" t="s">
        <v>10</v>
      </c>
      <c r="C2116" t="s">
        <v>1</v>
      </c>
      <c r="D2116" t="s">
        <v>2</v>
      </c>
      <c r="E2116" t="s">
        <v>5</v>
      </c>
      <c r="F2116" t="b">
        <v>0</v>
      </c>
      <c r="G2116">
        <v>10000</v>
      </c>
      <c r="H2116">
        <v>51</v>
      </c>
      <c r="I2116">
        <v>48005</v>
      </c>
      <c r="J2116" t="str">
        <f t="shared" si="33"/>
        <v>SELECT 'flat30-21.cnf','Rank','Clause','BitFlip','Amplified',0,10000,51,48005 UNION</v>
      </c>
    </row>
    <row r="2117" spans="1:10" x14ac:dyDescent="0.55000000000000004">
      <c r="A2117" t="s">
        <v>148</v>
      </c>
      <c r="B2117" t="s">
        <v>10</v>
      </c>
      <c r="C2117" t="s">
        <v>1</v>
      </c>
      <c r="D2117" t="s">
        <v>6</v>
      </c>
      <c r="E2117" t="s">
        <v>3</v>
      </c>
      <c r="F2117" t="b">
        <v>1</v>
      </c>
      <c r="G2117">
        <v>4708</v>
      </c>
      <c r="H2117">
        <v>27</v>
      </c>
      <c r="I2117">
        <v>26125</v>
      </c>
      <c r="J2117" t="str">
        <f t="shared" si="33"/>
        <v>SELECT 'flat30-21.cnf','Rank','Clause','Guided','MaxSat',1,4708,27,26125 UNION</v>
      </c>
    </row>
    <row r="2118" spans="1:10" x14ac:dyDescent="0.55000000000000004">
      <c r="A2118" t="s">
        <v>148</v>
      </c>
      <c r="B2118" t="s">
        <v>10</v>
      </c>
      <c r="C2118" t="s">
        <v>1</v>
      </c>
      <c r="D2118" t="s">
        <v>6</v>
      </c>
      <c r="E2118" t="s">
        <v>4</v>
      </c>
      <c r="F2118" t="b">
        <v>1</v>
      </c>
      <c r="G2118">
        <v>440</v>
      </c>
      <c r="H2118">
        <v>1</v>
      </c>
      <c r="I2118">
        <v>2293</v>
      </c>
      <c r="J2118" t="str">
        <f t="shared" si="33"/>
        <v>SELECT 'flat30-21.cnf','Rank','Clause','Guided','Weighted',1,440,1,2293 UNION</v>
      </c>
    </row>
    <row r="2119" spans="1:10" x14ac:dyDescent="0.55000000000000004">
      <c r="A2119" t="s">
        <v>148</v>
      </c>
      <c r="B2119" t="s">
        <v>10</v>
      </c>
      <c r="C2119" t="s">
        <v>1</v>
      </c>
      <c r="D2119" t="s">
        <v>6</v>
      </c>
      <c r="E2119" t="s">
        <v>5</v>
      </c>
      <c r="F2119" t="b">
        <v>0</v>
      </c>
      <c r="G2119">
        <v>10000</v>
      </c>
      <c r="H2119">
        <v>57</v>
      </c>
      <c r="I2119">
        <v>54838</v>
      </c>
      <c r="J2119" t="str">
        <f t="shared" si="33"/>
        <v>SELECT 'flat30-21.cnf','Rank','Clause','Guided','Amplified',0,10000,57,54838 UNION</v>
      </c>
    </row>
    <row r="2120" spans="1:10" x14ac:dyDescent="0.55000000000000004">
      <c r="A2120" t="s">
        <v>148</v>
      </c>
      <c r="B2120" t="s">
        <v>10</v>
      </c>
      <c r="C2120" t="s">
        <v>1</v>
      </c>
      <c r="D2120" t="s">
        <v>131</v>
      </c>
      <c r="E2120" t="s">
        <v>3</v>
      </c>
      <c r="F2120" t="b">
        <v>0</v>
      </c>
      <c r="G2120">
        <v>10000</v>
      </c>
      <c r="H2120">
        <v>51</v>
      </c>
      <c r="I2120">
        <v>47553</v>
      </c>
      <c r="J2120" t="str">
        <f t="shared" si="33"/>
        <v>SELECT 'flat30-21.cnf','Rank','Clause','1Bit','MaxSat',0,10000,51,47553 UNION</v>
      </c>
    </row>
    <row r="2121" spans="1:10" x14ac:dyDescent="0.55000000000000004">
      <c r="A2121" t="s">
        <v>148</v>
      </c>
      <c r="B2121" t="s">
        <v>10</v>
      </c>
      <c r="C2121" t="s">
        <v>1</v>
      </c>
      <c r="D2121" t="s">
        <v>131</v>
      </c>
      <c r="E2121" t="s">
        <v>4</v>
      </c>
      <c r="F2121" t="b">
        <v>0</v>
      </c>
      <c r="G2121">
        <v>10000</v>
      </c>
      <c r="H2121">
        <v>37</v>
      </c>
      <c r="I2121">
        <v>46534</v>
      </c>
      <c r="J2121" t="str">
        <f t="shared" si="33"/>
        <v>SELECT 'flat30-21.cnf','Rank','Clause','1Bit','Weighted',0,10000,37,46534 UNION</v>
      </c>
    </row>
    <row r="2122" spans="1:10" x14ac:dyDescent="0.55000000000000004">
      <c r="A2122" t="s">
        <v>148</v>
      </c>
      <c r="B2122" t="s">
        <v>10</v>
      </c>
      <c r="C2122" t="s">
        <v>1</v>
      </c>
      <c r="D2122" t="s">
        <v>131</v>
      </c>
      <c r="E2122" t="s">
        <v>5</v>
      </c>
      <c r="F2122" t="b">
        <v>0</v>
      </c>
      <c r="G2122">
        <v>10000</v>
      </c>
      <c r="H2122">
        <v>51</v>
      </c>
      <c r="I2122">
        <v>48351</v>
      </c>
      <c r="J2122" t="str">
        <f t="shared" si="33"/>
        <v>SELECT 'flat30-21.cnf','Rank','Clause','1Bit','Amplified',0,10000,51,48351 UNION</v>
      </c>
    </row>
    <row r="2123" spans="1:10" x14ac:dyDescent="0.55000000000000004">
      <c r="A2123" t="s">
        <v>148</v>
      </c>
      <c r="B2123" t="s">
        <v>10</v>
      </c>
      <c r="C2123" t="s">
        <v>1</v>
      </c>
      <c r="D2123" t="s">
        <v>132</v>
      </c>
      <c r="E2123" t="s">
        <v>3</v>
      </c>
      <c r="F2123" t="b">
        <v>0</v>
      </c>
      <c r="G2123">
        <v>10000</v>
      </c>
      <c r="H2123">
        <v>44</v>
      </c>
      <c r="I2123">
        <v>48379</v>
      </c>
      <c r="J2123" t="str">
        <f t="shared" si="33"/>
        <v>SELECT 'flat30-21.cnf','Rank','Clause','2Bit','MaxSat',0,10000,44,48379 UNION</v>
      </c>
    </row>
    <row r="2124" spans="1:10" x14ac:dyDescent="0.55000000000000004">
      <c r="A2124" t="s">
        <v>148</v>
      </c>
      <c r="B2124" t="s">
        <v>10</v>
      </c>
      <c r="C2124" t="s">
        <v>1</v>
      </c>
      <c r="D2124" t="s">
        <v>132</v>
      </c>
      <c r="E2124" t="s">
        <v>4</v>
      </c>
      <c r="F2124" t="b">
        <v>0</v>
      </c>
      <c r="G2124">
        <v>10000</v>
      </c>
      <c r="H2124">
        <v>36</v>
      </c>
      <c r="I2124">
        <v>45848</v>
      </c>
      <c r="J2124" t="str">
        <f t="shared" si="33"/>
        <v>SELECT 'flat30-21.cnf','Rank','Clause','2Bit','Weighted',0,10000,36,45848 UNION</v>
      </c>
    </row>
    <row r="2125" spans="1:10" x14ac:dyDescent="0.55000000000000004">
      <c r="A2125" t="s">
        <v>148</v>
      </c>
      <c r="B2125" t="s">
        <v>10</v>
      </c>
      <c r="C2125" t="s">
        <v>1</v>
      </c>
      <c r="D2125" t="s">
        <v>132</v>
      </c>
      <c r="E2125" t="s">
        <v>5</v>
      </c>
      <c r="F2125" t="b">
        <v>0</v>
      </c>
      <c r="G2125">
        <v>10000</v>
      </c>
      <c r="H2125">
        <v>45</v>
      </c>
      <c r="I2125">
        <v>48412</v>
      </c>
      <c r="J2125" t="str">
        <f t="shared" si="33"/>
        <v>SELECT 'flat30-21.cnf','Rank','Clause','2Bit','Amplified',0,10000,45,48412 UNION</v>
      </c>
    </row>
    <row r="2126" spans="1:10" x14ac:dyDescent="0.55000000000000004">
      <c r="A2126" t="s">
        <v>148</v>
      </c>
      <c r="B2126" t="s">
        <v>10</v>
      </c>
      <c r="C2126" t="s">
        <v>8</v>
      </c>
      <c r="D2126" t="s">
        <v>2</v>
      </c>
      <c r="E2126" t="s">
        <v>3</v>
      </c>
      <c r="F2126" t="b">
        <v>0</v>
      </c>
      <c r="G2126">
        <v>10000</v>
      </c>
      <c r="H2126">
        <v>53</v>
      </c>
      <c r="I2126">
        <v>22519</v>
      </c>
      <c r="J2126" t="str">
        <f t="shared" si="33"/>
        <v>SELECT 'flat30-21.cnf','Rank','Uniform','BitFlip','MaxSat',0,10000,53,22519 UNION</v>
      </c>
    </row>
    <row r="2127" spans="1:10" x14ac:dyDescent="0.55000000000000004">
      <c r="A2127" t="s">
        <v>148</v>
      </c>
      <c r="B2127" t="s">
        <v>10</v>
      </c>
      <c r="C2127" t="s">
        <v>8</v>
      </c>
      <c r="D2127" t="s">
        <v>2</v>
      </c>
      <c r="E2127" t="s">
        <v>4</v>
      </c>
      <c r="F2127" t="b">
        <v>0</v>
      </c>
      <c r="G2127">
        <v>10000</v>
      </c>
      <c r="H2127">
        <v>45</v>
      </c>
      <c r="I2127">
        <v>21353</v>
      </c>
      <c r="J2127" t="str">
        <f t="shared" si="33"/>
        <v>SELECT 'flat30-21.cnf','Rank','Uniform','BitFlip','Weighted',0,10000,45,21353 UNION</v>
      </c>
    </row>
    <row r="2128" spans="1:10" x14ac:dyDescent="0.55000000000000004">
      <c r="A2128" t="s">
        <v>148</v>
      </c>
      <c r="B2128" t="s">
        <v>10</v>
      </c>
      <c r="C2128" t="s">
        <v>8</v>
      </c>
      <c r="D2128" t="s">
        <v>2</v>
      </c>
      <c r="E2128" t="s">
        <v>5</v>
      </c>
      <c r="F2128" t="b">
        <v>0</v>
      </c>
      <c r="G2128">
        <v>10000</v>
      </c>
      <c r="H2128">
        <v>53</v>
      </c>
      <c r="I2128">
        <v>22548</v>
      </c>
      <c r="J2128" t="str">
        <f t="shared" si="33"/>
        <v>SELECT 'flat30-21.cnf','Rank','Uniform','BitFlip','Amplified',0,10000,53,22548 UNION</v>
      </c>
    </row>
    <row r="2129" spans="1:10" x14ac:dyDescent="0.55000000000000004">
      <c r="A2129" t="s">
        <v>148</v>
      </c>
      <c r="B2129" t="s">
        <v>10</v>
      </c>
      <c r="C2129" t="s">
        <v>8</v>
      </c>
      <c r="D2129" t="s">
        <v>6</v>
      </c>
      <c r="E2129" t="s">
        <v>3</v>
      </c>
      <c r="F2129" t="b">
        <v>1</v>
      </c>
      <c r="G2129">
        <v>2728</v>
      </c>
      <c r="H2129">
        <v>17</v>
      </c>
      <c r="I2129">
        <v>9603</v>
      </c>
      <c r="J2129" t="str">
        <f t="shared" si="33"/>
        <v>SELECT 'flat30-21.cnf','Rank','Uniform','Guided','MaxSat',1,2728,17,9603 UNION</v>
      </c>
    </row>
    <row r="2130" spans="1:10" x14ac:dyDescent="0.55000000000000004">
      <c r="A2130" t="s">
        <v>148</v>
      </c>
      <c r="B2130" t="s">
        <v>10</v>
      </c>
      <c r="C2130" t="s">
        <v>8</v>
      </c>
      <c r="D2130" t="s">
        <v>6</v>
      </c>
      <c r="E2130" t="s">
        <v>4</v>
      </c>
      <c r="F2130" t="b">
        <v>1</v>
      </c>
      <c r="G2130">
        <v>1988</v>
      </c>
      <c r="H2130">
        <v>11</v>
      </c>
      <c r="I2130">
        <v>6652</v>
      </c>
      <c r="J2130" t="str">
        <f t="shared" si="33"/>
        <v>SELECT 'flat30-21.cnf','Rank','Uniform','Guided','Weighted',1,1988,11,6652 UNION</v>
      </c>
    </row>
    <row r="2131" spans="1:10" x14ac:dyDescent="0.55000000000000004">
      <c r="A2131" t="s">
        <v>148</v>
      </c>
      <c r="B2131" t="s">
        <v>10</v>
      </c>
      <c r="C2131" t="s">
        <v>8</v>
      </c>
      <c r="D2131" t="s">
        <v>6</v>
      </c>
      <c r="E2131" t="s">
        <v>5</v>
      </c>
      <c r="F2131" t="b">
        <v>1</v>
      </c>
      <c r="G2131">
        <v>6423</v>
      </c>
      <c r="H2131">
        <v>41</v>
      </c>
      <c r="I2131">
        <v>23236</v>
      </c>
      <c r="J2131" t="str">
        <f t="shared" si="33"/>
        <v>SELECT 'flat30-21.cnf','Rank','Uniform','Guided','Amplified',1,6423,41,23236 UNION</v>
      </c>
    </row>
    <row r="2132" spans="1:10" x14ac:dyDescent="0.55000000000000004">
      <c r="A2132" t="s">
        <v>148</v>
      </c>
      <c r="B2132" t="s">
        <v>10</v>
      </c>
      <c r="C2132" t="s">
        <v>8</v>
      </c>
      <c r="D2132" t="s">
        <v>131</v>
      </c>
      <c r="E2132" t="s">
        <v>3</v>
      </c>
      <c r="F2132" t="b">
        <v>0</v>
      </c>
      <c r="G2132">
        <v>10000</v>
      </c>
      <c r="H2132">
        <v>54</v>
      </c>
      <c r="I2132">
        <v>21609</v>
      </c>
      <c r="J2132" t="str">
        <f t="shared" si="33"/>
        <v>SELECT 'flat30-21.cnf','Rank','Uniform','1Bit','MaxSat',0,10000,54,21609 UNION</v>
      </c>
    </row>
    <row r="2133" spans="1:10" x14ac:dyDescent="0.55000000000000004">
      <c r="A2133" t="s">
        <v>148</v>
      </c>
      <c r="B2133" t="s">
        <v>10</v>
      </c>
      <c r="C2133" t="s">
        <v>8</v>
      </c>
      <c r="D2133" t="s">
        <v>131</v>
      </c>
      <c r="E2133" t="s">
        <v>4</v>
      </c>
      <c r="F2133" t="b">
        <v>0</v>
      </c>
      <c r="G2133">
        <v>10000</v>
      </c>
      <c r="H2133">
        <v>46</v>
      </c>
      <c r="I2133">
        <v>20246</v>
      </c>
      <c r="J2133" t="str">
        <f t="shared" si="33"/>
        <v>SELECT 'flat30-21.cnf','Rank','Uniform','1Bit','Weighted',0,10000,46,20246 UNION</v>
      </c>
    </row>
    <row r="2134" spans="1:10" x14ac:dyDescent="0.55000000000000004">
      <c r="A2134" t="s">
        <v>148</v>
      </c>
      <c r="B2134" t="s">
        <v>10</v>
      </c>
      <c r="C2134" t="s">
        <v>8</v>
      </c>
      <c r="D2134" t="s">
        <v>131</v>
      </c>
      <c r="E2134" t="s">
        <v>5</v>
      </c>
      <c r="F2134" t="b">
        <v>0</v>
      </c>
      <c r="G2134">
        <v>10000</v>
      </c>
      <c r="H2134">
        <v>55</v>
      </c>
      <c r="I2134">
        <v>22285</v>
      </c>
      <c r="J2134" t="str">
        <f t="shared" si="33"/>
        <v>SELECT 'flat30-21.cnf','Rank','Uniform','1Bit','Amplified',0,10000,55,22285 UNION</v>
      </c>
    </row>
    <row r="2135" spans="1:10" x14ac:dyDescent="0.55000000000000004">
      <c r="A2135" t="s">
        <v>148</v>
      </c>
      <c r="B2135" t="s">
        <v>10</v>
      </c>
      <c r="C2135" t="s">
        <v>8</v>
      </c>
      <c r="D2135" t="s">
        <v>132</v>
      </c>
      <c r="E2135" t="s">
        <v>3</v>
      </c>
      <c r="F2135" t="b">
        <v>0</v>
      </c>
      <c r="G2135">
        <v>10000</v>
      </c>
      <c r="H2135">
        <v>57</v>
      </c>
      <c r="I2135">
        <v>21455</v>
      </c>
      <c r="J2135" t="str">
        <f t="shared" si="33"/>
        <v>SELECT 'flat30-21.cnf','Rank','Uniform','2Bit','MaxSat',0,10000,57,21455 UNION</v>
      </c>
    </row>
    <row r="2136" spans="1:10" x14ac:dyDescent="0.55000000000000004">
      <c r="A2136" t="s">
        <v>148</v>
      </c>
      <c r="B2136" t="s">
        <v>10</v>
      </c>
      <c r="C2136" t="s">
        <v>8</v>
      </c>
      <c r="D2136" t="s">
        <v>132</v>
      </c>
      <c r="E2136" t="s">
        <v>4</v>
      </c>
      <c r="F2136" t="b">
        <v>1</v>
      </c>
      <c r="G2136">
        <v>5778</v>
      </c>
      <c r="H2136">
        <v>23</v>
      </c>
      <c r="I2136">
        <v>11463</v>
      </c>
      <c r="J2136" t="str">
        <f t="shared" si="33"/>
        <v>SELECT 'flat30-21.cnf','Rank','Uniform','2Bit','Weighted',1,5778,23,11463 UNION</v>
      </c>
    </row>
    <row r="2137" spans="1:10" x14ac:dyDescent="0.55000000000000004">
      <c r="A2137" t="s">
        <v>148</v>
      </c>
      <c r="B2137" t="s">
        <v>10</v>
      </c>
      <c r="C2137" t="s">
        <v>8</v>
      </c>
      <c r="D2137" t="s">
        <v>132</v>
      </c>
      <c r="E2137" t="s">
        <v>5</v>
      </c>
      <c r="F2137" t="b">
        <v>0</v>
      </c>
      <c r="G2137">
        <v>10000</v>
      </c>
      <c r="H2137">
        <v>54</v>
      </c>
      <c r="I2137">
        <v>21572</v>
      </c>
      <c r="J2137" t="str">
        <f t="shared" si="33"/>
        <v>SELECT 'flat30-21.cnf','Rank','Uniform','2Bit','Amplified',0,10000,54,21572 UNION</v>
      </c>
    </row>
    <row r="2138" spans="1:10" x14ac:dyDescent="0.55000000000000004">
      <c r="A2138" t="s">
        <v>148</v>
      </c>
      <c r="B2138" t="s">
        <v>10</v>
      </c>
      <c r="C2138" t="s">
        <v>133</v>
      </c>
      <c r="D2138" t="s">
        <v>2</v>
      </c>
      <c r="E2138" t="s">
        <v>3</v>
      </c>
      <c r="F2138" t="b">
        <v>0</v>
      </c>
      <c r="G2138">
        <v>10000</v>
      </c>
      <c r="H2138">
        <v>53</v>
      </c>
      <c r="I2138">
        <v>21663</v>
      </c>
      <c r="J2138" t="str">
        <f t="shared" si="33"/>
        <v>SELECT 'flat30-21.cnf','Rank','1Point','BitFlip','MaxSat',0,10000,53,21663 UNION</v>
      </c>
    </row>
    <row r="2139" spans="1:10" x14ac:dyDescent="0.55000000000000004">
      <c r="A2139" t="s">
        <v>148</v>
      </c>
      <c r="B2139" t="s">
        <v>10</v>
      </c>
      <c r="C2139" t="s">
        <v>133</v>
      </c>
      <c r="D2139" t="s">
        <v>2</v>
      </c>
      <c r="E2139" t="s">
        <v>4</v>
      </c>
      <c r="F2139" t="b">
        <v>1</v>
      </c>
      <c r="G2139">
        <v>4786</v>
      </c>
      <c r="H2139">
        <v>20</v>
      </c>
      <c r="I2139">
        <v>9478</v>
      </c>
      <c r="J2139" t="str">
        <f t="shared" si="33"/>
        <v>SELECT 'flat30-21.cnf','Rank','1Point','BitFlip','Weighted',1,4786,20,9478 UNION</v>
      </c>
    </row>
    <row r="2140" spans="1:10" x14ac:dyDescent="0.55000000000000004">
      <c r="A2140" t="s">
        <v>148</v>
      </c>
      <c r="B2140" t="s">
        <v>10</v>
      </c>
      <c r="C2140" t="s">
        <v>133</v>
      </c>
      <c r="D2140" t="s">
        <v>2</v>
      </c>
      <c r="E2140" t="s">
        <v>5</v>
      </c>
      <c r="F2140" t="b">
        <v>0</v>
      </c>
      <c r="G2140">
        <v>10000</v>
      </c>
      <c r="H2140">
        <v>50</v>
      </c>
      <c r="I2140">
        <v>21188</v>
      </c>
      <c r="J2140" t="str">
        <f t="shared" si="33"/>
        <v>SELECT 'flat30-21.cnf','Rank','1Point','BitFlip','Amplified',0,10000,50,21188 UNION</v>
      </c>
    </row>
    <row r="2141" spans="1:10" x14ac:dyDescent="0.55000000000000004">
      <c r="A2141" t="s">
        <v>148</v>
      </c>
      <c r="B2141" t="s">
        <v>10</v>
      </c>
      <c r="C2141" t="s">
        <v>133</v>
      </c>
      <c r="D2141" t="s">
        <v>6</v>
      </c>
      <c r="E2141" t="s">
        <v>3</v>
      </c>
      <c r="F2141" t="b">
        <v>1</v>
      </c>
      <c r="G2141">
        <v>3677</v>
      </c>
      <c r="H2141">
        <v>23</v>
      </c>
      <c r="I2141">
        <v>12281</v>
      </c>
      <c r="J2141" t="str">
        <f t="shared" si="33"/>
        <v>SELECT 'flat30-21.cnf','Rank','1Point','Guided','MaxSat',1,3677,23,12281 UNION</v>
      </c>
    </row>
    <row r="2142" spans="1:10" x14ac:dyDescent="0.55000000000000004">
      <c r="A2142" t="s">
        <v>148</v>
      </c>
      <c r="B2142" t="s">
        <v>10</v>
      </c>
      <c r="C2142" t="s">
        <v>133</v>
      </c>
      <c r="D2142" t="s">
        <v>6</v>
      </c>
      <c r="E2142" t="s">
        <v>4</v>
      </c>
      <c r="F2142" t="b">
        <v>1</v>
      </c>
      <c r="G2142">
        <v>1493</v>
      </c>
      <c r="H2142">
        <v>9</v>
      </c>
      <c r="I2142">
        <v>5099</v>
      </c>
      <c r="J2142" t="str">
        <f t="shared" si="33"/>
        <v>SELECT 'flat30-21.cnf','Rank','1Point','Guided','Weighted',1,1493,9,5099 UNION</v>
      </c>
    </row>
    <row r="2143" spans="1:10" x14ac:dyDescent="0.55000000000000004">
      <c r="A2143" t="s">
        <v>148</v>
      </c>
      <c r="B2143" t="s">
        <v>10</v>
      </c>
      <c r="C2143" t="s">
        <v>133</v>
      </c>
      <c r="D2143" t="s">
        <v>6</v>
      </c>
      <c r="E2143" t="s">
        <v>5</v>
      </c>
      <c r="F2143" t="b">
        <v>1</v>
      </c>
      <c r="G2143">
        <v>4969</v>
      </c>
      <c r="H2143">
        <v>33</v>
      </c>
      <c r="I2143">
        <v>17406</v>
      </c>
      <c r="J2143" t="str">
        <f t="shared" si="33"/>
        <v>SELECT 'flat30-21.cnf','Rank','1Point','Guided','Amplified',1,4969,33,17406 UNION</v>
      </c>
    </row>
    <row r="2144" spans="1:10" x14ac:dyDescent="0.55000000000000004">
      <c r="A2144" t="s">
        <v>148</v>
      </c>
      <c r="B2144" t="s">
        <v>10</v>
      </c>
      <c r="C2144" t="s">
        <v>133</v>
      </c>
      <c r="D2144" t="s">
        <v>131</v>
      </c>
      <c r="E2144" t="s">
        <v>3</v>
      </c>
      <c r="F2144" t="b">
        <v>1</v>
      </c>
      <c r="G2144">
        <v>5887</v>
      </c>
      <c r="H2144">
        <v>29</v>
      </c>
      <c r="I2144">
        <v>11738</v>
      </c>
      <c r="J2144" t="str">
        <f t="shared" si="33"/>
        <v>SELECT 'flat30-21.cnf','Rank','1Point','1Bit','MaxSat',1,5887,29,11738 UNION</v>
      </c>
    </row>
    <row r="2145" spans="1:10" x14ac:dyDescent="0.55000000000000004">
      <c r="A2145" t="s">
        <v>148</v>
      </c>
      <c r="B2145" t="s">
        <v>10</v>
      </c>
      <c r="C2145" t="s">
        <v>133</v>
      </c>
      <c r="D2145" t="s">
        <v>131</v>
      </c>
      <c r="E2145" t="s">
        <v>4</v>
      </c>
      <c r="F2145" t="b">
        <v>0</v>
      </c>
      <c r="G2145">
        <v>10000</v>
      </c>
      <c r="H2145">
        <v>39</v>
      </c>
      <c r="I2145">
        <v>18501</v>
      </c>
      <c r="J2145" t="str">
        <f t="shared" si="33"/>
        <v>SELECT 'flat30-21.cnf','Rank','1Point','1Bit','Weighted',0,10000,39,18501 UNION</v>
      </c>
    </row>
    <row r="2146" spans="1:10" x14ac:dyDescent="0.55000000000000004">
      <c r="A2146" t="s">
        <v>148</v>
      </c>
      <c r="B2146" t="s">
        <v>10</v>
      </c>
      <c r="C2146" t="s">
        <v>133</v>
      </c>
      <c r="D2146" t="s">
        <v>131</v>
      </c>
      <c r="E2146" t="s">
        <v>5</v>
      </c>
      <c r="F2146" t="b">
        <v>0</v>
      </c>
      <c r="G2146">
        <v>10000</v>
      </c>
      <c r="H2146">
        <v>54</v>
      </c>
      <c r="I2146">
        <v>20687</v>
      </c>
      <c r="J2146" t="str">
        <f t="shared" si="33"/>
        <v>SELECT 'flat30-21.cnf','Rank','1Point','1Bit','Amplified',0,10000,54,20687 UNION</v>
      </c>
    </row>
    <row r="2147" spans="1:10" x14ac:dyDescent="0.55000000000000004">
      <c r="A2147" t="s">
        <v>148</v>
      </c>
      <c r="B2147" t="s">
        <v>10</v>
      </c>
      <c r="C2147" t="s">
        <v>133</v>
      </c>
      <c r="D2147" t="s">
        <v>132</v>
      </c>
      <c r="E2147" t="s">
        <v>3</v>
      </c>
      <c r="F2147" t="b">
        <v>0</v>
      </c>
      <c r="G2147">
        <v>10000</v>
      </c>
      <c r="H2147">
        <v>51</v>
      </c>
      <c r="I2147">
        <v>20081</v>
      </c>
      <c r="J2147" t="str">
        <f t="shared" si="33"/>
        <v>SELECT 'flat30-21.cnf','Rank','1Point','2Bit','MaxSat',0,10000,51,20081 UNION</v>
      </c>
    </row>
    <row r="2148" spans="1:10" x14ac:dyDescent="0.55000000000000004">
      <c r="A2148" t="s">
        <v>148</v>
      </c>
      <c r="B2148" t="s">
        <v>10</v>
      </c>
      <c r="C2148" t="s">
        <v>133</v>
      </c>
      <c r="D2148" t="s">
        <v>132</v>
      </c>
      <c r="E2148" t="s">
        <v>4</v>
      </c>
      <c r="F2148" t="b">
        <v>1</v>
      </c>
      <c r="G2148">
        <v>5754</v>
      </c>
      <c r="H2148">
        <v>24</v>
      </c>
      <c r="I2148">
        <v>10685</v>
      </c>
      <c r="J2148" t="str">
        <f t="shared" si="33"/>
        <v>SELECT 'flat30-21.cnf','Rank','1Point','2Bit','Weighted',1,5754,24,10685 UNION</v>
      </c>
    </row>
    <row r="2149" spans="1:10" x14ac:dyDescent="0.55000000000000004">
      <c r="A2149" t="s">
        <v>148</v>
      </c>
      <c r="B2149" t="s">
        <v>10</v>
      </c>
      <c r="C2149" t="s">
        <v>133</v>
      </c>
      <c r="D2149" t="s">
        <v>132</v>
      </c>
      <c r="E2149" t="s">
        <v>5</v>
      </c>
      <c r="F2149" t="b">
        <v>1</v>
      </c>
      <c r="G2149">
        <v>7672</v>
      </c>
      <c r="H2149">
        <v>35</v>
      </c>
      <c r="I2149">
        <v>15408</v>
      </c>
      <c r="J2149" t="str">
        <f t="shared" si="33"/>
        <v>SELECT 'flat30-21.cnf','Rank','1Point','2Bit','Amplified',1,7672,35,15408 UNION</v>
      </c>
    </row>
    <row r="2150" spans="1:10" x14ac:dyDescent="0.55000000000000004">
      <c r="A2150" t="s">
        <v>148</v>
      </c>
      <c r="B2150" t="s">
        <v>10</v>
      </c>
      <c r="C2150" t="s">
        <v>134</v>
      </c>
      <c r="D2150" t="s">
        <v>2</v>
      </c>
      <c r="E2150" t="s">
        <v>3</v>
      </c>
      <c r="F2150" t="b">
        <v>1</v>
      </c>
      <c r="G2150">
        <v>7164</v>
      </c>
      <c r="H2150">
        <v>39</v>
      </c>
      <c r="I2150">
        <v>15160</v>
      </c>
      <c r="J2150" t="str">
        <f t="shared" si="33"/>
        <v>SELECT 'flat30-21.cnf','Rank','2Point','BitFlip','MaxSat',1,7164,39,15160 UNION</v>
      </c>
    </row>
    <row r="2151" spans="1:10" x14ac:dyDescent="0.55000000000000004">
      <c r="A2151" t="s">
        <v>148</v>
      </c>
      <c r="B2151" t="s">
        <v>10</v>
      </c>
      <c r="C2151" t="s">
        <v>134</v>
      </c>
      <c r="D2151" t="s">
        <v>2</v>
      </c>
      <c r="E2151" t="s">
        <v>4</v>
      </c>
      <c r="F2151" t="b">
        <v>0</v>
      </c>
      <c r="G2151">
        <v>10000</v>
      </c>
      <c r="H2151">
        <v>41</v>
      </c>
      <c r="I2151">
        <v>19969</v>
      </c>
      <c r="J2151" t="str">
        <f t="shared" si="33"/>
        <v>SELECT 'flat30-21.cnf','Rank','2Point','BitFlip','Weighted',0,10000,41,19969 UNION</v>
      </c>
    </row>
    <row r="2152" spans="1:10" x14ac:dyDescent="0.55000000000000004">
      <c r="A2152" t="s">
        <v>148</v>
      </c>
      <c r="B2152" t="s">
        <v>10</v>
      </c>
      <c r="C2152" t="s">
        <v>134</v>
      </c>
      <c r="D2152" t="s">
        <v>2</v>
      </c>
      <c r="E2152" t="s">
        <v>5</v>
      </c>
      <c r="F2152" t="b">
        <v>0</v>
      </c>
      <c r="G2152">
        <v>10000</v>
      </c>
      <c r="H2152">
        <v>55</v>
      </c>
      <c r="I2152">
        <v>21206</v>
      </c>
      <c r="J2152" t="str">
        <f t="shared" si="33"/>
        <v>SELECT 'flat30-21.cnf','Rank','2Point','BitFlip','Amplified',0,10000,55,21206 UNION</v>
      </c>
    </row>
    <row r="2153" spans="1:10" x14ac:dyDescent="0.55000000000000004">
      <c r="A2153" t="s">
        <v>148</v>
      </c>
      <c r="B2153" t="s">
        <v>10</v>
      </c>
      <c r="C2153" t="s">
        <v>134</v>
      </c>
      <c r="D2153" t="s">
        <v>6</v>
      </c>
      <c r="E2153" t="s">
        <v>3</v>
      </c>
      <c r="F2153" t="b">
        <v>1</v>
      </c>
      <c r="G2153">
        <v>394</v>
      </c>
      <c r="H2153">
        <v>2</v>
      </c>
      <c r="I2153">
        <v>1354</v>
      </c>
      <c r="J2153" t="str">
        <f t="shared" si="33"/>
        <v>SELECT 'flat30-21.cnf','Rank','2Point','Guided','MaxSat',1,394,2,1354 UNION</v>
      </c>
    </row>
    <row r="2154" spans="1:10" x14ac:dyDescent="0.55000000000000004">
      <c r="A2154" t="s">
        <v>148</v>
      </c>
      <c r="B2154" t="s">
        <v>10</v>
      </c>
      <c r="C2154" t="s">
        <v>134</v>
      </c>
      <c r="D2154" t="s">
        <v>6</v>
      </c>
      <c r="E2154" t="s">
        <v>4</v>
      </c>
      <c r="F2154" t="b">
        <v>1</v>
      </c>
      <c r="G2154">
        <v>109</v>
      </c>
      <c r="H2154">
        <v>0</v>
      </c>
      <c r="I2154">
        <v>336</v>
      </c>
      <c r="J2154" t="str">
        <f t="shared" si="33"/>
        <v>SELECT 'flat30-21.cnf','Rank','2Point','Guided','Weighted',1,109,0,336 UNION</v>
      </c>
    </row>
    <row r="2155" spans="1:10" x14ac:dyDescent="0.55000000000000004">
      <c r="A2155" t="s">
        <v>148</v>
      </c>
      <c r="B2155" t="s">
        <v>10</v>
      </c>
      <c r="C2155" t="s">
        <v>134</v>
      </c>
      <c r="D2155" t="s">
        <v>6</v>
      </c>
      <c r="E2155" t="s">
        <v>5</v>
      </c>
      <c r="F2155" t="b">
        <v>1</v>
      </c>
      <c r="G2155">
        <v>4110</v>
      </c>
      <c r="H2155">
        <v>28</v>
      </c>
      <c r="I2155">
        <v>13827</v>
      </c>
      <c r="J2155" t="str">
        <f t="shared" si="33"/>
        <v>SELECT 'flat30-21.cnf','Rank','2Point','Guided','Amplified',1,4110,28,13827 UNION</v>
      </c>
    </row>
    <row r="2156" spans="1:10" x14ac:dyDescent="0.55000000000000004">
      <c r="A2156" t="s">
        <v>148</v>
      </c>
      <c r="B2156" t="s">
        <v>10</v>
      </c>
      <c r="C2156" t="s">
        <v>134</v>
      </c>
      <c r="D2156" t="s">
        <v>131</v>
      </c>
      <c r="E2156" t="s">
        <v>3</v>
      </c>
      <c r="F2156" t="b">
        <v>0</v>
      </c>
      <c r="G2156">
        <v>10000</v>
      </c>
      <c r="H2156">
        <v>52</v>
      </c>
      <c r="I2156">
        <v>20513</v>
      </c>
      <c r="J2156" t="str">
        <f t="shared" si="33"/>
        <v>SELECT 'flat30-21.cnf','Rank','2Point','1Bit','MaxSat',0,10000,52,20513 UNION</v>
      </c>
    </row>
    <row r="2157" spans="1:10" x14ac:dyDescent="0.55000000000000004">
      <c r="A2157" t="s">
        <v>148</v>
      </c>
      <c r="B2157" t="s">
        <v>10</v>
      </c>
      <c r="C2157" t="s">
        <v>134</v>
      </c>
      <c r="D2157" t="s">
        <v>131</v>
      </c>
      <c r="E2157" t="s">
        <v>4</v>
      </c>
      <c r="F2157" t="b">
        <v>0</v>
      </c>
      <c r="G2157">
        <v>10000</v>
      </c>
      <c r="H2157">
        <v>40</v>
      </c>
      <c r="I2157">
        <v>18465</v>
      </c>
      <c r="J2157" t="str">
        <f t="shared" si="33"/>
        <v>SELECT 'flat30-21.cnf','Rank','2Point','1Bit','Weighted',0,10000,40,18465 UNION</v>
      </c>
    </row>
    <row r="2158" spans="1:10" x14ac:dyDescent="0.55000000000000004">
      <c r="A2158" t="s">
        <v>148</v>
      </c>
      <c r="B2158" t="s">
        <v>10</v>
      </c>
      <c r="C2158" t="s">
        <v>134</v>
      </c>
      <c r="D2158" t="s">
        <v>131</v>
      </c>
      <c r="E2158" t="s">
        <v>5</v>
      </c>
      <c r="F2158" t="b">
        <v>0</v>
      </c>
      <c r="G2158">
        <v>10000</v>
      </c>
      <c r="H2158">
        <v>48</v>
      </c>
      <c r="I2158">
        <v>19803</v>
      </c>
      <c r="J2158" t="str">
        <f t="shared" si="33"/>
        <v>SELECT 'flat30-21.cnf','Rank','2Point','1Bit','Amplified',0,10000,48,19803 UNION</v>
      </c>
    </row>
    <row r="2159" spans="1:10" x14ac:dyDescent="0.55000000000000004">
      <c r="A2159" t="s">
        <v>148</v>
      </c>
      <c r="B2159" t="s">
        <v>10</v>
      </c>
      <c r="C2159" t="s">
        <v>134</v>
      </c>
      <c r="D2159" t="s">
        <v>132</v>
      </c>
      <c r="E2159" t="s">
        <v>3</v>
      </c>
      <c r="F2159" t="b">
        <v>0</v>
      </c>
      <c r="G2159">
        <v>10000</v>
      </c>
      <c r="H2159">
        <v>54</v>
      </c>
      <c r="I2159">
        <v>20511</v>
      </c>
      <c r="J2159" t="str">
        <f t="shared" si="33"/>
        <v>SELECT 'flat30-21.cnf','Rank','2Point','2Bit','MaxSat',0,10000,54,20511 UNION</v>
      </c>
    </row>
    <row r="2160" spans="1:10" x14ac:dyDescent="0.55000000000000004">
      <c r="A2160" t="s">
        <v>148</v>
      </c>
      <c r="B2160" t="s">
        <v>10</v>
      </c>
      <c r="C2160" t="s">
        <v>134</v>
      </c>
      <c r="D2160" t="s">
        <v>132</v>
      </c>
      <c r="E2160" t="s">
        <v>4</v>
      </c>
      <c r="F2160" t="b">
        <v>0</v>
      </c>
      <c r="G2160">
        <v>10000</v>
      </c>
      <c r="H2160">
        <v>46</v>
      </c>
      <c r="I2160">
        <v>18454</v>
      </c>
      <c r="J2160" t="str">
        <f t="shared" si="33"/>
        <v>SELECT 'flat30-21.cnf','Rank','2Point','2Bit','Weighted',0,10000,46,18454 UNION</v>
      </c>
    </row>
    <row r="2161" spans="1:10" x14ac:dyDescent="0.55000000000000004">
      <c r="A2161" t="s">
        <v>148</v>
      </c>
      <c r="B2161" t="s">
        <v>10</v>
      </c>
      <c r="C2161" t="s">
        <v>134</v>
      </c>
      <c r="D2161" t="s">
        <v>132</v>
      </c>
      <c r="E2161" t="s">
        <v>5</v>
      </c>
      <c r="F2161" t="b">
        <v>1</v>
      </c>
      <c r="G2161">
        <v>7253</v>
      </c>
      <c r="H2161">
        <v>36</v>
      </c>
      <c r="I2161">
        <v>14534</v>
      </c>
      <c r="J2161" t="str">
        <f t="shared" si="33"/>
        <v>SELECT 'flat30-21.cnf','Rank','2Point','2Bit','Amplified',1,7253,36,14534 UNION</v>
      </c>
    </row>
    <row r="2162" spans="1:10" x14ac:dyDescent="0.55000000000000004">
      <c r="A2162" t="s">
        <v>149</v>
      </c>
      <c r="B2162" t="s">
        <v>0</v>
      </c>
      <c r="C2162" t="s">
        <v>1</v>
      </c>
      <c r="D2162" t="s">
        <v>2</v>
      </c>
      <c r="E2162" t="s">
        <v>3</v>
      </c>
      <c r="F2162" t="b">
        <v>1</v>
      </c>
      <c r="G2162">
        <v>2115</v>
      </c>
      <c r="H2162">
        <v>12</v>
      </c>
      <c r="I2162">
        <v>9966</v>
      </c>
      <c r="J2162" t="str">
        <f t="shared" si="33"/>
        <v>SELECT 'flat30-22.cnf','Tournament','Clause','BitFlip','MaxSat',1,2115,12,9966 UNION</v>
      </c>
    </row>
    <row r="2163" spans="1:10" x14ac:dyDescent="0.55000000000000004">
      <c r="A2163" t="s">
        <v>149</v>
      </c>
      <c r="B2163" t="s">
        <v>0</v>
      </c>
      <c r="C2163" t="s">
        <v>1</v>
      </c>
      <c r="D2163" t="s">
        <v>2</v>
      </c>
      <c r="E2163" t="s">
        <v>4</v>
      </c>
      <c r="F2163" t="b">
        <v>1</v>
      </c>
      <c r="G2163">
        <v>3090</v>
      </c>
      <c r="H2163">
        <v>15</v>
      </c>
      <c r="I2163">
        <v>14189</v>
      </c>
      <c r="J2163" t="str">
        <f t="shared" si="33"/>
        <v>SELECT 'flat30-22.cnf','Tournament','Clause','BitFlip','Weighted',1,3090,15,14189 UNION</v>
      </c>
    </row>
    <row r="2164" spans="1:10" x14ac:dyDescent="0.55000000000000004">
      <c r="A2164" t="s">
        <v>149</v>
      </c>
      <c r="B2164" t="s">
        <v>0</v>
      </c>
      <c r="C2164" t="s">
        <v>1</v>
      </c>
      <c r="D2164" t="s">
        <v>2</v>
      </c>
      <c r="E2164" t="s">
        <v>5</v>
      </c>
      <c r="F2164" t="b">
        <v>1</v>
      </c>
      <c r="G2164">
        <v>2115</v>
      </c>
      <c r="H2164">
        <v>12</v>
      </c>
      <c r="I2164">
        <v>10469</v>
      </c>
      <c r="J2164" t="str">
        <f t="shared" si="33"/>
        <v>SELECT 'flat30-22.cnf','Tournament','Clause','BitFlip','Amplified',1,2115,12,10469 UNION</v>
      </c>
    </row>
    <row r="2165" spans="1:10" x14ac:dyDescent="0.55000000000000004">
      <c r="A2165" t="s">
        <v>149</v>
      </c>
      <c r="B2165" t="s">
        <v>0</v>
      </c>
      <c r="C2165" t="s">
        <v>1</v>
      </c>
      <c r="D2165" t="s">
        <v>6</v>
      </c>
      <c r="E2165" t="s">
        <v>3</v>
      </c>
      <c r="F2165" t="b">
        <v>1</v>
      </c>
      <c r="G2165">
        <v>209</v>
      </c>
      <c r="H2165">
        <v>1</v>
      </c>
      <c r="I2165">
        <v>1133</v>
      </c>
      <c r="J2165" t="str">
        <f t="shared" si="33"/>
        <v>SELECT 'flat30-22.cnf','Tournament','Clause','Guided','MaxSat',1,209,1,1133 UNION</v>
      </c>
    </row>
    <row r="2166" spans="1:10" x14ac:dyDescent="0.55000000000000004">
      <c r="A2166" t="s">
        <v>149</v>
      </c>
      <c r="B2166" t="s">
        <v>0</v>
      </c>
      <c r="C2166" t="s">
        <v>1</v>
      </c>
      <c r="D2166" t="s">
        <v>6</v>
      </c>
      <c r="E2166" t="s">
        <v>4</v>
      </c>
      <c r="F2166" t="b">
        <v>1</v>
      </c>
      <c r="G2166">
        <v>188</v>
      </c>
      <c r="H2166">
        <v>0</v>
      </c>
      <c r="I2166">
        <v>973</v>
      </c>
      <c r="J2166" t="str">
        <f t="shared" si="33"/>
        <v>SELECT 'flat30-22.cnf','Tournament','Clause','Guided','Weighted',1,188,0,973 UNION</v>
      </c>
    </row>
    <row r="2167" spans="1:10" x14ac:dyDescent="0.55000000000000004">
      <c r="A2167" t="s">
        <v>149</v>
      </c>
      <c r="B2167" t="s">
        <v>0</v>
      </c>
      <c r="C2167" t="s">
        <v>1</v>
      </c>
      <c r="D2167" t="s">
        <v>6</v>
      </c>
      <c r="E2167" t="s">
        <v>5</v>
      </c>
      <c r="F2167" t="b">
        <v>1</v>
      </c>
      <c r="G2167">
        <v>209</v>
      </c>
      <c r="H2167">
        <v>1</v>
      </c>
      <c r="I2167">
        <v>1136</v>
      </c>
      <c r="J2167" t="str">
        <f t="shared" si="33"/>
        <v>SELECT 'flat30-22.cnf','Tournament','Clause','Guided','Amplified',1,209,1,1136 UNION</v>
      </c>
    </row>
    <row r="2168" spans="1:10" x14ac:dyDescent="0.55000000000000004">
      <c r="A2168" t="s">
        <v>149</v>
      </c>
      <c r="B2168" t="s">
        <v>0</v>
      </c>
      <c r="C2168" t="s">
        <v>1</v>
      </c>
      <c r="D2168" t="s">
        <v>131</v>
      </c>
      <c r="E2168" t="s">
        <v>3</v>
      </c>
      <c r="F2168" t="b">
        <v>1</v>
      </c>
      <c r="G2168">
        <v>6087</v>
      </c>
      <c r="H2168">
        <v>37</v>
      </c>
      <c r="I2168">
        <v>28066</v>
      </c>
      <c r="J2168" t="str">
        <f t="shared" si="33"/>
        <v>SELECT 'flat30-22.cnf','Tournament','Clause','1Bit','MaxSat',1,6087,37,28066 UNION</v>
      </c>
    </row>
    <row r="2169" spans="1:10" x14ac:dyDescent="0.55000000000000004">
      <c r="A2169" t="s">
        <v>149</v>
      </c>
      <c r="B2169" t="s">
        <v>0</v>
      </c>
      <c r="C2169" t="s">
        <v>1</v>
      </c>
      <c r="D2169" t="s">
        <v>131</v>
      </c>
      <c r="E2169" t="s">
        <v>4</v>
      </c>
      <c r="F2169" t="b">
        <v>1</v>
      </c>
      <c r="G2169">
        <v>1625</v>
      </c>
      <c r="H2169">
        <v>7</v>
      </c>
      <c r="I2169">
        <v>7344</v>
      </c>
      <c r="J2169" t="str">
        <f t="shared" si="33"/>
        <v>SELECT 'flat30-22.cnf','Tournament','Clause','1Bit','Weighted',1,1625,7,7344 UNION</v>
      </c>
    </row>
    <row r="2170" spans="1:10" x14ac:dyDescent="0.55000000000000004">
      <c r="A2170" t="s">
        <v>149</v>
      </c>
      <c r="B2170" t="s">
        <v>0</v>
      </c>
      <c r="C2170" t="s">
        <v>1</v>
      </c>
      <c r="D2170" t="s">
        <v>131</v>
      </c>
      <c r="E2170" t="s">
        <v>5</v>
      </c>
      <c r="F2170" t="b">
        <v>1</v>
      </c>
      <c r="G2170">
        <v>6087</v>
      </c>
      <c r="H2170">
        <v>37</v>
      </c>
      <c r="I2170">
        <v>28938</v>
      </c>
      <c r="J2170" t="str">
        <f t="shared" si="33"/>
        <v>SELECT 'flat30-22.cnf','Tournament','Clause','1Bit','Amplified',1,6087,37,28938 UNION</v>
      </c>
    </row>
    <row r="2171" spans="1:10" x14ac:dyDescent="0.55000000000000004">
      <c r="A2171" t="s">
        <v>149</v>
      </c>
      <c r="B2171" t="s">
        <v>0</v>
      </c>
      <c r="C2171" t="s">
        <v>1</v>
      </c>
      <c r="D2171" t="s">
        <v>132</v>
      </c>
      <c r="E2171" t="s">
        <v>3</v>
      </c>
      <c r="F2171" t="b">
        <v>1</v>
      </c>
      <c r="G2171">
        <v>9636</v>
      </c>
      <c r="H2171">
        <v>55</v>
      </c>
      <c r="I2171">
        <v>43858</v>
      </c>
      <c r="J2171" t="str">
        <f t="shared" si="33"/>
        <v>SELECT 'flat30-22.cnf','Tournament','Clause','2Bit','MaxSat',1,9636,55,43858 UNION</v>
      </c>
    </row>
    <row r="2172" spans="1:10" x14ac:dyDescent="0.55000000000000004">
      <c r="A2172" t="s">
        <v>149</v>
      </c>
      <c r="B2172" t="s">
        <v>0</v>
      </c>
      <c r="C2172" t="s">
        <v>1</v>
      </c>
      <c r="D2172" t="s">
        <v>132</v>
      </c>
      <c r="E2172" t="s">
        <v>4</v>
      </c>
      <c r="F2172" t="b">
        <v>1</v>
      </c>
      <c r="G2172">
        <v>2882</v>
      </c>
      <c r="H2172">
        <v>12</v>
      </c>
      <c r="I2172">
        <v>12673</v>
      </c>
      <c r="J2172" t="str">
        <f t="shared" si="33"/>
        <v>SELECT 'flat30-22.cnf','Tournament','Clause','2Bit','Weighted',1,2882,12,12673 UNION</v>
      </c>
    </row>
    <row r="2173" spans="1:10" x14ac:dyDescent="0.55000000000000004">
      <c r="A2173" t="s">
        <v>149</v>
      </c>
      <c r="B2173" t="s">
        <v>0</v>
      </c>
      <c r="C2173" t="s">
        <v>1</v>
      </c>
      <c r="D2173" t="s">
        <v>132</v>
      </c>
      <c r="E2173" t="s">
        <v>5</v>
      </c>
      <c r="F2173" t="b">
        <v>1</v>
      </c>
      <c r="G2173">
        <v>9636</v>
      </c>
      <c r="H2173">
        <v>55</v>
      </c>
      <c r="I2173">
        <v>44954</v>
      </c>
      <c r="J2173" t="str">
        <f t="shared" si="33"/>
        <v>SELECT 'flat30-22.cnf','Tournament','Clause','2Bit','Amplified',1,9636,55,44954 UNION</v>
      </c>
    </row>
    <row r="2174" spans="1:10" x14ac:dyDescent="0.55000000000000004">
      <c r="A2174" t="s">
        <v>149</v>
      </c>
      <c r="B2174" t="s">
        <v>0</v>
      </c>
      <c r="C2174" t="s">
        <v>8</v>
      </c>
      <c r="D2174" t="s">
        <v>2</v>
      </c>
      <c r="E2174" t="s">
        <v>3</v>
      </c>
      <c r="F2174" t="b">
        <v>1</v>
      </c>
      <c r="G2174">
        <v>179</v>
      </c>
      <c r="H2174">
        <v>0</v>
      </c>
      <c r="I2174">
        <v>387</v>
      </c>
      <c r="J2174" t="str">
        <f t="shared" si="33"/>
        <v>SELECT 'flat30-22.cnf','Tournament','Uniform','BitFlip','MaxSat',1,179,0,387 UNION</v>
      </c>
    </row>
    <row r="2175" spans="1:10" x14ac:dyDescent="0.55000000000000004">
      <c r="A2175" t="s">
        <v>149</v>
      </c>
      <c r="B2175" t="s">
        <v>0</v>
      </c>
      <c r="C2175" t="s">
        <v>8</v>
      </c>
      <c r="D2175" t="s">
        <v>2</v>
      </c>
      <c r="E2175" t="s">
        <v>4</v>
      </c>
      <c r="F2175" t="b">
        <v>1</v>
      </c>
      <c r="G2175">
        <v>1570</v>
      </c>
      <c r="H2175">
        <v>7</v>
      </c>
      <c r="I2175">
        <v>3250</v>
      </c>
      <c r="J2175" t="str">
        <f t="shared" si="33"/>
        <v>SELECT 'flat30-22.cnf','Tournament','Uniform','BitFlip','Weighted',1,1570,7,3250 UNION</v>
      </c>
    </row>
    <row r="2176" spans="1:10" x14ac:dyDescent="0.55000000000000004">
      <c r="A2176" t="s">
        <v>149</v>
      </c>
      <c r="B2176" t="s">
        <v>0</v>
      </c>
      <c r="C2176" t="s">
        <v>8</v>
      </c>
      <c r="D2176" t="s">
        <v>2</v>
      </c>
      <c r="E2176" t="s">
        <v>5</v>
      </c>
      <c r="F2176" t="b">
        <v>1</v>
      </c>
      <c r="G2176">
        <v>179</v>
      </c>
      <c r="H2176">
        <v>0</v>
      </c>
      <c r="I2176">
        <v>398</v>
      </c>
      <c r="J2176" t="str">
        <f t="shared" si="33"/>
        <v>SELECT 'flat30-22.cnf','Tournament','Uniform','BitFlip','Amplified',1,179,0,398 UNION</v>
      </c>
    </row>
    <row r="2177" spans="1:10" x14ac:dyDescent="0.55000000000000004">
      <c r="A2177" t="s">
        <v>149</v>
      </c>
      <c r="B2177" t="s">
        <v>0</v>
      </c>
      <c r="C2177" t="s">
        <v>8</v>
      </c>
      <c r="D2177" t="s">
        <v>6</v>
      </c>
      <c r="E2177" t="s">
        <v>3</v>
      </c>
      <c r="F2177" t="b">
        <v>1</v>
      </c>
      <c r="G2177">
        <v>576</v>
      </c>
      <c r="H2177">
        <v>4</v>
      </c>
      <c r="I2177">
        <v>2013</v>
      </c>
      <c r="J2177" t="str">
        <f t="shared" si="33"/>
        <v>SELECT 'flat30-22.cnf','Tournament','Uniform','Guided','MaxSat',1,576,4,2013 UNION</v>
      </c>
    </row>
    <row r="2178" spans="1:10" x14ac:dyDescent="0.55000000000000004">
      <c r="A2178" t="s">
        <v>149</v>
      </c>
      <c r="B2178" t="s">
        <v>0</v>
      </c>
      <c r="C2178" t="s">
        <v>8</v>
      </c>
      <c r="D2178" t="s">
        <v>6</v>
      </c>
      <c r="E2178" t="s">
        <v>4</v>
      </c>
      <c r="F2178" t="b">
        <v>1</v>
      </c>
      <c r="G2178">
        <v>188</v>
      </c>
      <c r="H2178">
        <v>1</v>
      </c>
      <c r="I2178">
        <v>603</v>
      </c>
      <c r="J2178" t="str">
        <f t="shared" si="33"/>
        <v>SELECT 'flat30-22.cnf','Tournament','Uniform','Guided','Weighted',1,188,1,603 UNION</v>
      </c>
    </row>
    <row r="2179" spans="1:10" x14ac:dyDescent="0.55000000000000004">
      <c r="A2179" t="s">
        <v>149</v>
      </c>
      <c r="B2179" t="s">
        <v>0</v>
      </c>
      <c r="C2179" t="s">
        <v>8</v>
      </c>
      <c r="D2179" t="s">
        <v>6</v>
      </c>
      <c r="E2179" t="s">
        <v>5</v>
      </c>
      <c r="F2179" t="b">
        <v>1</v>
      </c>
      <c r="G2179">
        <v>576</v>
      </c>
      <c r="H2179">
        <v>4</v>
      </c>
      <c r="I2179">
        <v>2018</v>
      </c>
      <c r="J2179" t="str">
        <f t="shared" ref="J2179:J2242" si="34">CONCATENATE("SELECT '",A2179,"','",B2179,"','",C2179,"','",D2179,"','",E2179,"',",IF(F2179,1,0),",",G2179,",",H2179,",",I2179," UNION")</f>
        <v>SELECT 'flat30-22.cnf','Tournament','Uniform','Guided','Amplified',1,576,4,2018 UNION</v>
      </c>
    </row>
    <row r="2180" spans="1:10" x14ac:dyDescent="0.55000000000000004">
      <c r="A2180" t="s">
        <v>149</v>
      </c>
      <c r="B2180" t="s">
        <v>0</v>
      </c>
      <c r="C2180" t="s">
        <v>8</v>
      </c>
      <c r="D2180" t="s">
        <v>131</v>
      </c>
      <c r="E2180" t="s">
        <v>3</v>
      </c>
      <c r="F2180" t="b">
        <v>1</v>
      </c>
      <c r="G2180">
        <v>2014</v>
      </c>
      <c r="H2180">
        <v>13</v>
      </c>
      <c r="I2180">
        <v>4339</v>
      </c>
      <c r="J2180" t="str">
        <f t="shared" si="34"/>
        <v>SELECT 'flat30-22.cnf','Tournament','Uniform','1Bit','MaxSat',1,2014,13,4339 UNION</v>
      </c>
    </row>
    <row r="2181" spans="1:10" x14ac:dyDescent="0.55000000000000004">
      <c r="A2181" t="s">
        <v>149</v>
      </c>
      <c r="B2181" t="s">
        <v>0</v>
      </c>
      <c r="C2181" t="s">
        <v>8</v>
      </c>
      <c r="D2181" t="s">
        <v>131</v>
      </c>
      <c r="E2181" t="s">
        <v>4</v>
      </c>
      <c r="F2181" t="b">
        <v>0</v>
      </c>
      <c r="G2181">
        <v>10000</v>
      </c>
      <c r="H2181">
        <v>53</v>
      </c>
      <c r="I2181">
        <v>20555</v>
      </c>
      <c r="J2181" t="str">
        <f t="shared" si="34"/>
        <v>SELECT 'flat30-22.cnf','Tournament','Uniform','1Bit','Weighted',0,10000,53,20555 UNION</v>
      </c>
    </row>
    <row r="2182" spans="1:10" x14ac:dyDescent="0.55000000000000004">
      <c r="A2182" t="s">
        <v>149</v>
      </c>
      <c r="B2182" t="s">
        <v>0</v>
      </c>
      <c r="C2182" t="s">
        <v>8</v>
      </c>
      <c r="D2182" t="s">
        <v>131</v>
      </c>
      <c r="E2182" t="s">
        <v>5</v>
      </c>
      <c r="F2182" t="b">
        <v>1</v>
      </c>
      <c r="G2182">
        <v>2014</v>
      </c>
      <c r="H2182">
        <v>13</v>
      </c>
      <c r="I2182">
        <v>4267</v>
      </c>
      <c r="J2182" t="str">
        <f t="shared" si="34"/>
        <v>SELECT 'flat30-22.cnf','Tournament','Uniform','1Bit','Amplified',1,2014,13,4267 UNION</v>
      </c>
    </row>
    <row r="2183" spans="1:10" x14ac:dyDescent="0.55000000000000004">
      <c r="A2183" t="s">
        <v>149</v>
      </c>
      <c r="B2183" t="s">
        <v>0</v>
      </c>
      <c r="C2183" t="s">
        <v>8</v>
      </c>
      <c r="D2183" t="s">
        <v>132</v>
      </c>
      <c r="E2183" t="s">
        <v>3</v>
      </c>
      <c r="F2183" t="b">
        <v>1</v>
      </c>
      <c r="G2183">
        <v>4749</v>
      </c>
      <c r="H2183">
        <v>28</v>
      </c>
      <c r="I2183">
        <v>10134</v>
      </c>
      <c r="J2183" t="str">
        <f t="shared" si="34"/>
        <v>SELECT 'flat30-22.cnf','Tournament','Uniform','2Bit','MaxSat',1,4749,28,10134 UNION</v>
      </c>
    </row>
    <row r="2184" spans="1:10" x14ac:dyDescent="0.55000000000000004">
      <c r="A2184" t="s">
        <v>149</v>
      </c>
      <c r="B2184" t="s">
        <v>0</v>
      </c>
      <c r="C2184" t="s">
        <v>8</v>
      </c>
      <c r="D2184" t="s">
        <v>132</v>
      </c>
      <c r="E2184" t="s">
        <v>4</v>
      </c>
      <c r="F2184" t="b">
        <v>1</v>
      </c>
      <c r="G2184">
        <v>8519</v>
      </c>
      <c r="H2184">
        <v>36</v>
      </c>
      <c r="I2184">
        <v>16972</v>
      </c>
      <c r="J2184" t="str">
        <f t="shared" si="34"/>
        <v>SELECT 'flat30-22.cnf','Tournament','Uniform','2Bit','Weighted',1,8519,36,16972 UNION</v>
      </c>
    </row>
    <row r="2185" spans="1:10" x14ac:dyDescent="0.55000000000000004">
      <c r="A2185" t="s">
        <v>149</v>
      </c>
      <c r="B2185" t="s">
        <v>0</v>
      </c>
      <c r="C2185" t="s">
        <v>8</v>
      </c>
      <c r="D2185" t="s">
        <v>132</v>
      </c>
      <c r="E2185" t="s">
        <v>5</v>
      </c>
      <c r="F2185" t="b">
        <v>1</v>
      </c>
      <c r="G2185">
        <v>4749</v>
      </c>
      <c r="H2185">
        <v>28</v>
      </c>
      <c r="I2185">
        <v>10233</v>
      </c>
      <c r="J2185" t="str">
        <f t="shared" si="34"/>
        <v>SELECT 'flat30-22.cnf','Tournament','Uniform','2Bit','Amplified',1,4749,28,10233 UNION</v>
      </c>
    </row>
    <row r="2186" spans="1:10" x14ac:dyDescent="0.55000000000000004">
      <c r="A2186" t="s">
        <v>149</v>
      </c>
      <c r="B2186" t="s">
        <v>0</v>
      </c>
      <c r="C2186" t="s">
        <v>133</v>
      </c>
      <c r="D2186" t="s">
        <v>2</v>
      </c>
      <c r="E2186" t="s">
        <v>3</v>
      </c>
      <c r="F2186" t="b">
        <v>1</v>
      </c>
      <c r="G2186">
        <v>245</v>
      </c>
      <c r="H2186">
        <v>1</v>
      </c>
      <c r="I2186">
        <v>510</v>
      </c>
      <c r="J2186" t="str">
        <f t="shared" si="34"/>
        <v>SELECT 'flat30-22.cnf','Tournament','1Point','BitFlip','MaxSat',1,245,1,510 UNION</v>
      </c>
    </row>
    <row r="2187" spans="1:10" x14ac:dyDescent="0.55000000000000004">
      <c r="A2187" t="s">
        <v>149</v>
      </c>
      <c r="B2187" t="s">
        <v>0</v>
      </c>
      <c r="C2187" t="s">
        <v>133</v>
      </c>
      <c r="D2187" t="s">
        <v>2</v>
      </c>
      <c r="E2187" t="s">
        <v>4</v>
      </c>
      <c r="F2187" t="b">
        <v>1</v>
      </c>
      <c r="G2187">
        <v>3829</v>
      </c>
      <c r="H2187">
        <v>16</v>
      </c>
      <c r="I2187">
        <v>7420</v>
      </c>
      <c r="J2187" t="str">
        <f t="shared" si="34"/>
        <v>SELECT 'flat30-22.cnf','Tournament','1Point','BitFlip','Weighted',1,3829,16,7420 UNION</v>
      </c>
    </row>
    <row r="2188" spans="1:10" x14ac:dyDescent="0.55000000000000004">
      <c r="A2188" t="s">
        <v>149</v>
      </c>
      <c r="B2188" t="s">
        <v>0</v>
      </c>
      <c r="C2188" t="s">
        <v>133</v>
      </c>
      <c r="D2188" t="s">
        <v>2</v>
      </c>
      <c r="E2188" t="s">
        <v>5</v>
      </c>
      <c r="F2188" t="b">
        <v>1</v>
      </c>
      <c r="G2188">
        <v>245</v>
      </c>
      <c r="H2188">
        <v>1</v>
      </c>
      <c r="I2188">
        <v>548</v>
      </c>
      <c r="J2188" t="str">
        <f t="shared" si="34"/>
        <v>SELECT 'flat30-22.cnf','Tournament','1Point','BitFlip','Amplified',1,245,1,548 UNION</v>
      </c>
    </row>
    <row r="2189" spans="1:10" x14ac:dyDescent="0.55000000000000004">
      <c r="A2189" t="s">
        <v>149</v>
      </c>
      <c r="B2189" t="s">
        <v>0</v>
      </c>
      <c r="C2189" t="s">
        <v>133</v>
      </c>
      <c r="D2189" t="s">
        <v>6</v>
      </c>
      <c r="E2189" t="s">
        <v>3</v>
      </c>
      <c r="F2189" t="b">
        <v>1</v>
      </c>
      <c r="G2189">
        <v>281</v>
      </c>
      <c r="H2189">
        <v>1</v>
      </c>
      <c r="I2189">
        <v>925</v>
      </c>
      <c r="J2189" t="str">
        <f t="shared" si="34"/>
        <v>SELECT 'flat30-22.cnf','Tournament','1Point','Guided','MaxSat',1,281,1,925 UNION</v>
      </c>
    </row>
    <row r="2190" spans="1:10" x14ac:dyDescent="0.55000000000000004">
      <c r="A2190" t="s">
        <v>149</v>
      </c>
      <c r="B2190" t="s">
        <v>0</v>
      </c>
      <c r="C2190" t="s">
        <v>133</v>
      </c>
      <c r="D2190" t="s">
        <v>6</v>
      </c>
      <c r="E2190" t="s">
        <v>4</v>
      </c>
      <c r="F2190" t="b">
        <v>1</v>
      </c>
      <c r="G2190">
        <v>46</v>
      </c>
      <c r="H2190">
        <v>0</v>
      </c>
      <c r="I2190">
        <v>151</v>
      </c>
      <c r="J2190" t="str">
        <f t="shared" si="34"/>
        <v>SELECT 'flat30-22.cnf','Tournament','1Point','Guided','Weighted',1,46,0,151 UNION</v>
      </c>
    </row>
    <row r="2191" spans="1:10" x14ac:dyDescent="0.55000000000000004">
      <c r="A2191" t="s">
        <v>149</v>
      </c>
      <c r="B2191" t="s">
        <v>0</v>
      </c>
      <c r="C2191" t="s">
        <v>133</v>
      </c>
      <c r="D2191" t="s">
        <v>6</v>
      </c>
      <c r="E2191" t="s">
        <v>5</v>
      </c>
      <c r="F2191" t="b">
        <v>1</v>
      </c>
      <c r="G2191">
        <v>281</v>
      </c>
      <c r="H2191">
        <v>1</v>
      </c>
      <c r="I2191">
        <v>948</v>
      </c>
      <c r="J2191" t="str">
        <f t="shared" si="34"/>
        <v>SELECT 'flat30-22.cnf','Tournament','1Point','Guided','Amplified',1,281,1,948 UNION</v>
      </c>
    </row>
    <row r="2192" spans="1:10" x14ac:dyDescent="0.55000000000000004">
      <c r="A2192" t="s">
        <v>149</v>
      </c>
      <c r="B2192" t="s">
        <v>0</v>
      </c>
      <c r="C2192" t="s">
        <v>133</v>
      </c>
      <c r="D2192" t="s">
        <v>131</v>
      </c>
      <c r="E2192" t="s">
        <v>3</v>
      </c>
      <c r="F2192" t="b">
        <v>1</v>
      </c>
      <c r="G2192">
        <v>9853</v>
      </c>
      <c r="H2192">
        <v>48</v>
      </c>
      <c r="I2192">
        <v>20374</v>
      </c>
      <c r="J2192" t="str">
        <f t="shared" si="34"/>
        <v>SELECT 'flat30-22.cnf','Tournament','1Point','1Bit','MaxSat',1,9853,48,20374 UNION</v>
      </c>
    </row>
    <row r="2193" spans="1:10" x14ac:dyDescent="0.55000000000000004">
      <c r="A2193" t="s">
        <v>149</v>
      </c>
      <c r="B2193" t="s">
        <v>0</v>
      </c>
      <c r="C2193" t="s">
        <v>133</v>
      </c>
      <c r="D2193" t="s">
        <v>131</v>
      </c>
      <c r="E2193" t="s">
        <v>4</v>
      </c>
      <c r="F2193" t="b">
        <v>0</v>
      </c>
      <c r="G2193">
        <v>10000</v>
      </c>
      <c r="H2193">
        <v>44</v>
      </c>
      <c r="I2193">
        <v>18543</v>
      </c>
      <c r="J2193" t="str">
        <f t="shared" si="34"/>
        <v>SELECT 'flat30-22.cnf','Tournament','1Point','1Bit','Weighted',0,10000,44,18543 UNION</v>
      </c>
    </row>
    <row r="2194" spans="1:10" x14ac:dyDescent="0.55000000000000004">
      <c r="A2194" t="s">
        <v>149</v>
      </c>
      <c r="B2194" t="s">
        <v>0</v>
      </c>
      <c r="C2194" t="s">
        <v>133</v>
      </c>
      <c r="D2194" t="s">
        <v>131</v>
      </c>
      <c r="E2194" t="s">
        <v>5</v>
      </c>
      <c r="F2194" t="b">
        <v>1</v>
      </c>
      <c r="G2194">
        <v>9853</v>
      </c>
      <c r="H2194">
        <v>48</v>
      </c>
      <c r="I2194">
        <v>19742</v>
      </c>
      <c r="J2194" t="str">
        <f t="shared" si="34"/>
        <v>SELECT 'flat30-22.cnf','Tournament','1Point','1Bit','Amplified',1,9853,48,19742 UNION</v>
      </c>
    </row>
    <row r="2195" spans="1:10" x14ac:dyDescent="0.55000000000000004">
      <c r="A2195" t="s">
        <v>149</v>
      </c>
      <c r="B2195" t="s">
        <v>0</v>
      </c>
      <c r="C2195" t="s">
        <v>133</v>
      </c>
      <c r="D2195" t="s">
        <v>132</v>
      </c>
      <c r="E2195" t="s">
        <v>3</v>
      </c>
      <c r="F2195" t="b">
        <v>1</v>
      </c>
      <c r="G2195">
        <v>3360</v>
      </c>
      <c r="H2195">
        <v>17</v>
      </c>
      <c r="I2195">
        <v>6735</v>
      </c>
      <c r="J2195" t="str">
        <f t="shared" si="34"/>
        <v>SELECT 'flat30-22.cnf','Tournament','1Point','2Bit','MaxSat',1,3360,17,6735 UNION</v>
      </c>
    </row>
    <row r="2196" spans="1:10" x14ac:dyDescent="0.55000000000000004">
      <c r="A2196" t="s">
        <v>149</v>
      </c>
      <c r="B2196" t="s">
        <v>0</v>
      </c>
      <c r="C2196" t="s">
        <v>133</v>
      </c>
      <c r="D2196" t="s">
        <v>132</v>
      </c>
      <c r="E2196" t="s">
        <v>4</v>
      </c>
      <c r="F2196" t="b">
        <v>1</v>
      </c>
      <c r="G2196">
        <v>458</v>
      </c>
      <c r="H2196">
        <v>2</v>
      </c>
      <c r="I2196">
        <v>828</v>
      </c>
      <c r="J2196" t="str">
        <f t="shared" si="34"/>
        <v>SELECT 'flat30-22.cnf','Tournament','1Point','2Bit','Weighted',1,458,2,828 UNION</v>
      </c>
    </row>
    <row r="2197" spans="1:10" x14ac:dyDescent="0.55000000000000004">
      <c r="A2197" t="s">
        <v>149</v>
      </c>
      <c r="B2197" t="s">
        <v>0</v>
      </c>
      <c r="C2197" t="s">
        <v>133</v>
      </c>
      <c r="D2197" t="s">
        <v>132</v>
      </c>
      <c r="E2197" t="s">
        <v>5</v>
      </c>
      <c r="F2197" t="b">
        <v>1</v>
      </c>
      <c r="G2197">
        <v>3360</v>
      </c>
      <c r="H2197">
        <v>17</v>
      </c>
      <c r="I2197">
        <v>7413</v>
      </c>
      <c r="J2197" t="str">
        <f t="shared" si="34"/>
        <v>SELECT 'flat30-22.cnf','Tournament','1Point','2Bit','Amplified',1,3360,17,7413 UNION</v>
      </c>
    </row>
    <row r="2198" spans="1:10" x14ac:dyDescent="0.55000000000000004">
      <c r="A2198" t="s">
        <v>149</v>
      </c>
      <c r="B2198" t="s">
        <v>0</v>
      </c>
      <c r="C2198" t="s">
        <v>134</v>
      </c>
      <c r="D2198" t="s">
        <v>2</v>
      </c>
      <c r="E2198" t="s">
        <v>3</v>
      </c>
      <c r="F2198" t="b">
        <v>1</v>
      </c>
      <c r="G2198">
        <v>4869</v>
      </c>
      <c r="H2198">
        <v>27</v>
      </c>
      <c r="I2198">
        <v>10250</v>
      </c>
      <c r="J2198" t="str">
        <f t="shared" si="34"/>
        <v>SELECT 'flat30-22.cnf','Tournament','2Point','BitFlip','MaxSat',1,4869,27,10250 UNION</v>
      </c>
    </row>
    <row r="2199" spans="1:10" x14ac:dyDescent="0.55000000000000004">
      <c r="A2199" t="s">
        <v>149</v>
      </c>
      <c r="B2199" t="s">
        <v>0</v>
      </c>
      <c r="C2199" t="s">
        <v>134</v>
      </c>
      <c r="D2199" t="s">
        <v>2</v>
      </c>
      <c r="E2199" t="s">
        <v>4</v>
      </c>
      <c r="F2199" t="b">
        <v>1</v>
      </c>
      <c r="G2199">
        <v>2784</v>
      </c>
      <c r="H2199">
        <v>13</v>
      </c>
      <c r="I2199">
        <v>5366</v>
      </c>
      <c r="J2199" t="str">
        <f t="shared" si="34"/>
        <v>SELECT 'flat30-22.cnf','Tournament','2Point','BitFlip','Weighted',1,2784,13,5366 UNION</v>
      </c>
    </row>
    <row r="2200" spans="1:10" x14ac:dyDescent="0.55000000000000004">
      <c r="A2200" t="s">
        <v>149</v>
      </c>
      <c r="B2200" t="s">
        <v>0</v>
      </c>
      <c r="C2200" t="s">
        <v>134</v>
      </c>
      <c r="D2200" t="s">
        <v>2</v>
      </c>
      <c r="E2200" t="s">
        <v>5</v>
      </c>
      <c r="F2200" t="b">
        <v>1</v>
      </c>
      <c r="G2200">
        <v>4869</v>
      </c>
      <c r="H2200">
        <v>27</v>
      </c>
      <c r="I2200">
        <v>10298</v>
      </c>
      <c r="J2200" t="str">
        <f t="shared" si="34"/>
        <v>SELECT 'flat30-22.cnf','Tournament','2Point','BitFlip','Amplified',1,4869,27,10298 UNION</v>
      </c>
    </row>
    <row r="2201" spans="1:10" x14ac:dyDescent="0.55000000000000004">
      <c r="A2201" t="s">
        <v>149</v>
      </c>
      <c r="B2201" t="s">
        <v>0</v>
      </c>
      <c r="C2201" t="s">
        <v>134</v>
      </c>
      <c r="D2201" t="s">
        <v>6</v>
      </c>
      <c r="E2201" t="s">
        <v>3</v>
      </c>
      <c r="F2201" t="b">
        <v>1</v>
      </c>
      <c r="G2201">
        <v>366</v>
      </c>
      <c r="H2201">
        <v>2</v>
      </c>
      <c r="I2201">
        <v>1303</v>
      </c>
      <c r="J2201" t="str">
        <f t="shared" si="34"/>
        <v>SELECT 'flat30-22.cnf','Tournament','2Point','Guided','MaxSat',1,366,2,1303 UNION</v>
      </c>
    </row>
    <row r="2202" spans="1:10" x14ac:dyDescent="0.55000000000000004">
      <c r="A2202" t="s">
        <v>149</v>
      </c>
      <c r="B2202" t="s">
        <v>0</v>
      </c>
      <c r="C2202" t="s">
        <v>134</v>
      </c>
      <c r="D2202" t="s">
        <v>6</v>
      </c>
      <c r="E2202" t="s">
        <v>4</v>
      </c>
      <c r="F2202" t="b">
        <v>1</v>
      </c>
      <c r="G2202">
        <v>90</v>
      </c>
      <c r="H2202">
        <v>0</v>
      </c>
      <c r="I2202">
        <v>279</v>
      </c>
      <c r="J2202" t="str">
        <f t="shared" si="34"/>
        <v>SELECT 'flat30-22.cnf','Tournament','2Point','Guided','Weighted',1,90,0,279 UNION</v>
      </c>
    </row>
    <row r="2203" spans="1:10" x14ac:dyDescent="0.55000000000000004">
      <c r="A2203" t="s">
        <v>149</v>
      </c>
      <c r="B2203" t="s">
        <v>0</v>
      </c>
      <c r="C2203" t="s">
        <v>134</v>
      </c>
      <c r="D2203" t="s">
        <v>6</v>
      </c>
      <c r="E2203" t="s">
        <v>5</v>
      </c>
      <c r="F2203" t="b">
        <v>1</v>
      </c>
      <c r="G2203">
        <v>366</v>
      </c>
      <c r="H2203">
        <v>2</v>
      </c>
      <c r="I2203">
        <v>1212</v>
      </c>
      <c r="J2203" t="str">
        <f t="shared" si="34"/>
        <v>SELECT 'flat30-22.cnf','Tournament','2Point','Guided','Amplified',1,366,2,1212 UNION</v>
      </c>
    </row>
    <row r="2204" spans="1:10" x14ac:dyDescent="0.55000000000000004">
      <c r="A2204" t="s">
        <v>149</v>
      </c>
      <c r="B2204" t="s">
        <v>0</v>
      </c>
      <c r="C2204" t="s">
        <v>134</v>
      </c>
      <c r="D2204" t="s">
        <v>131</v>
      </c>
      <c r="E2204" t="s">
        <v>3</v>
      </c>
      <c r="F2204" t="b">
        <v>0</v>
      </c>
      <c r="G2204">
        <v>10000</v>
      </c>
      <c r="H2204">
        <v>56</v>
      </c>
      <c r="I2204">
        <v>19890</v>
      </c>
      <c r="J2204" t="str">
        <f t="shared" si="34"/>
        <v>SELECT 'flat30-22.cnf','Tournament','2Point','1Bit','MaxSat',0,10000,56,19890 UNION</v>
      </c>
    </row>
    <row r="2205" spans="1:10" x14ac:dyDescent="0.55000000000000004">
      <c r="A2205" t="s">
        <v>149</v>
      </c>
      <c r="B2205" t="s">
        <v>0</v>
      </c>
      <c r="C2205" t="s">
        <v>134</v>
      </c>
      <c r="D2205" t="s">
        <v>131</v>
      </c>
      <c r="E2205" t="s">
        <v>4</v>
      </c>
      <c r="F2205" t="b">
        <v>0</v>
      </c>
      <c r="G2205">
        <v>10000</v>
      </c>
      <c r="H2205">
        <v>48</v>
      </c>
      <c r="I2205">
        <v>18925</v>
      </c>
      <c r="J2205" t="str">
        <f t="shared" si="34"/>
        <v>SELECT 'flat30-22.cnf','Tournament','2Point','1Bit','Weighted',0,10000,48,18925 UNION</v>
      </c>
    </row>
    <row r="2206" spans="1:10" x14ac:dyDescent="0.55000000000000004">
      <c r="A2206" t="s">
        <v>149</v>
      </c>
      <c r="B2206" t="s">
        <v>0</v>
      </c>
      <c r="C2206" t="s">
        <v>134</v>
      </c>
      <c r="D2206" t="s">
        <v>131</v>
      </c>
      <c r="E2206" t="s">
        <v>5</v>
      </c>
      <c r="F2206" t="b">
        <v>0</v>
      </c>
      <c r="G2206">
        <v>10000</v>
      </c>
      <c r="H2206">
        <v>56</v>
      </c>
      <c r="I2206">
        <v>20192</v>
      </c>
      <c r="J2206" t="str">
        <f t="shared" si="34"/>
        <v>SELECT 'flat30-22.cnf','Tournament','2Point','1Bit','Amplified',0,10000,56,20192 UNION</v>
      </c>
    </row>
    <row r="2207" spans="1:10" x14ac:dyDescent="0.55000000000000004">
      <c r="A2207" t="s">
        <v>149</v>
      </c>
      <c r="B2207" t="s">
        <v>0</v>
      </c>
      <c r="C2207" t="s">
        <v>134</v>
      </c>
      <c r="D2207" t="s">
        <v>132</v>
      </c>
      <c r="E2207" t="s">
        <v>3</v>
      </c>
      <c r="F2207" t="b">
        <v>1</v>
      </c>
      <c r="G2207">
        <v>2318</v>
      </c>
      <c r="H2207">
        <v>12</v>
      </c>
      <c r="I2207">
        <v>4698</v>
      </c>
      <c r="J2207" t="str">
        <f t="shared" si="34"/>
        <v>SELECT 'flat30-22.cnf','Tournament','2Point','2Bit','MaxSat',1,2318,12,4698 UNION</v>
      </c>
    </row>
    <row r="2208" spans="1:10" x14ac:dyDescent="0.55000000000000004">
      <c r="A2208" t="s">
        <v>149</v>
      </c>
      <c r="B2208" t="s">
        <v>0</v>
      </c>
      <c r="C2208" t="s">
        <v>134</v>
      </c>
      <c r="D2208" t="s">
        <v>132</v>
      </c>
      <c r="E2208" t="s">
        <v>4</v>
      </c>
      <c r="F2208" t="b">
        <v>1</v>
      </c>
      <c r="G2208">
        <v>1942</v>
      </c>
      <c r="H2208">
        <v>9</v>
      </c>
      <c r="I2208">
        <v>3587</v>
      </c>
      <c r="J2208" t="str">
        <f t="shared" si="34"/>
        <v>SELECT 'flat30-22.cnf','Tournament','2Point','2Bit','Weighted',1,1942,9,3587 UNION</v>
      </c>
    </row>
    <row r="2209" spans="1:10" x14ac:dyDescent="0.55000000000000004">
      <c r="A2209" t="s">
        <v>149</v>
      </c>
      <c r="B2209" t="s">
        <v>0</v>
      </c>
      <c r="C2209" t="s">
        <v>134</v>
      </c>
      <c r="D2209" t="s">
        <v>132</v>
      </c>
      <c r="E2209" t="s">
        <v>5</v>
      </c>
      <c r="F2209" t="b">
        <v>1</v>
      </c>
      <c r="G2209">
        <v>2318</v>
      </c>
      <c r="H2209">
        <v>12</v>
      </c>
      <c r="I2209">
        <v>4692</v>
      </c>
      <c r="J2209" t="str">
        <f t="shared" si="34"/>
        <v>SELECT 'flat30-22.cnf','Tournament','2Point','2Bit','Amplified',1,2318,12,4692 UNION</v>
      </c>
    </row>
    <row r="2210" spans="1:10" x14ac:dyDescent="0.55000000000000004">
      <c r="A2210" t="s">
        <v>149</v>
      </c>
      <c r="B2210" t="s">
        <v>9</v>
      </c>
      <c r="C2210" t="s">
        <v>1</v>
      </c>
      <c r="D2210" t="s">
        <v>2</v>
      </c>
      <c r="E2210" t="s">
        <v>3</v>
      </c>
      <c r="F2210" t="b">
        <v>0</v>
      </c>
      <c r="G2210">
        <v>10000</v>
      </c>
      <c r="H2210">
        <v>33</v>
      </c>
      <c r="I2210">
        <v>51446</v>
      </c>
      <c r="J2210" t="str">
        <f t="shared" si="34"/>
        <v>SELECT 'flat30-22.cnf','Roulette','Clause','BitFlip','MaxSat',0,10000,33,51446 UNION</v>
      </c>
    </row>
    <row r="2211" spans="1:10" x14ac:dyDescent="0.55000000000000004">
      <c r="A2211" t="s">
        <v>149</v>
      </c>
      <c r="B2211" t="s">
        <v>9</v>
      </c>
      <c r="C2211" t="s">
        <v>1</v>
      </c>
      <c r="D2211" t="s">
        <v>2</v>
      </c>
      <c r="E2211" t="s">
        <v>4</v>
      </c>
      <c r="F2211" t="b">
        <v>0</v>
      </c>
      <c r="G2211">
        <v>10000</v>
      </c>
      <c r="H2211">
        <v>24</v>
      </c>
      <c r="I2211">
        <v>50129</v>
      </c>
      <c r="J2211" t="str">
        <f t="shared" si="34"/>
        <v>SELECT 'flat30-22.cnf','Roulette','Clause','BitFlip','Weighted',0,10000,24,50129 UNION</v>
      </c>
    </row>
    <row r="2212" spans="1:10" x14ac:dyDescent="0.55000000000000004">
      <c r="A2212" t="s">
        <v>149</v>
      </c>
      <c r="B2212" t="s">
        <v>9</v>
      </c>
      <c r="C2212" t="s">
        <v>1</v>
      </c>
      <c r="D2212" t="s">
        <v>2</v>
      </c>
      <c r="E2212" t="s">
        <v>5</v>
      </c>
      <c r="F2212" t="b">
        <v>0</v>
      </c>
      <c r="G2212">
        <v>10000</v>
      </c>
      <c r="H2212">
        <v>30</v>
      </c>
      <c r="I2212">
        <v>50436</v>
      </c>
      <c r="J2212" t="str">
        <f t="shared" si="34"/>
        <v>SELECT 'flat30-22.cnf','Roulette','Clause','BitFlip','Amplified',0,10000,30,50436 UNION</v>
      </c>
    </row>
    <row r="2213" spans="1:10" x14ac:dyDescent="0.55000000000000004">
      <c r="A2213" t="s">
        <v>149</v>
      </c>
      <c r="B2213" t="s">
        <v>9</v>
      </c>
      <c r="C2213" t="s">
        <v>1</v>
      </c>
      <c r="D2213" t="s">
        <v>6</v>
      </c>
      <c r="E2213" t="s">
        <v>3</v>
      </c>
      <c r="F2213" t="b">
        <v>1</v>
      </c>
      <c r="G2213">
        <v>7351</v>
      </c>
      <c r="H2213">
        <v>27</v>
      </c>
      <c r="I2213">
        <v>42761</v>
      </c>
      <c r="J2213" t="str">
        <f t="shared" si="34"/>
        <v>SELECT 'flat30-22.cnf','Roulette','Clause','Guided','MaxSat',1,7351,27,42761 UNION</v>
      </c>
    </row>
    <row r="2214" spans="1:10" x14ac:dyDescent="0.55000000000000004">
      <c r="A2214" t="s">
        <v>149</v>
      </c>
      <c r="B2214" t="s">
        <v>9</v>
      </c>
      <c r="C2214" t="s">
        <v>1</v>
      </c>
      <c r="D2214" t="s">
        <v>6</v>
      </c>
      <c r="E2214" t="s">
        <v>4</v>
      </c>
      <c r="F2214" t="b">
        <v>0</v>
      </c>
      <c r="G2214">
        <v>10000</v>
      </c>
      <c r="H2214">
        <v>27</v>
      </c>
      <c r="I2214">
        <v>56353</v>
      </c>
      <c r="J2214" t="str">
        <f t="shared" si="34"/>
        <v>SELECT 'flat30-22.cnf','Roulette','Clause','Guided','Weighted',0,10000,27,56353 UNION</v>
      </c>
    </row>
    <row r="2215" spans="1:10" x14ac:dyDescent="0.55000000000000004">
      <c r="A2215" t="s">
        <v>149</v>
      </c>
      <c r="B2215" t="s">
        <v>9</v>
      </c>
      <c r="C2215" t="s">
        <v>1</v>
      </c>
      <c r="D2215" t="s">
        <v>6</v>
      </c>
      <c r="E2215" t="s">
        <v>5</v>
      </c>
      <c r="F2215" t="b">
        <v>1</v>
      </c>
      <c r="G2215">
        <v>2027</v>
      </c>
      <c r="H2215">
        <v>6</v>
      </c>
      <c r="I2215">
        <v>11475</v>
      </c>
      <c r="J2215" t="str">
        <f t="shared" si="34"/>
        <v>SELECT 'flat30-22.cnf','Roulette','Clause','Guided','Amplified',1,2027,6,11475 UNION</v>
      </c>
    </row>
    <row r="2216" spans="1:10" x14ac:dyDescent="0.55000000000000004">
      <c r="A2216" t="s">
        <v>149</v>
      </c>
      <c r="B2216" t="s">
        <v>9</v>
      </c>
      <c r="C2216" t="s">
        <v>1</v>
      </c>
      <c r="D2216" t="s">
        <v>131</v>
      </c>
      <c r="E2216" t="s">
        <v>3</v>
      </c>
      <c r="F2216" t="b">
        <v>0</v>
      </c>
      <c r="G2216">
        <v>10000</v>
      </c>
      <c r="H2216">
        <v>31</v>
      </c>
      <c r="I2216">
        <v>51299</v>
      </c>
      <c r="J2216" t="str">
        <f t="shared" si="34"/>
        <v>SELECT 'flat30-22.cnf','Roulette','Clause','1Bit','MaxSat',0,10000,31,51299 UNION</v>
      </c>
    </row>
    <row r="2217" spans="1:10" x14ac:dyDescent="0.55000000000000004">
      <c r="A2217" t="s">
        <v>149</v>
      </c>
      <c r="B2217" t="s">
        <v>9</v>
      </c>
      <c r="C2217" t="s">
        <v>1</v>
      </c>
      <c r="D2217" t="s">
        <v>131</v>
      </c>
      <c r="E2217" t="s">
        <v>4</v>
      </c>
      <c r="F2217" t="b">
        <v>1</v>
      </c>
      <c r="G2217">
        <v>1321</v>
      </c>
      <c r="H2217">
        <v>3</v>
      </c>
      <c r="I2217">
        <v>6431</v>
      </c>
      <c r="J2217" t="str">
        <f t="shared" si="34"/>
        <v>SELECT 'flat30-22.cnf','Roulette','Clause','1Bit','Weighted',1,1321,3,6431 UNION</v>
      </c>
    </row>
    <row r="2218" spans="1:10" x14ac:dyDescent="0.55000000000000004">
      <c r="A2218" t="s">
        <v>149</v>
      </c>
      <c r="B2218" t="s">
        <v>9</v>
      </c>
      <c r="C2218" t="s">
        <v>1</v>
      </c>
      <c r="D2218" t="s">
        <v>131</v>
      </c>
      <c r="E2218" t="s">
        <v>5</v>
      </c>
      <c r="F2218" t="b">
        <v>0</v>
      </c>
      <c r="G2218">
        <v>10000</v>
      </c>
      <c r="H2218">
        <v>34</v>
      </c>
      <c r="I2218">
        <v>50470</v>
      </c>
      <c r="J2218" t="str">
        <f t="shared" si="34"/>
        <v>SELECT 'flat30-22.cnf','Roulette','Clause','1Bit','Amplified',0,10000,34,50470 UNION</v>
      </c>
    </row>
    <row r="2219" spans="1:10" x14ac:dyDescent="0.55000000000000004">
      <c r="A2219" t="s">
        <v>149</v>
      </c>
      <c r="B2219" t="s">
        <v>9</v>
      </c>
      <c r="C2219" t="s">
        <v>1</v>
      </c>
      <c r="D2219" t="s">
        <v>132</v>
      </c>
      <c r="E2219" t="s">
        <v>3</v>
      </c>
      <c r="F2219" t="b">
        <v>0</v>
      </c>
      <c r="G2219">
        <v>10000</v>
      </c>
      <c r="H2219">
        <v>30</v>
      </c>
      <c r="I2219">
        <v>51160</v>
      </c>
      <c r="J2219" t="str">
        <f t="shared" si="34"/>
        <v>SELECT 'flat30-22.cnf','Roulette','Clause','2Bit','MaxSat',0,10000,30,51160 UNION</v>
      </c>
    </row>
    <row r="2220" spans="1:10" x14ac:dyDescent="0.55000000000000004">
      <c r="A2220" t="s">
        <v>149</v>
      </c>
      <c r="B2220" t="s">
        <v>9</v>
      </c>
      <c r="C2220" t="s">
        <v>1</v>
      </c>
      <c r="D2220" t="s">
        <v>132</v>
      </c>
      <c r="E2220" t="s">
        <v>4</v>
      </c>
      <c r="F2220" t="b">
        <v>0</v>
      </c>
      <c r="G2220">
        <v>10000</v>
      </c>
      <c r="H2220">
        <v>22</v>
      </c>
      <c r="I2220">
        <v>49001</v>
      </c>
      <c r="J2220" t="str">
        <f t="shared" si="34"/>
        <v>SELECT 'flat30-22.cnf','Roulette','Clause','2Bit','Weighted',0,10000,22,49001 UNION</v>
      </c>
    </row>
    <row r="2221" spans="1:10" x14ac:dyDescent="0.55000000000000004">
      <c r="A2221" t="s">
        <v>149</v>
      </c>
      <c r="B2221" t="s">
        <v>9</v>
      </c>
      <c r="C2221" t="s">
        <v>1</v>
      </c>
      <c r="D2221" t="s">
        <v>132</v>
      </c>
      <c r="E2221" t="s">
        <v>5</v>
      </c>
      <c r="F2221" t="b">
        <v>0</v>
      </c>
      <c r="G2221">
        <v>10000</v>
      </c>
      <c r="H2221">
        <v>31</v>
      </c>
      <c r="I2221">
        <v>50108</v>
      </c>
      <c r="J2221" t="str">
        <f t="shared" si="34"/>
        <v>SELECT 'flat30-22.cnf','Roulette','Clause','2Bit','Amplified',0,10000,31,50108 UNION</v>
      </c>
    </row>
    <row r="2222" spans="1:10" x14ac:dyDescent="0.55000000000000004">
      <c r="A2222" t="s">
        <v>149</v>
      </c>
      <c r="B2222" t="s">
        <v>9</v>
      </c>
      <c r="C2222" t="s">
        <v>8</v>
      </c>
      <c r="D2222" t="s">
        <v>2</v>
      </c>
      <c r="E2222" t="s">
        <v>3</v>
      </c>
      <c r="F2222" t="b">
        <v>0</v>
      </c>
      <c r="G2222">
        <v>10000</v>
      </c>
      <c r="H2222">
        <v>34</v>
      </c>
      <c r="I2222">
        <v>22706</v>
      </c>
      <c r="J2222" t="str">
        <f t="shared" si="34"/>
        <v>SELECT 'flat30-22.cnf','Roulette','Uniform','BitFlip','MaxSat',0,10000,34,22706 UNION</v>
      </c>
    </row>
    <row r="2223" spans="1:10" x14ac:dyDescent="0.55000000000000004">
      <c r="A2223" t="s">
        <v>149</v>
      </c>
      <c r="B2223" t="s">
        <v>9</v>
      </c>
      <c r="C2223" t="s">
        <v>8</v>
      </c>
      <c r="D2223" t="s">
        <v>2</v>
      </c>
      <c r="E2223" t="s">
        <v>4</v>
      </c>
      <c r="F2223" t="b">
        <v>0</v>
      </c>
      <c r="G2223">
        <v>10000</v>
      </c>
      <c r="H2223">
        <v>27</v>
      </c>
      <c r="I2223">
        <v>21887</v>
      </c>
      <c r="J2223" t="str">
        <f t="shared" si="34"/>
        <v>SELECT 'flat30-22.cnf','Roulette','Uniform','BitFlip','Weighted',0,10000,27,21887 UNION</v>
      </c>
    </row>
    <row r="2224" spans="1:10" x14ac:dyDescent="0.55000000000000004">
      <c r="A2224" t="s">
        <v>149</v>
      </c>
      <c r="B2224" t="s">
        <v>9</v>
      </c>
      <c r="C2224" t="s">
        <v>8</v>
      </c>
      <c r="D2224" t="s">
        <v>2</v>
      </c>
      <c r="E2224" t="s">
        <v>5</v>
      </c>
      <c r="F2224" t="b">
        <v>0</v>
      </c>
      <c r="G2224">
        <v>10000</v>
      </c>
      <c r="H2224">
        <v>37</v>
      </c>
      <c r="I2224">
        <v>22660</v>
      </c>
      <c r="J2224" t="str">
        <f t="shared" si="34"/>
        <v>SELECT 'flat30-22.cnf','Roulette','Uniform','BitFlip','Amplified',0,10000,37,22660 UNION</v>
      </c>
    </row>
    <row r="2225" spans="1:10" x14ac:dyDescent="0.55000000000000004">
      <c r="A2225" t="s">
        <v>149</v>
      </c>
      <c r="B2225" t="s">
        <v>9</v>
      </c>
      <c r="C2225" t="s">
        <v>8</v>
      </c>
      <c r="D2225" t="s">
        <v>6</v>
      </c>
      <c r="E2225" t="s">
        <v>3</v>
      </c>
      <c r="F2225" t="b">
        <v>1</v>
      </c>
      <c r="G2225">
        <v>2130</v>
      </c>
      <c r="H2225">
        <v>9</v>
      </c>
      <c r="I2225">
        <v>7544</v>
      </c>
      <c r="J2225" t="str">
        <f t="shared" si="34"/>
        <v>SELECT 'flat30-22.cnf','Roulette','Uniform','Guided','MaxSat',1,2130,9,7544 UNION</v>
      </c>
    </row>
    <row r="2226" spans="1:10" x14ac:dyDescent="0.55000000000000004">
      <c r="A2226" t="s">
        <v>149</v>
      </c>
      <c r="B2226" t="s">
        <v>9</v>
      </c>
      <c r="C2226" t="s">
        <v>8</v>
      </c>
      <c r="D2226" t="s">
        <v>6</v>
      </c>
      <c r="E2226" t="s">
        <v>4</v>
      </c>
      <c r="F2226" t="b">
        <v>1</v>
      </c>
      <c r="G2226">
        <v>522</v>
      </c>
      <c r="H2226">
        <v>1</v>
      </c>
      <c r="I2226">
        <v>1790</v>
      </c>
      <c r="J2226" t="str">
        <f t="shared" si="34"/>
        <v>SELECT 'flat30-22.cnf','Roulette','Uniform','Guided','Weighted',1,522,1,1790 UNION</v>
      </c>
    </row>
    <row r="2227" spans="1:10" x14ac:dyDescent="0.55000000000000004">
      <c r="A2227" t="s">
        <v>149</v>
      </c>
      <c r="B2227" t="s">
        <v>9</v>
      </c>
      <c r="C2227" t="s">
        <v>8</v>
      </c>
      <c r="D2227" t="s">
        <v>6</v>
      </c>
      <c r="E2227" t="s">
        <v>5</v>
      </c>
      <c r="F2227" t="b">
        <v>1</v>
      </c>
      <c r="G2227">
        <v>167</v>
      </c>
      <c r="H2227">
        <v>0</v>
      </c>
      <c r="I2227">
        <v>573</v>
      </c>
      <c r="J2227" t="str">
        <f t="shared" si="34"/>
        <v>SELECT 'flat30-22.cnf','Roulette','Uniform','Guided','Amplified',1,167,0,573 UNION</v>
      </c>
    </row>
    <row r="2228" spans="1:10" x14ac:dyDescent="0.55000000000000004">
      <c r="A2228" t="s">
        <v>149</v>
      </c>
      <c r="B2228" t="s">
        <v>9</v>
      </c>
      <c r="C2228" t="s">
        <v>8</v>
      </c>
      <c r="D2228" t="s">
        <v>131</v>
      </c>
      <c r="E2228" t="s">
        <v>3</v>
      </c>
      <c r="F2228" t="b">
        <v>0</v>
      </c>
      <c r="G2228">
        <v>10000</v>
      </c>
      <c r="H2228">
        <v>38</v>
      </c>
      <c r="I2228">
        <v>22299</v>
      </c>
      <c r="J2228" t="str">
        <f t="shared" si="34"/>
        <v>SELECT 'flat30-22.cnf','Roulette','Uniform','1Bit','MaxSat',0,10000,38,22299 UNION</v>
      </c>
    </row>
    <row r="2229" spans="1:10" x14ac:dyDescent="0.55000000000000004">
      <c r="A2229" t="s">
        <v>149</v>
      </c>
      <c r="B2229" t="s">
        <v>9</v>
      </c>
      <c r="C2229" t="s">
        <v>8</v>
      </c>
      <c r="D2229" t="s">
        <v>131</v>
      </c>
      <c r="E2229" t="s">
        <v>4</v>
      </c>
      <c r="F2229" t="b">
        <v>1</v>
      </c>
      <c r="G2229">
        <v>4607</v>
      </c>
      <c r="H2229">
        <v>13</v>
      </c>
      <c r="I2229">
        <v>9530</v>
      </c>
      <c r="J2229" t="str">
        <f t="shared" si="34"/>
        <v>SELECT 'flat30-22.cnf','Roulette','Uniform','1Bit','Weighted',1,4607,13,9530 UNION</v>
      </c>
    </row>
    <row r="2230" spans="1:10" x14ac:dyDescent="0.55000000000000004">
      <c r="A2230" t="s">
        <v>149</v>
      </c>
      <c r="B2230" t="s">
        <v>9</v>
      </c>
      <c r="C2230" t="s">
        <v>8</v>
      </c>
      <c r="D2230" t="s">
        <v>131</v>
      </c>
      <c r="E2230" t="s">
        <v>5</v>
      </c>
      <c r="F2230" t="b">
        <v>0</v>
      </c>
      <c r="G2230">
        <v>10000</v>
      </c>
      <c r="H2230">
        <v>41</v>
      </c>
      <c r="I2230">
        <v>21930</v>
      </c>
      <c r="J2230" t="str">
        <f t="shared" si="34"/>
        <v>SELECT 'flat30-22.cnf','Roulette','Uniform','1Bit','Amplified',0,10000,41,21930 UNION</v>
      </c>
    </row>
    <row r="2231" spans="1:10" x14ac:dyDescent="0.55000000000000004">
      <c r="A2231" t="s">
        <v>149</v>
      </c>
      <c r="B2231" t="s">
        <v>9</v>
      </c>
      <c r="C2231" t="s">
        <v>8</v>
      </c>
      <c r="D2231" t="s">
        <v>132</v>
      </c>
      <c r="E2231" t="s">
        <v>3</v>
      </c>
      <c r="F2231" t="b">
        <v>1</v>
      </c>
      <c r="G2231">
        <v>7365</v>
      </c>
      <c r="H2231">
        <v>22</v>
      </c>
      <c r="I2231">
        <v>16481</v>
      </c>
      <c r="J2231" t="str">
        <f t="shared" si="34"/>
        <v>SELECT 'flat30-22.cnf','Roulette','Uniform','2Bit','MaxSat',1,7365,22,16481 UNION</v>
      </c>
    </row>
    <row r="2232" spans="1:10" x14ac:dyDescent="0.55000000000000004">
      <c r="A2232" t="s">
        <v>149</v>
      </c>
      <c r="B2232" t="s">
        <v>9</v>
      </c>
      <c r="C2232" t="s">
        <v>8</v>
      </c>
      <c r="D2232" t="s">
        <v>132</v>
      </c>
      <c r="E2232" t="s">
        <v>4</v>
      </c>
      <c r="F2232" t="b">
        <v>0</v>
      </c>
      <c r="G2232">
        <v>10000</v>
      </c>
      <c r="H2232">
        <v>26</v>
      </c>
      <c r="I2232">
        <v>21528</v>
      </c>
      <c r="J2232" t="str">
        <f t="shared" si="34"/>
        <v>SELECT 'flat30-22.cnf','Roulette','Uniform','2Bit','Weighted',0,10000,26,21528 UNION</v>
      </c>
    </row>
    <row r="2233" spans="1:10" x14ac:dyDescent="0.55000000000000004">
      <c r="A2233" t="s">
        <v>149</v>
      </c>
      <c r="B2233" t="s">
        <v>9</v>
      </c>
      <c r="C2233" t="s">
        <v>8</v>
      </c>
      <c r="D2233" t="s">
        <v>132</v>
      </c>
      <c r="E2233" t="s">
        <v>5</v>
      </c>
      <c r="F2233" t="b">
        <v>0</v>
      </c>
      <c r="G2233">
        <v>10000</v>
      </c>
      <c r="H2233">
        <v>34</v>
      </c>
      <c r="I2233">
        <v>22311</v>
      </c>
      <c r="J2233" t="str">
        <f t="shared" si="34"/>
        <v>SELECT 'flat30-22.cnf','Roulette','Uniform','2Bit','Amplified',0,10000,34,22311 UNION</v>
      </c>
    </row>
    <row r="2234" spans="1:10" x14ac:dyDescent="0.55000000000000004">
      <c r="A2234" t="s">
        <v>149</v>
      </c>
      <c r="B2234" t="s">
        <v>9</v>
      </c>
      <c r="C2234" t="s">
        <v>133</v>
      </c>
      <c r="D2234" t="s">
        <v>2</v>
      </c>
      <c r="E2234" t="s">
        <v>3</v>
      </c>
      <c r="F2234" t="b">
        <v>0</v>
      </c>
      <c r="G2234">
        <v>10000</v>
      </c>
      <c r="H2234">
        <v>38</v>
      </c>
      <c r="I2234">
        <v>21925</v>
      </c>
      <c r="J2234" t="str">
        <f t="shared" si="34"/>
        <v>SELECT 'flat30-22.cnf','Roulette','1Point','BitFlip','MaxSat',0,10000,38,21925 UNION</v>
      </c>
    </row>
    <row r="2235" spans="1:10" x14ac:dyDescent="0.55000000000000004">
      <c r="A2235" t="s">
        <v>149</v>
      </c>
      <c r="B2235" t="s">
        <v>9</v>
      </c>
      <c r="C2235" t="s">
        <v>133</v>
      </c>
      <c r="D2235" t="s">
        <v>2</v>
      </c>
      <c r="E2235" t="s">
        <v>4</v>
      </c>
      <c r="F2235" t="b">
        <v>0</v>
      </c>
      <c r="G2235">
        <v>10000</v>
      </c>
      <c r="H2235">
        <v>27</v>
      </c>
      <c r="I2235">
        <v>21291</v>
      </c>
      <c r="J2235" t="str">
        <f t="shared" si="34"/>
        <v>SELECT 'flat30-22.cnf','Roulette','1Point','BitFlip','Weighted',0,10000,27,21291 UNION</v>
      </c>
    </row>
    <row r="2236" spans="1:10" x14ac:dyDescent="0.55000000000000004">
      <c r="A2236" t="s">
        <v>149</v>
      </c>
      <c r="B2236" t="s">
        <v>9</v>
      </c>
      <c r="C2236" t="s">
        <v>133</v>
      </c>
      <c r="D2236" t="s">
        <v>2</v>
      </c>
      <c r="E2236" t="s">
        <v>5</v>
      </c>
      <c r="F2236" t="b">
        <v>0</v>
      </c>
      <c r="G2236">
        <v>10000</v>
      </c>
      <c r="H2236">
        <v>38</v>
      </c>
      <c r="I2236">
        <v>21918</v>
      </c>
      <c r="J2236" t="str">
        <f t="shared" si="34"/>
        <v>SELECT 'flat30-22.cnf','Roulette','1Point','BitFlip','Amplified',0,10000,38,21918 UNION</v>
      </c>
    </row>
    <row r="2237" spans="1:10" x14ac:dyDescent="0.55000000000000004">
      <c r="A2237" t="s">
        <v>149</v>
      </c>
      <c r="B2237" t="s">
        <v>9</v>
      </c>
      <c r="C2237" t="s">
        <v>133</v>
      </c>
      <c r="D2237" t="s">
        <v>6</v>
      </c>
      <c r="E2237" t="s">
        <v>3</v>
      </c>
      <c r="F2237" t="b">
        <v>1</v>
      </c>
      <c r="G2237">
        <v>248</v>
      </c>
      <c r="H2237">
        <v>1</v>
      </c>
      <c r="I2237">
        <v>846</v>
      </c>
      <c r="J2237" t="str">
        <f t="shared" si="34"/>
        <v>SELECT 'flat30-22.cnf','Roulette','1Point','Guided','MaxSat',1,248,1,846 UNION</v>
      </c>
    </row>
    <row r="2238" spans="1:10" x14ac:dyDescent="0.55000000000000004">
      <c r="A2238" t="s">
        <v>149</v>
      </c>
      <c r="B2238" t="s">
        <v>9</v>
      </c>
      <c r="C2238" t="s">
        <v>133</v>
      </c>
      <c r="D2238" t="s">
        <v>6</v>
      </c>
      <c r="E2238" t="s">
        <v>4</v>
      </c>
      <c r="F2238" t="b">
        <v>1</v>
      </c>
      <c r="G2238">
        <v>425</v>
      </c>
      <c r="H2238">
        <v>1</v>
      </c>
      <c r="I2238">
        <v>1400</v>
      </c>
      <c r="J2238" t="str">
        <f t="shared" si="34"/>
        <v>SELECT 'flat30-22.cnf','Roulette','1Point','Guided','Weighted',1,425,1,1400 UNION</v>
      </c>
    </row>
    <row r="2239" spans="1:10" x14ac:dyDescent="0.55000000000000004">
      <c r="A2239" t="s">
        <v>149</v>
      </c>
      <c r="B2239" t="s">
        <v>9</v>
      </c>
      <c r="C2239" t="s">
        <v>133</v>
      </c>
      <c r="D2239" t="s">
        <v>6</v>
      </c>
      <c r="E2239" t="s">
        <v>5</v>
      </c>
      <c r="F2239" t="b">
        <v>1</v>
      </c>
      <c r="G2239">
        <v>405</v>
      </c>
      <c r="H2239">
        <v>2</v>
      </c>
      <c r="I2239">
        <v>1371</v>
      </c>
      <c r="J2239" t="str">
        <f t="shared" si="34"/>
        <v>SELECT 'flat30-22.cnf','Roulette','1Point','Guided','Amplified',1,405,2,1371 UNION</v>
      </c>
    </row>
    <row r="2240" spans="1:10" x14ac:dyDescent="0.55000000000000004">
      <c r="A2240" t="s">
        <v>149</v>
      </c>
      <c r="B2240" t="s">
        <v>9</v>
      </c>
      <c r="C2240" t="s">
        <v>133</v>
      </c>
      <c r="D2240" t="s">
        <v>131</v>
      </c>
      <c r="E2240" t="s">
        <v>3</v>
      </c>
      <c r="F2240" t="b">
        <v>0</v>
      </c>
      <c r="G2240">
        <v>10000</v>
      </c>
      <c r="H2240">
        <v>38</v>
      </c>
      <c r="I2240">
        <v>20712</v>
      </c>
      <c r="J2240" t="str">
        <f t="shared" si="34"/>
        <v>SELECT 'flat30-22.cnf','Roulette','1Point','1Bit','MaxSat',0,10000,38,20712 UNION</v>
      </c>
    </row>
    <row r="2241" spans="1:10" x14ac:dyDescent="0.55000000000000004">
      <c r="A2241" t="s">
        <v>149</v>
      </c>
      <c r="B2241" t="s">
        <v>9</v>
      </c>
      <c r="C2241" t="s">
        <v>133</v>
      </c>
      <c r="D2241" t="s">
        <v>131</v>
      </c>
      <c r="E2241" t="s">
        <v>4</v>
      </c>
      <c r="F2241" t="b">
        <v>1</v>
      </c>
      <c r="G2241">
        <v>8061</v>
      </c>
      <c r="H2241">
        <v>22</v>
      </c>
      <c r="I2241">
        <v>16150</v>
      </c>
      <c r="J2241" t="str">
        <f t="shared" si="34"/>
        <v>SELECT 'flat30-22.cnf','Roulette','1Point','1Bit','Weighted',1,8061,22,16150 UNION</v>
      </c>
    </row>
    <row r="2242" spans="1:10" x14ac:dyDescent="0.55000000000000004">
      <c r="A2242" t="s">
        <v>149</v>
      </c>
      <c r="B2242" t="s">
        <v>9</v>
      </c>
      <c r="C2242" t="s">
        <v>133</v>
      </c>
      <c r="D2242" t="s">
        <v>131</v>
      </c>
      <c r="E2242" t="s">
        <v>5</v>
      </c>
      <c r="F2242" t="b">
        <v>0</v>
      </c>
      <c r="G2242">
        <v>10000</v>
      </c>
      <c r="H2242">
        <v>41</v>
      </c>
      <c r="I2242">
        <v>20724</v>
      </c>
      <c r="J2242" t="str">
        <f t="shared" si="34"/>
        <v>SELECT 'flat30-22.cnf','Roulette','1Point','1Bit','Amplified',0,10000,41,20724 UNION</v>
      </c>
    </row>
    <row r="2243" spans="1:10" x14ac:dyDescent="0.55000000000000004">
      <c r="A2243" t="s">
        <v>149</v>
      </c>
      <c r="B2243" t="s">
        <v>9</v>
      </c>
      <c r="C2243" t="s">
        <v>133</v>
      </c>
      <c r="D2243" t="s">
        <v>132</v>
      </c>
      <c r="E2243" t="s">
        <v>3</v>
      </c>
      <c r="F2243" t="b">
        <v>0</v>
      </c>
      <c r="G2243">
        <v>10000</v>
      </c>
      <c r="H2243">
        <v>36</v>
      </c>
      <c r="I2243">
        <v>20732</v>
      </c>
      <c r="J2243" t="str">
        <f t="shared" ref="J2243:J2299" si="35">CONCATENATE("SELECT '",A2243,"','",B2243,"','",C2243,"','",D2243,"','",E2243,"',",IF(F2243,1,0),",",G2243,",",H2243,",",I2243," UNION")</f>
        <v>SELECT 'flat30-22.cnf','Roulette','1Point','2Bit','MaxSat',0,10000,36,20732 UNION</v>
      </c>
    </row>
    <row r="2244" spans="1:10" x14ac:dyDescent="0.55000000000000004">
      <c r="A2244" t="s">
        <v>149</v>
      </c>
      <c r="B2244" t="s">
        <v>9</v>
      </c>
      <c r="C2244" t="s">
        <v>133</v>
      </c>
      <c r="D2244" t="s">
        <v>132</v>
      </c>
      <c r="E2244" t="s">
        <v>4</v>
      </c>
      <c r="F2244" t="b">
        <v>1</v>
      </c>
      <c r="G2244">
        <v>5734</v>
      </c>
      <c r="H2244">
        <v>14</v>
      </c>
      <c r="I2244">
        <v>11026</v>
      </c>
      <c r="J2244" t="str">
        <f t="shared" si="35"/>
        <v>SELECT 'flat30-22.cnf','Roulette','1Point','2Bit','Weighted',1,5734,14,11026 UNION</v>
      </c>
    </row>
    <row r="2245" spans="1:10" x14ac:dyDescent="0.55000000000000004">
      <c r="A2245" t="s">
        <v>149</v>
      </c>
      <c r="B2245" t="s">
        <v>9</v>
      </c>
      <c r="C2245" t="s">
        <v>133</v>
      </c>
      <c r="D2245" t="s">
        <v>132</v>
      </c>
      <c r="E2245" t="s">
        <v>5</v>
      </c>
      <c r="F2245" t="b">
        <v>0</v>
      </c>
      <c r="G2245">
        <v>10000</v>
      </c>
      <c r="H2245">
        <v>37</v>
      </c>
      <c r="I2245">
        <v>21469</v>
      </c>
      <c r="J2245" t="str">
        <f t="shared" si="35"/>
        <v>SELECT 'flat30-22.cnf','Roulette','1Point','2Bit','Amplified',0,10000,37,21469 UNION</v>
      </c>
    </row>
    <row r="2246" spans="1:10" x14ac:dyDescent="0.55000000000000004">
      <c r="A2246" t="s">
        <v>149</v>
      </c>
      <c r="B2246" t="s">
        <v>9</v>
      </c>
      <c r="C2246" t="s">
        <v>134</v>
      </c>
      <c r="D2246" t="s">
        <v>2</v>
      </c>
      <c r="E2246" t="s">
        <v>3</v>
      </c>
      <c r="F2246" t="b">
        <v>1</v>
      </c>
      <c r="G2246">
        <v>2298</v>
      </c>
      <c r="H2246">
        <v>8</v>
      </c>
      <c r="I2246">
        <v>5033</v>
      </c>
      <c r="J2246" t="str">
        <f t="shared" si="35"/>
        <v>SELECT 'flat30-22.cnf','Roulette','2Point','BitFlip','MaxSat',1,2298,8,5033 UNION</v>
      </c>
    </row>
    <row r="2247" spans="1:10" x14ac:dyDescent="0.55000000000000004">
      <c r="A2247" t="s">
        <v>149</v>
      </c>
      <c r="B2247" t="s">
        <v>9</v>
      </c>
      <c r="C2247" t="s">
        <v>134</v>
      </c>
      <c r="D2247" t="s">
        <v>2</v>
      </c>
      <c r="E2247" t="s">
        <v>4</v>
      </c>
      <c r="F2247" t="b">
        <v>1</v>
      </c>
      <c r="G2247">
        <v>981</v>
      </c>
      <c r="H2247">
        <v>2</v>
      </c>
      <c r="I2247">
        <v>2017</v>
      </c>
      <c r="J2247" t="str">
        <f t="shared" si="35"/>
        <v>SELECT 'flat30-22.cnf','Roulette','2Point','BitFlip','Weighted',1,981,2,2017 UNION</v>
      </c>
    </row>
    <row r="2248" spans="1:10" x14ac:dyDescent="0.55000000000000004">
      <c r="A2248" t="s">
        <v>149</v>
      </c>
      <c r="B2248" t="s">
        <v>9</v>
      </c>
      <c r="C2248" t="s">
        <v>134</v>
      </c>
      <c r="D2248" t="s">
        <v>2</v>
      </c>
      <c r="E2248" t="s">
        <v>5</v>
      </c>
      <c r="F2248" t="b">
        <v>0</v>
      </c>
      <c r="G2248">
        <v>10000</v>
      </c>
      <c r="H2248">
        <v>38</v>
      </c>
      <c r="I2248">
        <v>21056014</v>
      </c>
      <c r="J2248" t="str">
        <f t="shared" si="35"/>
        <v>SELECT 'flat30-22.cnf','Roulette','2Point','BitFlip','Amplified',0,10000,38,21056014 UNION</v>
      </c>
    </row>
    <row r="2249" spans="1:10" x14ac:dyDescent="0.55000000000000004">
      <c r="A2249" t="s">
        <v>149</v>
      </c>
      <c r="B2249" t="s">
        <v>9</v>
      </c>
      <c r="C2249" t="s">
        <v>134</v>
      </c>
      <c r="D2249" t="s">
        <v>6</v>
      </c>
      <c r="E2249" t="s">
        <v>3</v>
      </c>
      <c r="F2249" t="b">
        <v>1</v>
      </c>
      <c r="G2249">
        <v>111</v>
      </c>
      <c r="H2249">
        <v>0</v>
      </c>
      <c r="I2249">
        <v>475</v>
      </c>
      <c r="J2249" t="str">
        <f t="shared" si="35"/>
        <v>SELECT 'flat30-22.cnf','Roulette','2Point','Guided','MaxSat',1,111,0,475 UNION</v>
      </c>
    </row>
    <row r="2250" spans="1:10" x14ac:dyDescent="0.55000000000000004">
      <c r="A2250" t="s">
        <v>149</v>
      </c>
      <c r="B2250" t="s">
        <v>9</v>
      </c>
      <c r="C2250" t="s">
        <v>134</v>
      </c>
      <c r="D2250" t="s">
        <v>6</v>
      </c>
      <c r="E2250" t="s">
        <v>4</v>
      </c>
      <c r="F2250" t="b">
        <v>1</v>
      </c>
      <c r="G2250">
        <v>1275</v>
      </c>
      <c r="H2250">
        <v>6</v>
      </c>
      <c r="I2250">
        <v>4877</v>
      </c>
      <c r="J2250" t="str">
        <f t="shared" si="35"/>
        <v>SELECT 'flat30-22.cnf','Roulette','2Point','Guided','Weighted',1,1275,6,4877 UNION</v>
      </c>
    </row>
    <row r="2251" spans="1:10" x14ac:dyDescent="0.55000000000000004">
      <c r="A2251" t="s">
        <v>149</v>
      </c>
      <c r="B2251" t="s">
        <v>9</v>
      </c>
      <c r="C2251" t="s">
        <v>134</v>
      </c>
      <c r="D2251" t="s">
        <v>6</v>
      </c>
      <c r="E2251" t="s">
        <v>5</v>
      </c>
      <c r="F2251" t="b">
        <v>1</v>
      </c>
      <c r="G2251">
        <v>204</v>
      </c>
      <c r="H2251">
        <v>0</v>
      </c>
      <c r="I2251">
        <v>777</v>
      </c>
      <c r="J2251" t="str">
        <f t="shared" si="35"/>
        <v>SELECT 'flat30-22.cnf','Roulette','2Point','Guided','Amplified',1,204,0,777 UNION</v>
      </c>
    </row>
    <row r="2252" spans="1:10" x14ac:dyDescent="0.55000000000000004">
      <c r="A2252" t="s">
        <v>149</v>
      </c>
      <c r="B2252" t="s">
        <v>9</v>
      </c>
      <c r="C2252" t="s">
        <v>134</v>
      </c>
      <c r="D2252" t="s">
        <v>131</v>
      </c>
      <c r="E2252" t="s">
        <v>3</v>
      </c>
      <c r="F2252" t="b">
        <v>0</v>
      </c>
      <c r="G2252">
        <v>10000</v>
      </c>
      <c r="H2252">
        <v>40</v>
      </c>
      <c r="I2252">
        <v>23428</v>
      </c>
      <c r="J2252" t="str">
        <f t="shared" si="35"/>
        <v>SELECT 'flat30-22.cnf','Roulette','2Point','1Bit','MaxSat',0,10000,40,23428 UNION</v>
      </c>
    </row>
    <row r="2253" spans="1:10" x14ac:dyDescent="0.55000000000000004">
      <c r="A2253" t="s">
        <v>149</v>
      </c>
      <c r="B2253" t="s">
        <v>9</v>
      </c>
      <c r="C2253" t="s">
        <v>134</v>
      </c>
      <c r="D2253" t="s">
        <v>131</v>
      </c>
      <c r="E2253" t="s">
        <v>4</v>
      </c>
      <c r="F2253" t="b">
        <v>0</v>
      </c>
      <c r="G2253">
        <v>10000</v>
      </c>
      <c r="H2253">
        <v>30</v>
      </c>
      <c r="I2253">
        <v>23193</v>
      </c>
      <c r="J2253" t="str">
        <f t="shared" si="35"/>
        <v>SELECT 'flat30-22.cnf','Roulette','2Point','1Bit','Weighted',0,10000,30,23193 UNION</v>
      </c>
    </row>
    <row r="2254" spans="1:10" x14ac:dyDescent="0.55000000000000004">
      <c r="A2254" t="s">
        <v>149</v>
      </c>
      <c r="B2254" t="s">
        <v>9</v>
      </c>
      <c r="C2254" t="s">
        <v>134</v>
      </c>
      <c r="D2254" t="s">
        <v>131</v>
      </c>
      <c r="E2254" t="s">
        <v>5</v>
      </c>
      <c r="F2254" t="b">
        <v>0</v>
      </c>
      <c r="G2254">
        <v>10000</v>
      </c>
      <c r="H2254">
        <v>40</v>
      </c>
      <c r="I2254">
        <v>21699</v>
      </c>
      <c r="J2254" t="str">
        <f t="shared" si="35"/>
        <v>SELECT 'flat30-22.cnf','Roulette','2Point','1Bit','Amplified',0,10000,40,21699 UNION</v>
      </c>
    </row>
    <row r="2255" spans="1:10" x14ac:dyDescent="0.55000000000000004">
      <c r="A2255" t="s">
        <v>149</v>
      </c>
      <c r="B2255" t="s">
        <v>9</v>
      </c>
      <c r="C2255" t="s">
        <v>134</v>
      </c>
      <c r="D2255" t="s">
        <v>132</v>
      </c>
      <c r="E2255" t="s">
        <v>3</v>
      </c>
      <c r="F2255" t="b">
        <v>0</v>
      </c>
      <c r="G2255">
        <v>10000</v>
      </c>
      <c r="H2255">
        <v>35</v>
      </c>
      <c r="I2255">
        <v>26419</v>
      </c>
      <c r="J2255" t="str">
        <f t="shared" si="35"/>
        <v>SELECT 'flat30-22.cnf','Roulette','2Point','2Bit','MaxSat',0,10000,35,26419 UNION</v>
      </c>
    </row>
    <row r="2256" spans="1:10" x14ac:dyDescent="0.55000000000000004">
      <c r="A2256" t="s">
        <v>149</v>
      </c>
      <c r="B2256" t="s">
        <v>9</v>
      </c>
      <c r="C2256" t="s">
        <v>134</v>
      </c>
      <c r="D2256" t="s">
        <v>132</v>
      </c>
      <c r="E2256" t="s">
        <v>4</v>
      </c>
      <c r="F2256" t="b">
        <v>1</v>
      </c>
      <c r="G2256">
        <v>5381</v>
      </c>
      <c r="H2256">
        <v>13</v>
      </c>
      <c r="I2256">
        <v>12183</v>
      </c>
      <c r="J2256" t="str">
        <f t="shared" si="35"/>
        <v>SELECT 'flat30-22.cnf','Roulette','2Point','2Bit','Weighted',1,5381,13,12183 UNION</v>
      </c>
    </row>
    <row r="2257" spans="1:10" x14ac:dyDescent="0.55000000000000004">
      <c r="A2257" t="s">
        <v>149</v>
      </c>
      <c r="B2257" t="s">
        <v>9</v>
      </c>
      <c r="C2257" t="s">
        <v>134</v>
      </c>
      <c r="D2257" t="s">
        <v>132</v>
      </c>
      <c r="E2257" t="s">
        <v>5</v>
      </c>
      <c r="F2257" t="b">
        <v>0</v>
      </c>
      <c r="G2257">
        <v>10000</v>
      </c>
      <c r="H2257">
        <v>37</v>
      </c>
      <c r="I2257">
        <v>24750</v>
      </c>
      <c r="J2257" t="str">
        <f t="shared" si="35"/>
        <v>SELECT 'flat30-22.cnf','Roulette','2Point','2Bit','Amplified',0,10000,37,24750 UNION</v>
      </c>
    </row>
    <row r="2258" spans="1:10" x14ac:dyDescent="0.55000000000000004">
      <c r="A2258" t="s">
        <v>149</v>
      </c>
      <c r="B2258" t="s">
        <v>10</v>
      </c>
      <c r="C2258" t="s">
        <v>1</v>
      </c>
      <c r="D2258" t="s">
        <v>2</v>
      </c>
      <c r="E2258" t="s">
        <v>3</v>
      </c>
      <c r="F2258" t="b">
        <v>1</v>
      </c>
      <c r="G2258">
        <v>9626</v>
      </c>
      <c r="H2258">
        <v>47</v>
      </c>
      <c r="I2258">
        <v>56369</v>
      </c>
      <c r="J2258" t="str">
        <f t="shared" si="35"/>
        <v>SELECT 'flat30-22.cnf','Rank','Clause','BitFlip','MaxSat',1,9626,47,56369 UNION</v>
      </c>
    </row>
    <row r="2259" spans="1:10" x14ac:dyDescent="0.55000000000000004">
      <c r="A2259" t="s">
        <v>149</v>
      </c>
      <c r="B2259" t="s">
        <v>10</v>
      </c>
      <c r="C2259" t="s">
        <v>1</v>
      </c>
      <c r="D2259" t="s">
        <v>2</v>
      </c>
      <c r="E2259" t="s">
        <v>4</v>
      </c>
      <c r="F2259" t="b">
        <v>1</v>
      </c>
      <c r="G2259">
        <v>7632</v>
      </c>
      <c r="H2259">
        <v>25</v>
      </c>
      <c r="I2259">
        <v>46633</v>
      </c>
      <c r="J2259" t="str">
        <f t="shared" si="35"/>
        <v>SELECT 'flat30-22.cnf','Rank','Clause','BitFlip','Weighted',1,7632,25,46633 UNION</v>
      </c>
    </row>
    <row r="2260" spans="1:10" x14ac:dyDescent="0.55000000000000004">
      <c r="A2260" t="s">
        <v>149</v>
      </c>
      <c r="B2260" t="s">
        <v>10</v>
      </c>
      <c r="C2260" t="s">
        <v>1</v>
      </c>
      <c r="D2260" t="s">
        <v>2</v>
      </c>
      <c r="E2260" t="s">
        <v>5</v>
      </c>
      <c r="F2260" t="b">
        <v>0</v>
      </c>
      <c r="G2260">
        <v>10000</v>
      </c>
      <c r="H2260">
        <v>46</v>
      </c>
      <c r="I2260">
        <v>61034</v>
      </c>
      <c r="J2260" t="str">
        <f t="shared" si="35"/>
        <v>SELECT 'flat30-22.cnf','Rank','Clause','BitFlip','Amplified',0,10000,46,61034 UNION</v>
      </c>
    </row>
    <row r="2261" spans="1:10" x14ac:dyDescent="0.55000000000000004">
      <c r="A2261" t="s">
        <v>149</v>
      </c>
      <c r="B2261" t="s">
        <v>10</v>
      </c>
      <c r="C2261" t="s">
        <v>1</v>
      </c>
      <c r="D2261" t="s">
        <v>6</v>
      </c>
      <c r="E2261" t="s">
        <v>3</v>
      </c>
      <c r="F2261" t="b">
        <v>1</v>
      </c>
      <c r="G2261">
        <v>2035</v>
      </c>
      <c r="H2261">
        <v>10</v>
      </c>
      <c r="I2261">
        <v>12161</v>
      </c>
      <c r="J2261" t="str">
        <f t="shared" si="35"/>
        <v>SELECT 'flat30-22.cnf','Rank','Clause','Guided','MaxSat',1,2035,10,12161 UNION</v>
      </c>
    </row>
    <row r="2262" spans="1:10" x14ac:dyDescent="0.55000000000000004">
      <c r="A2262" t="s">
        <v>149</v>
      </c>
      <c r="B2262" t="s">
        <v>10</v>
      </c>
      <c r="C2262" t="s">
        <v>1</v>
      </c>
      <c r="D2262" t="s">
        <v>6</v>
      </c>
      <c r="E2262" t="s">
        <v>4</v>
      </c>
      <c r="F2262" t="b">
        <v>1</v>
      </c>
      <c r="G2262">
        <v>347</v>
      </c>
      <c r="H2262">
        <v>1</v>
      </c>
      <c r="I2262">
        <v>2063</v>
      </c>
      <c r="J2262" t="str">
        <f t="shared" si="35"/>
        <v>SELECT 'flat30-22.cnf','Rank','Clause','Guided','Weighted',1,347,1,2063 UNION</v>
      </c>
    </row>
    <row r="2263" spans="1:10" x14ac:dyDescent="0.55000000000000004">
      <c r="A2263" t="s">
        <v>149</v>
      </c>
      <c r="B2263" t="s">
        <v>10</v>
      </c>
      <c r="C2263" t="s">
        <v>1</v>
      </c>
      <c r="D2263" t="s">
        <v>6</v>
      </c>
      <c r="E2263" t="s">
        <v>5</v>
      </c>
      <c r="F2263" t="b">
        <v>1</v>
      </c>
      <c r="G2263">
        <v>522</v>
      </c>
      <c r="H2263">
        <v>3</v>
      </c>
      <c r="I2263">
        <v>3162</v>
      </c>
      <c r="J2263" t="str">
        <f t="shared" si="35"/>
        <v>SELECT 'flat30-22.cnf','Rank','Clause','Guided','Amplified',1,522,3,3162 UNION</v>
      </c>
    </row>
    <row r="2264" spans="1:10" x14ac:dyDescent="0.55000000000000004">
      <c r="A2264" t="s">
        <v>149</v>
      </c>
      <c r="B2264" t="s">
        <v>10</v>
      </c>
      <c r="C2264" t="s">
        <v>1</v>
      </c>
      <c r="D2264" t="s">
        <v>131</v>
      </c>
      <c r="E2264" t="s">
        <v>3</v>
      </c>
      <c r="F2264" t="b">
        <v>0</v>
      </c>
      <c r="G2264">
        <v>10000</v>
      </c>
      <c r="H2264">
        <v>49</v>
      </c>
      <c r="I2264">
        <v>53736</v>
      </c>
      <c r="J2264" t="str">
        <f t="shared" si="35"/>
        <v>SELECT 'flat30-22.cnf','Rank','Clause','1Bit','MaxSat',0,10000,49,53736 UNION</v>
      </c>
    </row>
    <row r="2265" spans="1:10" x14ac:dyDescent="0.55000000000000004">
      <c r="A2265" t="s">
        <v>149</v>
      </c>
      <c r="B2265" t="s">
        <v>10</v>
      </c>
      <c r="C2265" t="s">
        <v>1</v>
      </c>
      <c r="D2265" t="s">
        <v>131</v>
      </c>
      <c r="E2265" t="s">
        <v>4</v>
      </c>
      <c r="F2265" t="b">
        <v>0</v>
      </c>
      <c r="G2265">
        <v>10000</v>
      </c>
      <c r="H2265">
        <v>37</v>
      </c>
      <c r="I2265">
        <v>54017</v>
      </c>
      <c r="J2265" t="str">
        <f t="shared" si="35"/>
        <v>SELECT 'flat30-22.cnf','Rank','Clause','1Bit','Weighted',0,10000,37,54017 UNION</v>
      </c>
    </row>
    <row r="2266" spans="1:10" x14ac:dyDescent="0.55000000000000004">
      <c r="A2266" t="s">
        <v>149</v>
      </c>
      <c r="B2266" t="s">
        <v>10</v>
      </c>
      <c r="C2266" t="s">
        <v>1</v>
      </c>
      <c r="D2266" t="s">
        <v>131</v>
      </c>
      <c r="E2266" t="s">
        <v>5</v>
      </c>
      <c r="F2266" t="b">
        <v>0</v>
      </c>
      <c r="G2266">
        <v>10000</v>
      </c>
      <c r="H2266">
        <v>50</v>
      </c>
      <c r="I2266">
        <v>57100</v>
      </c>
      <c r="J2266" t="str">
        <f t="shared" si="35"/>
        <v>SELECT 'flat30-22.cnf','Rank','Clause','1Bit','Amplified',0,10000,50,57100 UNION</v>
      </c>
    </row>
    <row r="2267" spans="1:10" x14ac:dyDescent="0.55000000000000004">
      <c r="A2267" t="s">
        <v>149</v>
      </c>
      <c r="B2267" t="s">
        <v>10</v>
      </c>
      <c r="C2267" t="s">
        <v>1</v>
      </c>
      <c r="D2267" t="s">
        <v>132</v>
      </c>
      <c r="E2267" t="s">
        <v>3</v>
      </c>
      <c r="F2267" t="b">
        <v>0</v>
      </c>
      <c r="G2267">
        <v>10000</v>
      </c>
      <c r="H2267">
        <v>46</v>
      </c>
      <c r="I2267">
        <v>55174</v>
      </c>
      <c r="J2267" t="str">
        <f t="shared" si="35"/>
        <v>SELECT 'flat30-22.cnf','Rank','Clause','2Bit','MaxSat',0,10000,46,55174 UNION</v>
      </c>
    </row>
    <row r="2268" spans="1:10" x14ac:dyDescent="0.55000000000000004">
      <c r="A2268" t="s">
        <v>149</v>
      </c>
      <c r="B2268" t="s">
        <v>10</v>
      </c>
      <c r="C2268" t="s">
        <v>1</v>
      </c>
      <c r="D2268" t="s">
        <v>132</v>
      </c>
      <c r="E2268" t="s">
        <v>4</v>
      </c>
      <c r="F2268" t="b">
        <v>1</v>
      </c>
      <c r="G2268">
        <v>8140</v>
      </c>
      <c r="H2268">
        <v>26</v>
      </c>
      <c r="I2268">
        <v>42218</v>
      </c>
      <c r="J2268" t="str">
        <f t="shared" si="35"/>
        <v>SELECT 'flat30-22.cnf','Rank','Clause','2Bit','Weighted',1,8140,26,42218 UNION</v>
      </c>
    </row>
    <row r="2269" spans="1:10" x14ac:dyDescent="0.55000000000000004">
      <c r="A2269" t="s">
        <v>149</v>
      </c>
      <c r="B2269" t="s">
        <v>10</v>
      </c>
      <c r="C2269" t="s">
        <v>1</v>
      </c>
      <c r="D2269" t="s">
        <v>132</v>
      </c>
      <c r="E2269" t="s">
        <v>5</v>
      </c>
      <c r="F2269" t="b">
        <v>1</v>
      </c>
      <c r="G2269">
        <v>1504</v>
      </c>
      <c r="H2269">
        <v>7</v>
      </c>
      <c r="I2269">
        <v>8042</v>
      </c>
      <c r="J2269" t="str">
        <f t="shared" si="35"/>
        <v>SELECT 'flat30-22.cnf','Rank','Clause','2Bit','Amplified',1,1504,7,8042 UNION</v>
      </c>
    </row>
    <row r="2270" spans="1:10" x14ac:dyDescent="0.55000000000000004">
      <c r="A2270" t="s">
        <v>149</v>
      </c>
      <c r="B2270" t="s">
        <v>10</v>
      </c>
      <c r="C2270" t="s">
        <v>8</v>
      </c>
      <c r="D2270" t="s">
        <v>2</v>
      </c>
      <c r="E2270" t="s">
        <v>3</v>
      </c>
      <c r="F2270" t="b">
        <v>1</v>
      </c>
      <c r="G2270">
        <v>1038</v>
      </c>
      <c r="H2270">
        <v>5</v>
      </c>
      <c r="I2270">
        <v>2532</v>
      </c>
      <c r="J2270" t="str">
        <f t="shared" si="35"/>
        <v>SELECT 'flat30-22.cnf','Rank','Uniform','BitFlip','MaxSat',1,1038,5,2532 UNION</v>
      </c>
    </row>
    <row r="2271" spans="1:10" x14ac:dyDescent="0.55000000000000004">
      <c r="A2271" t="s">
        <v>149</v>
      </c>
      <c r="B2271" t="s">
        <v>10</v>
      </c>
      <c r="C2271" t="s">
        <v>8</v>
      </c>
      <c r="D2271" t="s">
        <v>2</v>
      </c>
      <c r="E2271" t="s">
        <v>4</v>
      </c>
      <c r="F2271" t="b">
        <v>1</v>
      </c>
      <c r="G2271">
        <v>2046</v>
      </c>
      <c r="H2271">
        <v>7</v>
      </c>
      <c r="I2271">
        <v>4790</v>
      </c>
      <c r="J2271" t="str">
        <f t="shared" si="35"/>
        <v>SELECT 'flat30-22.cnf','Rank','Uniform','BitFlip','Weighted',1,2046,7,4790 UNION</v>
      </c>
    </row>
    <row r="2272" spans="1:10" x14ac:dyDescent="0.55000000000000004">
      <c r="A2272" t="s">
        <v>149</v>
      </c>
      <c r="B2272" t="s">
        <v>10</v>
      </c>
      <c r="C2272" t="s">
        <v>8</v>
      </c>
      <c r="D2272" t="s">
        <v>2</v>
      </c>
      <c r="E2272" t="s">
        <v>5</v>
      </c>
      <c r="F2272" t="b">
        <v>1</v>
      </c>
      <c r="G2272">
        <v>3391</v>
      </c>
      <c r="H2272">
        <v>18</v>
      </c>
      <c r="I2272">
        <v>8657</v>
      </c>
      <c r="J2272" t="str">
        <f t="shared" si="35"/>
        <v>SELECT 'flat30-22.cnf','Rank','Uniform','BitFlip','Amplified',1,3391,18,8657 UNION</v>
      </c>
    </row>
    <row r="2273" spans="1:10" x14ac:dyDescent="0.55000000000000004">
      <c r="A2273" t="s">
        <v>149</v>
      </c>
      <c r="B2273" t="s">
        <v>10</v>
      </c>
      <c r="C2273" t="s">
        <v>8</v>
      </c>
      <c r="D2273" t="s">
        <v>6</v>
      </c>
      <c r="E2273" t="s">
        <v>3</v>
      </c>
      <c r="F2273" t="b">
        <v>1</v>
      </c>
      <c r="G2273">
        <v>402</v>
      </c>
      <c r="H2273">
        <v>2</v>
      </c>
      <c r="I2273">
        <v>1475</v>
      </c>
      <c r="J2273" t="str">
        <f t="shared" si="35"/>
        <v>SELECT 'flat30-22.cnf','Rank','Uniform','Guided','MaxSat',1,402,2,1475 UNION</v>
      </c>
    </row>
    <row r="2274" spans="1:10" x14ac:dyDescent="0.55000000000000004">
      <c r="A2274" t="s">
        <v>149</v>
      </c>
      <c r="B2274" t="s">
        <v>10</v>
      </c>
      <c r="C2274" t="s">
        <v>8</v>
      </c>
      <c r="D2274" t="s">
        <v>6</v>
      </c>
      <c r="E2274" t="s">
        <v>4</v>
      </c>
      <c r="F2274" t="b">
        <v>1</v>
      </c>
      <c r="G2274">
        <v>96</v>
      </c>
      <c r="H2274">
        <v>0</v>
      </c>
      <c r="I2274">
        <v>358</v>
      </c>
      <c r="J2274" t="str">
        <f t="shared" si="35"/>
        <v>SELECT 'flat30-22.cnf','Rank','Uniform','Guided','Weighted',1,96,0,358 UNION</v>
      </c>
    </row>
    <row r="2275" spans="1:10" x14ac:dyDescent="0.55000000000000004">
      <c r="A2275" t="s">
        <v>149</v>
      </c>
      <c r="B2275" t="s">
        <v>10</v>
      </c>
      <c r="C2275" t="s">
        <v>8</v>
      </c>
      <c r="D2275" t="s">
        <v>6</v>
      </c>
      <c r="E2275" t="s">
        <v>5</v>
      </c>
      <c r="F2275" t="b">
        <v>1</v>
      </c>
      <c r="G2275">
        <v>158</v>
      </c>
      <c r="H2275">
        <v>0</v>
      </c>
      <c r="I2275">
        <v>571</v>
      </c>
      <c r="J2275" t="str">
        <f t="shared" si="35"/>
        <v>SELECT 'flat30-22.cnf','Rank','Uniform','Guided','Amplified',1,158,0,571 UNION</v>
      </c>
    </row>
    <row r="2276" spans="1:10" x14ac:dyDescent="0.55000000000000004">
      <c r="A2276" t="s">
        <v>149</v>
      </c>
      <c r="B2276" t="s">
        <v>10</v>
      </c>
      <c r="C2276" t="s">
        <v>8</v>
      </c>
      <c r="D2276" t="s">
        <v>131</v>
      </c>
      <c r="E2276" t="s">
        <v>3</v>
      </c>
      <c r="F2276" t="b">
        <v>1</v>
      </c>
      <c r="G2276">
        <v>3451</v>
      </c>
      <c r="H2276">
        <v>19</v>
      </c>
      <c r="I2276">
        <v>7624</v>
      </c>
      <c r="J2276" t="str">
        <f t="shared" si="35"/>
        <v>SELECT 'flat30-22.cnf','Rank','Uniform','1Bit','MaxSat',1,3451,19,7624 UNION</v>
      </c>
    </row>
    <row r="2277" spans="1:10" x14ac:dyDescent="0.55000000000000004">
      <c r="A2277" t="s">
        <v>149</v>
      </c>
      <c r="B2277" t="s">
        <v>10</v>
      </c>
      <c r="C2277" t="s">
        <v>8</v>
      </c>
      <c r="D2277" t="s">
        <v>131</v>
      </c>
      <c r="E2277" t="s">
        <v>4</v>
      </c>
      <c r="F2277" t="b">
        <v>1</v>
      </c>
      <c r="G2277">
        <v>2538</v>
      </c>
      <c r="H2277">
        <v>11</v>
      </c>
      <c r="I2277">
        <v>5298</v>
      </c>
      <c r="J2277" t="str">
        <f t="shared" si="35"/>
        <v>SELECT 'flat30-22.cnf','Rank','Uniform','1Bit','Weighted',1,2538,11,5298 UNION</v>
      </c>
    </row>
    <row r="2278" spans="1:10" x14ac:dyDescent="0.55000000000000004">
      <c r="A2278" t="s">
        <v>149</v>
      </c>
      <c r="B2278" t="s">
        <v>10</v>
      </c>
      <c r="C2278" t="s">
        <v>8</v>
      </c>
      <c r="D2278" t="s">
        <v>131</v>
      </c>
      <c r="E2278" t="s">
        <v>5</v>
      </c>
      <c r="F2278" t="b">
        <v>1</v>
      </c>
      <c r="G2278">
        <v>2542</v>
      </c>
      <c r="H2278">
        <v>15</v>
      </c>
      <c r="I2278">
        <v>6087</v>
      </c>
      <c r="J2278" t="str">
        <f t="shared" si="35"/>
        <v>SELECT 'flat30-22.cnf','Rank','Uniform','1Bit','Amplified',1,2542,15,6087 UNION</v>
      </c>
    </row>
    <row r="2279" spans="1:10" x14ac:dyDescent="0.55000000000000004">
      <c r="A2279" t="s">
        <v>149</v>
      </c>
      <c r="B2279" t="s">
        <v>10</v>
      </c>
      <c r="C2279" t="s">
        <v>8</v>
      </c>
      <c r="D2279" t="s">
        <v>132</v>
      </c>
      <c r="E2279" t="s">
        <v>3</v>
      </c>
      <c r="F2279" t="b">
        <v>1</v>
      </c>
      <c r="G2279">
        <v>6034</v>
      </c>
      <c r="H2279">
        <v>29</v>
      </c>
      <c r="I2279">
        <v>14877</v>
      </c>
      <c r="J2279" t="str">
        <f t="shared" si="35"/>
        <v>SELECT 'flat30-22.cnf','Rank','Uniform','2Bit','MaxSat',1,6034,29,14877 UNION</v>
      </c>
    </row>
    <row r="2280" spans="1:10" x14ac:dyDescent="0.55000000000000004">
      <c r="A2280" t="s">
        <v>149</v>
      </c>
      <c r="B2280" t="s">
        <v>10</v>
      </c>
      <c r="C2280" t="s">
        <v>8</v>
      </c>
      <c r="D2280" t="s">
        <v>132</v>
      </c>
      <c r="E2280" t="s">
        <v>4</v>
      </c>
      <c r="F2280" t="b">
        <v>1</v>
      </c>
      <c r="G2280">
        <v>433</v>
      </c>
      <c r="H2280">
        <v>1</v>
      </c>
      <c r="I2280">
        <v>984</v>
      </c>
      <c r="J2280" t="str">
        <f t="shared" si="35"/>
        <v>SELECT 'flat30-22.cnf','Rank','Uniform','2Bit','Weighted',1,433,1,984 UNION</v>
      </c>
    </row>
    <row r="2281" spans="1:10" x14ac:dyDescent="0.55000000000000004">
      <c r="A2281" t="s">
        <v>149</v>
      </c>
      <c r="B2281" t="s">
        <v>10</v>
      </c>
      <c r="C2281" t="s">
        <v>8</v>
      </c>
      <c r="D2281" t="s">
        <v>132</v>
      </c>
      <c r="E2281" t="s">
        <v>5</v>
      </c>
      <c r="F2281" t="b">
        <v>1</v>
      </c>
      <c r="G2281">
        <v>109</v>
      </c>
      <c r="H2281">
        <v>0</v>
      </c>
      <c r="I2281">
        <v>266</v>
      </c>
      <c r="J2281" t="str">
        <f t="shared" si="35"/>
        <v>SELECT 'flat30-22.cnf','Rank','Uniform','2Bit','Amplified',1,109,0,266 UNION</v>
      </c>
    </row>
    <row r="2282" spans="1:10" x14ac:dyDescent="0.55000000000000004">
      <c r="A2282" t="s">
        <v>149</v>
      </c>
      <c r="B2282" t="s">
        <v>10</v>
      </c>
      <c r="C2282" t="s">
        <v>133</v>
      </c>
      <c r="D2282" t="s">
        <v>131</v>
      </c>
      <c r="E2282" t="s">
        <v>3</v>
      </c>
      <c r="F2282" t="b">
        <v>1</v>
      </c>
      <c r="G2282">
        <v>3175</v>
      </c>
      <c r="H2282">
        <v>14</v>
      </c>
      <c r="I2282">
        <v>7726</v>
      </c>
      <c r="J2282" t="str">
        <f t="shared" si="35"/>
        <v>SELECT 'flat30-22.cnf','Rank','1Point','1Bit','MaxSat',1,3175,14,7726 UNION</v>
      </c>
    </row>
    <row r="2283" spans="1:10" x14ac:dyDescent="0.55000000000000004">
      <c r="A2283" t="s">
        <v>149</v>
      </c>
      <c r="B2283" t="s">
        <v>10</v>
      </c>
      <c r="C2283" t="s">
        <v>133</v>
      </c>
      <c r="D2283" t="s">
        <v>131</v>
      </c>
      <c r="E2283" t="s">
        <v>4</v>
      </c>
      <c r="F2283" t="b">
        <v>0</v>
      </c>
      <c r="G2283">
        <v>10000</v>
      </c>
      <c r="H2283">
        <v>41</v>
      </c>
      <c r="I2283">
        <v>22279</v>
      </c>
      <c r="J2283" t="str">
        <f t="shared" si="35"/>
        <v>SELECT 'flat30-22.cnf','Rank','1Point','1Bit','Weighted',0,10000,41,22279 UNION</v>
      </c>
    </row>
    <row r="2284" spans="1:10" x14ac:dyDescent="0.55000000000000004">
      <c r="A2284" t="s">
        <v>149</v>
      </c>
      <c r="B2284" t="s">
        <v>10</v>
      </c>
      <c r="C2284" t="s">
        <v>133</v>
      </c>
      <c r="D2284" t="s">
        <v>131</v>
      </c>
      <c r="E2284" t="s">
        <v>5</v>
      </c>
      <c r="F2284" t="b">
        <v>1</v>
      </c>
      <c r="G2284">
        <v>2204</v>
      </c>
      <c r="H2284">
        <v>10</v>
      </c>
      <c r="I2284">
        <v>5202</v>
      </c>
      <c r="J2284" t="str">
        <f t="shared" si="35"/>
        <v>SELECT 'flat30-22.cnf','Rank','1Point','1Bit','Amplified',1,2204,10,5202 UNION</v>
      </c>
    </row>
    <row r="2285" spans="1:10" x14ac:dyDescent="0.55000000000000004">
      <c r="A2285" t="s">
        <v>149</v>
      </c>
      <c r="B2285" t="s">
        <v>10</v>
      </c>
      <c r="C2285" t="s">
        <v>133</v>
      </c>
      <c r="D2285" t="s">
        <v>132</v>
      </c>
      <c r="E2285" t="s">
        <v>3</v>
      </c>
      <c r="F2285" t="b">
        <v>1</v>
      </c>
      <c r="G2285">
        <v>7052</v>
      </c>
      <c r="H2285">
        <v>34</v>
      </c>
      <c r="I2285">
        <v>15152</v>
      </c>
      <c r="J2285" t="str">
        <f t="shared" si="35"/>
        <v>SELECT 'flat30-22.cnf','Rank','1Point','2Bit','MaxSat',1,7052,34,15152 UNION</v>
      </c>
    </row>
    <row r="2286" spans="1:10" x14ac:dyDescent="0.55000000000000004">
      <c r="A2286" t="s">
        <v>149</v>
      </c>
      <c r="B2286" t="s">
        <v>10</v>
      </c>
      <c r="C2286" t="s">
        <v>133</v>
      </c>
      <c r="D2286" t="s">
        <v>132</v>
      </c>
      <c r="E2286" t="s">
        <v>4</v>
      </c>
      <c r="F2286" t="b">
        <v>1</v>
      </c>
      <c r="G2286">
        <v>209</v>
      </c>
      <c r="H2286">
        <v>0</v>
      </c>
      <c r="I2286">
        <v>491</v>
      </c>
      <c r="J2286" t="str">
        <f t="shared" si="35"/>
        <v>SELECT 'flat30-22.cnf','Rank','1Point','2Bit','Weighted',1,209,0,491 UNION</v>
      </c>
    </row>
    <row r="2287" spans="1:10" x14ac:dyDescent="0.55000000000000004">
      <c r="A2287" t="s">
        <v>149</v>
      </c>
      <c r="B2287" t="s">
        <v>10</v>
      </c>
      <c r="C2287" t="s">
        <v>133</v>
      </c>
      <c r="D2287" t="s">
        <v>132</v>
      </c>
      <c r="E2287" t="s">
        <v>5</v>
      </c>
      <c r="F2287" t="b">
        <v>1</v>
      </c>
      <c r="G2287">
        <v>1047</v>
      </c>
      <c r="H2287">
        <v>5</v>
      </c>
      <c r="I2287">
        <v>2532</v>
      </c>
      <c r="J2287" t="str">
        <f t="shared" si="35"/>
        <v>SELECT 'flat30-22.cnf','Rank','1Point','2Bit','Amplified',1,1047,5,2532 UNION</v>
      </c>
    </row>
    <row r="2288" spans="1:10" x14ac:dyDescent="0.55000000000000004">
      <c r="A2288" t="s">
        <v>149</v>
      </c>
      <c r="B2288" t="s">
        <v>10</v>
      </c>
      <c r="C2288" t="s">
        <v>134</v>
      </c>
      <c r="D2288" t="s">
        <v>2</v>
      </c>
      <c r="E2288" t="s">
        <v>3</v>
      </c>
      <c r="F2288" t="b">
        <v>1</v>
      </c>
      <c r="G2288">
        <v>8470</v>
      </c>
      <c r="H2288">
        <v>48</v>
      </c>
      <c r="I2288">
        <v>20267</v>
      </c>
      <c r="J2288" t="str">
        <f t="shared" si="35"/>
        <v>SELECT 'flat30-22.cnf','Rank','2Point','BitFlip','MaxSat',1,8470,48,20267 UNION</v>
      </c>
    </row>
    <row r="2289" spans="1:10" x14ac:dyDescent="0.55000000000000004">
      <c r="A2289" t="s">
        <v>149</v>
      </c>
      <c r="B2289" t="s">
        <v>10</v>
      </c>
      <c r="C2289" t="s">
        <v>134</v>
      </c>
      <c r="D2289" t="s">
        <v>2</v>
      </c>
      <c r="E2289" t="s">
        <v>4</v>
      </c>
      <c r="F2289" t="b">
        <v>1</v>
      </c>
      <c r="G2289">
        <v>9505</v>
      </c>
      <c r="H2289">
        <v>39</v>
      </c>
      <c r="I2289">
        <v>21197</v>
      </c>
      <c r="J2289" t="str">
        <f t="shared" si="35"/>
        <v>SELECT 'flat30-22.cnf','Rank','2Point','BitFlip','Weighted',1,9505,39,21197 UNION</v>
      </c>
    </row>
    <row r="2290" spans="1:10" x14ac:dyDescent="0.55000000000000004">
      <c r="A2290" t="s">
        <v>149</v>
      </c>
      <c r="B2290" t="s">
        <v>10</v>
      </c>
      <c r="C2290" t="s">
        <v>134</v>
      </c>
      <c r="D2290" t="s">
        <v>2</v>
      </c>
      <c r="E2290" t="s">
        <v>5</v>
      </c>
      <c r="F2290" t="b">
        <v>1</v>
      </c>
      <c r="G2290">
        <v>3157</v>
      </c>
      <c r="H2290">
        <v>16</v>
      </c>
      <c r="I2290">
        <v>7684</v>
      </c>
      <c r="J2290" t="str">
        <f t="shared" si="35"/>
        <v>SELECT 'flat30-22.cnf','Rank','2Point','BitFlip','Amplified',1,3157,16,7684 UNION</v>
      </c>
    </row>
    <row r="2291" spans="1:10" x14ac:dyDescent="0.55000000000000004">
      <c r="A2291" t="s">
        <v>149</v>
      </c>
      <c r="B2291" t="s">
        <v>10</v>
      </c>
      <c r="C2291" t="s">
        <v>134</v>
      </c>
      <c r="D2291" t="s">
        <v>6</v>
      </c>
      <c r="E2291" t="s">
        <v>3</v>
      </c>
      <c r="F2291" t="b">
        <v>1</v>
      </c>
      <c r="G2291">
        <v>362</v>
      </c>
      <c r="H2291">
        <v>2</v>
      </c>
      <c r="I2291">
        <v>1567</v>
      </c>
      <c r="J2291" t="str">
        <f t="shared" si="35"/>
        <v>SELECT 'flat30-22.cnf','Rank','2Point','Guided','MaxSat',1,362,2,1567 UNION</v>
      </c>
    </row>
    <row r="2292" spans="1:10" x14ac:dyDescent="0.55000000000000004">
      <c r="A2292" t="s">
        <v>149</v>
      </c>
      <c r="B2292" t="s">
        <v>10</v>
      </c>
      <c r="C2292" t="s">
        <v>134</v>
      </c>
      <c r="D2292" t="s">
        <v>6</v>
      </c>
      <c r="E2292" t="s">
        <v>4</v>
      </c>
      <c r="F2292" t="b">
        <v>1</v>
      </c>
      <c r="G2292">
        <v>351</v>
      </c>
      <c r="H2292">
        <v>2</v>
      </c>
      <c r="I2292">
        <v>1311</v>
      </c>
      <c r="J2292" t="str">
        <f t="shared" si="35"/>
        <v>SELECT 'flat30-22.cnf','Rank','2Point','Guided','Weighted',1,351,2,1311 UNION</v>
      </c>
    </row>
    <row r="2293" spans="1:10" x14ac:dyDescent="0.55000000000000004">
      <c r="A2293" t="s">
        <v>149</v>
      </c>
      <c r="B2293" t="s">
        <v>10</v>
      </c>
      <c r="C2293" t="s">
        <v>134</v>
      </c>
      <c r="D2293" t="s">
        <v>6</v>
      </c>
      <c r="E2293" t="s">
        <v>5</v>
      </c>
      <c r="F2293" t="b">
        <v>1</v>
      </c>
      <c r="G2293">
        <v>74</v>
      </c>
      <c r="H2293">
        <v>0</v>
      </c>
      <c r="I2293">
        <v>303</v>
      </c>
      <c r="J2293" t="str">
        <f t="shared" si="35"/>
        <v>SELECT 'flat30-22.cnf','Rank','2Point','Guided','Amplified',1,74,0,303 UNION</v>
      </c>
    </row>
    <row r="2294" spans="1:10" x14ac:dyDescent="0.55000000000000004">
      <c r="A2294" t="s">
        <v>149</v>
      </c>
      <c r="B2294" t="s">
        <v>10</v>
      </c>
      <c r="C2294" t="s">
        <v>134</v>
      </c>
      <c r="D2294" t="s">
        <v>131</v>
      </c>
      <c r="E2294" t="s">
        <v>3</v>
      </c>
      <c r="F2294" t="b">
        <v>1</v>
      </c>
      <c r="G2294">
        <v>6063</v>
      </c>
      <c r="H2294">
        <v>29</v>
      </c>
      <c r="I2294">
        <v>15066</v>
      </c>
      <c r="J2294" t="str">
        <f t="shared" si="35"/>
        <v>SELECT 'flat30-22.cnf','Rank','2Point','1Bit','MaxSat',1,6063,29,15066 UNION</v>
      </c>
    </row>
    <row r="2295" spans="1:10" x14ac:dyDescent="0.55000000000000004">
      <c r="A2295" t="s">
        <v>149</v>
      </c>
      <c r="B2295" t="s">
        <v>10</v>
      </c>
      <c r="C2295" t="s">
        <v>134</v>
      </c>
      <c r="D2295" t="s">
        <v>131</v>
      </c>
      <c r="E2295" t="s">
        <v>4</v>
      </c>
      <c r="F2295" t="b">
        <v>1</v>
      </c>
      <c r="G2295">
        <v>6159</v>
      </c>
      <c r="H2295">
        <v>24</v>
      </c>
      <c r="I2295">
        <v>13582</v>
      </c>
      <c r="J2295" t="str">
        <f t="shared" si="35"/>
        <v>SELECT 'flat30-22.cnf','Rank','2Point','1Bit','Weighted',1,6159,24,13582 UNION</v>
      </c>
    </row>
    <row r="2296" spans="1:10" x14ac:dyDescent="0.55000000000000004">
      <c r="A2296" t="s">
        <v>149</v>
      </c>
      <c r="B2296" t="s">
        <v>10</v>
      </c>
      <c r="C2296" t="s">
        <v>134</v>
      </c>
      <c r="D2296" t="s">
        <v>131</v>
      </c>
      <c r="E2296" t="s">
        <v>5</v>
      </c>
      <c r="F2296" t="b">
        <v>1</v>
      </c>
      <c r="G2296">
        <v>2407</v>
      </c>
      <c r="H2296">
        <v>11</v>
      </c>
      <c r="I2296">
        <v>5689</v>
      </c>
      <c r="J2296" t="str">
        <f t="shared" si="35"/>
        <v>SELECT 'flat30-22.cnf','Rank','2Point','1Bit','Amplified',1,2407,11,5689 UNION</v>
      </c>
    </row>
    <row r="2297" spans="1:10" x14ac:dyDescent="0.55000000000000004">
      <c r="A2297" t="s">
        <v>149</v>
      </c>
      <c r="B2297" t="s">
        <v>10</v>
      </c>
      <c r="C2297" t="s">
        <v>134</v>
      </c>
      <c r="D2297" t="s">
        <v>132</v>
      </c>
      <c r="E2297" t="s">
        <v>3</v>
      </c>
      <c r="F2297" t="b">
        <v>0</v>
      </c>
      <c r="G2297">
        <v>10000</v>
      </c>
      <c r="H2297">
        <v>54</v>
      </c>
      <c r="I2297">
        <v>24578</v>
      </c>
      <c r="J2297" t="str">
        <f t="shared" si="35"/>
        <v>SELECT 'flat30-22.cnf','Rank','2Point','2Bit','MaxSat',0,10000,54,24578 UNION</v>
      </c>
    </row>
    <row r="2298" spans="1:10" x14ac:dyDescent="0.55000000000000004">
      <c r="A2298" t="s">
        <v>149</v>
      </c>
      <c r="B2298" t="s">
        <v>10</v>
      </c>
      <c r="C2298" t="s">
        <v>134</v>
      </c>
      <c r="D2298" t="s">
        <v>132</v>
      </c>
      <c r="E2298" t="s">
        <v>4</v>
      </c>
      <c r="F2298" t="b">
        <v>1</v>
      </c>
      <c r="G2298">
        <v>833</v>
      </c>
      <c r="H2298">
        <v>3</v>
      </c>
      <c r="I2298">
        <v>1845</v>
      </c>
      <c r="J2298" t="str">
        <f t="shared" si="35"/>
        <v>SELECT 'flat30-22.cnf','Rank','2Point','2Bit','Weighted',1,833,3,1845 UNION</v>
      </c>
    </row>
    <row r="2299" spans="1:10" x14ac:dyDescent="0.55000000000000004">
      <c r="A2299" t="s">
        <v>149</v>
      </c>
      <c r="B2299" t="s">
        <v>10</v>
      </c>
      <c r="C2299" t="s">
        <v>134</v>
      </c>
      <c r="D2299" t="s">
        <v>132</v>
      </c>
      <c r="E2299" t="s">
        <v>5</v>
      </c>
      <c r="F2299" t="b">
        <v>1</v>
      </c>
      <c r="G2299">
        <v>2796</v>
      </c>
      <c r="H2299">
        <v>14</v>
      </c>
      <c r="I2299">
        <v>6649</v>
      </c>
      <c r="J2299" t="str">
        <f t="shared" si="35"/>
        <v>SELECT 'flat30-22.cnf','Rank','2Point','2Bit','Amplified',1,2796,14,6649 UNION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7932-A57D-468E-9D27-16319DA7E836}">
  <dimension ref="A1:U29"/>
  <sheetViews>
    <sheetView workbookViewId="0">
      <selection activeCell="E24" sqref="E24"/>
    </sheetView>
  </sheetViews>
  <sheetFormatPr defaultRowHeight="14.4" x14ac:dyDescent="0.55000000000000004"/>
  <cols>
    <col min="9" max="9" width="9.15625" bestFit="1" customWidth="1"/>
  </cols>
  <sheetData>
    <row r="1" spans="1:21" x14ac:dyDescent="0.55000000000000004">
      <c r="A1" s="1" t="s">
        <v>11</v>
      </c>
      <c r="B1" s="1" t="s">
        <v>12</v>
      </c>
      <c r="C1" s="1" t="s">
        <v>13</v>
      </c>
      <c r="D1" s="1" t="s">
        <v>14</v>
      </c>
      <c r="E1" s="1" t="s">
        <v>152</v>
      </c>
      <c r="F1" s="1" t="s">
        <v>159</v>
      </c>
      <c r="G1" s="1" t="s">
        <v>177</v>
      </c>
      <c r="H1" s="1" t="s">
        <v>42</v>
      </c>
      <c r="I1" s="1" t="s">
        <v>40</v>
      </c>
      <c r="J1" s="1" t="s">
        <v>175</v>
      </c>
    </row>
    <row r="2" spans="1:21" x14ac:dyDescent="0.55000000000000004">
      <c r="A2" t="s">
        <v>0</v>
      </c>
      <c r="B2" t="s">
        <v>133</v>
      </c>
      <c r="C2" t="s">
        <v>6</v>
      </c>
      <c r="D2" t="s">
        <v>4</v>
      </c>
      <c r="E2" t="s">
        <v>1</v>
      </c>
      <c r="F2" s="3">
        <f>46/50</f>
        <v>0.92</v>
      </c>
      <c r="G2">
        <v>2168</v>
      </c>
      <c r="H2">
        <v>12</v>
      </c>
      <c r="I2">
        <v>8730</v>
      </c>
      <c r="J2" t="s">
        <v>179</v>
      </c>
    </row>
    <row r="3" spans="1:21" x14ac:dyDescent="0.55000000000000004">
      <c r="A3" t="s">
        <v>0</v>
      </c>
      <c r="B3" t="s">
        <v>133</v>
      </c>
      <c r="C3" t="s">
        <v>6</v>
      </c>
      <c r="D3" t="s">
        <v>3</v>
      </c>
      <c r="E3" t="s">
        <v>153</v>
      </c>
      <c r="F3" s="3">
        <f>45/50</f>
        <v>0.9</v>
      </c>
      <c r="G3">
        <v>2790</v>
      </c>
      <c r="H3">
        <v>16</v>
      </c>
      <c r="I3">
        <v>10326</v>
      </c>
      <c r="J3" t="s">
        <v>187</v>
      </c>
    </row>
    <row r="4" spans="1:21" x14ac:dyDescent="0.55000000000000004">
      <c r="A4" t="s">
        <v>0</v>
      </c>
      <c r="B4" t="s">
        <v>134</v>
      </c>
      <c r="C4" t="s">
        <v>6</v>
      </c>
      <c r="D4" t="s">
        <v>3</v>
      </c>
      <c r="E4" t="s">
        <v>1</v>
      </c>
      <c r="F4" s="3">
        <f>44/50</f>
        <v>0.88</v>
      </c>
      <c r="G4">
        <v>3065</v>
      </c>
      <c r="H4">
        <v>20</v>
      </c>
      <c r="I4">
        <v>10355</v>
      </c>
      <c r="J4" t="s">
        <v>167</v>
      </c>
    </row>
    <row r="5" spans="1:21" x14ac:dyDescent="0.55000000000000004">
      <c r="A5" t="s">
        <v>0</v>
      </c>
      <c r="B5" t="s">
        <v>133</v>
      </c>
      <c r="C5" t="s">
        <v>6</v>
      </c>
      <c r="D5" t="s">
        <v>3</v>
      </c>
      <c r="E5" t="s">
        <v>1</v>
      </c>
      <c r="F5" s="3">
        <f>43/50</f>
        <v>0.86</v>
      </c>
      <c r="G5">
        <v>3103</v>
      </c>
      <c r="H5">
        <v>20</v>
      </c>
      <c r="I5">
        <v>10743</v>
      </c>
      <c r="J5" t="s">
        <v>188</v>
      </c>
    </row>
    <row r="6" spans="1:21" x14ac:dyDescent="0.55000000000000004">
      <c r="A6" t="s">
        <v>0</v>
      </c>
      <c r="B6" t="s">
        <v>133</v>
      </c>
      <c r="C6" t="s">
        <v>6</v>
      </c>
      <c r="D6" t="s">
        <v>3</v>
      </c>
      <c r="E6" t="s">
        <v>154</v>
      </c>
      <c r="F6" s="3">
        <f>46/50</f>
        <v>0.92</v>
      </c>
      <c r="G6">
        <v>3103</v>
      </c>
      <c r="H6">
        <v>18</v>
      </c>
      <c r="I6">
        <v>11489</v>
      </c>
      <c r="J6" t="s">
        <v>189</v>
      </c>
    </row>
    <row r="7" spans="1:21" x14ac:dyDescent="0.55000000000000004">
      <c r="A7" t="s">
        <v>0</v>
      </c>
      <c r="B7" t="s">
        <v>8</v>
      </c>
      <c r="C7" t="s">
        <v>6</v>
      </c>
      <c r="D7" t="s">
        <v>4</v>
      </c>
      <c r="E7" t="s">
        <v>154</v>
      </c>
      <c r="F7" s="3">
        <f>44/50</f>
        <v>0.88</v>
      </c>
      <c r="G7">
        <v>3118</v>
      </c>
      <c r="H7">
        <v>17</v>
      </c>
      <c r="I7">
        <v>10951</v>
      </c>
      <c r="J7" t="s">
        <v>156</v>
      </c>
    </row>
    <row r="8" spans="1:21" x14ac:dyDescent="0.55000000000000004">
      <c r="A8" t="s">
        <v>0</v>
      </c>
      <c r="B8" t="s">
        <v>133</v>
      </c>
      <c r="C8" t="s">
        <v>6</v>
      </c>
      <c r="D8" t="s">
        <v>4</v>
      </c>
      <c r="E8" t="s">
        <v>154</v>
      </c>
      <c r="F8" s="3">
        <f>42/50</f>
        <v>0.84</v>
      </c>
      <c r="G8">
        <v>3299</v>
      </c>
      <c r="H8">
        <v>16</v>
      </c>
      <c r="I8">
        <v>12718</v>
      </c>
      <c r="J8" t="s">
        <v>180</v>
      </c>
    </row>
    <row r="9" spans="1:21" x14ac:dyDescent="0.55000000000000004">
      <c r="A9" t="s">
        <v>0</v>
      </c>
      <c r="B9" t="s">
        <v>8</v>
      </c>
      <c r="C9" t="s">
        <v>6</v>
      </c>
      <c r="D9" t="s">
        <v>4</v>
      </c>
      <c r="E9" t="s">
        <v>153</v>
      </c>
      <c r="F9" s="3">
        <f>41/50</f>
        <v>0.82</v>
      </c>
      <c r="G9">
        <v>3368</v>
      </c>
      <c r="H9">
        <v>18</v>
      </c>
      <c r="I9">
        <v>11133</v>
      </c>
      <c r="J9" t="s">
        <v>158</v>
      </c>
      <c r="U9" t="s">
        <v>160</v>
      </c>
    </row>
    <row r="10" spans="1:21" x14ac:dyDescent="0.55000000000000004">
      <c r="A10" t="s">
        <v>0</v>
      </c>
      <c r="B10" t="s">
        <v>8</v>
      </c>
      <c r="C10" t="s">
        <v>6</v>
      </c>
      <c r="D10" t="s">
        <v>5</v>
      </c>
      <c r="E10" t="s">
        <v>1</v>
      </c>
      <c r="F10" s="3">
        <f>42/50</f>
        <v>0.84</v>
      </c>
      <c r="G10">
        <v>3463</v>
      </c>
      <c r="H10">
        <v>23</v>
      </c>
      <c r="I10">
        <v>11860</v>
      </c>
      <c r="J10" t="s">
        <v>151</v>
      </c>
      <c r="U10" t="s">
        <v>161</v>
      </c>
    </row>
    <row r="11" spans="1:21" x14ac:dyDescent="0.55000000000000004">
      <c r="A11" t="s">
        <v>0</v>
      </c>
      <c r="B11" t="s">
        <v>133</v>
      </c>
      <c r="C11" t="s">
        <v>6</v>
      </c>
      <c r="D11" t="s">
        <v>4</v>
      </c>
      <c r="E11" t="s">
        <v>153</v>
      </c>
      <c r="F11" s="3">
        <f>45/50</f>
        <v>0.9</v>
      </c>
      <c r="G11">
        <v>3511</v>
      </c>
      <c r="H11">
        <v>18</v>
      </c>
      <c r="I11">
        <v>13389</v>
      </c>
      <c r="J11" t="s">
        <v>178</v>
      </c>
    </row>
    <row r="12" spans="1:21" x14ac:dyDescent="0.55000000000000004">
      <c r="A12" t="s">
        <v>0</v>
      </c>
      <c r="B12" t="s">
        <v>134</v>
      </c>
      <c r="C12" t="s">
        <v>6</v>
      </c>
      <c r="D12" t="s">
        <v>3</v>
      </c>
      <c r="E12" t="s">
        <v>153</v>
      </c>
      <c r="F12" s="3">
        <f>44/50</f>
        <v>0.88</v>
      </c>
      <c r="G12">
        <v>3700</v>
      </c>
      <c r="H12">
        <v>22</v>
      </c>
      <c r="I12">
        <v>13206</v>
      </c>
      <c r="J12" t="s">
        <v>166</v>
      </c>
    </row>
    <row r="13" spans="1:21" x14ac:dyDescent="0.55000000000000004">
      <c r="A13" t="s">
        <v>0</v>
      </c>
      <c r="B13" t="s">
        <v>8</v>
      </c>
      <c r="C13" t="s">
        <v>6</v>
      </c>
      <c r="D13" t="s">
        <v>4</v>
      </c>
      <c r="E13" t="s">
        <v>1</v>
      </c>
      <c r="F13" s="3">
        <f>42/50</f>
        <v>0.84</v>
      </c>
      <c r="G13">
        <v>3771</v>
      </c>
      <c r="H13">
        <v>22</v>
      </c>
      <c r="I13">
        <v>11811</v>
      </c>
      <c r="J13" t="s">
        <v>157</v>
      </c>
    </row>
    <row r="14" spans="1:21" x14ac:dyDescent="0.55000000000000004">
      <c r="A14" t="s">
        <v>0</v>
      </c>
      <c r="B14" t="s">
        <v>8</v>
      </c>
      <c r="C14" t="s">
        <v>6</v>
      </c>
      <c r="D14" t="s">
        <v>5</v>
      </c>
      <c r="E14" t="s">
        <v>154</v>
      </c>
      <c r="F14" s="3">
        <f>40/50</f>
        <v>0.8</v>
      </c>
      <c r="G14">
        <v>3975</v>
      </c>
      <c r="H14">
        <v>25</v>
      </c>
      <c r="I14">
        <v>14524</v>
      </c>
      <c r="J14" t="s">
        <v>155</v>
      </c>
    </row>
    <row r="15" spans="1:21" x14ac:dyDescent="0.55000000000000004">
      <c r="A15" t="s">
        <v>0</v>
      </c>
      <c r="B15" t="s">
        <v>8</v>
      </c>
      <c r="C15" t="s">
        <v>6</v>
      </c>
      <c r="D15" t="s">
        <v>5</v>
      </c>
      <c r="E15" t="s">
        <v>153</v>
      </c>
      <c r="F15" s="3">
        <f>41/50</f>
        <v>0.82</v>
      </c>
      <c r="G15">
        <v>4017</v>
      </c>
      <c r="H15">
        <v>25</v>
      </c>
      <c r="I15">
        <v>14081</v>
      </c>
      <c r="J15" t="s">
        <v>150</v>
      </c>
    </row>
    <row r="16" spans="1:21" x14ac:dyDescent="0.55000000000000004">
      <c r="A16" t="s">
        <v>0</v>
      </c>
      <c r="B16" t="s">
        <v>134</v>
      </c>
      <c r="C16" t="s">
        <v>6</v>
      </c>
      <c r="D16" t="s">
        <v>3</v>
      </c>
      <c r="E16" t="s">
        <v>154</v>
      </c>
      <c r="F16" s="3">
        <f>42/50</f>
        <v>0.84</v>
      </c>
      <c r="G16">
        <v>4117</v>
      </c>
      <c r="H16">
        <v>25</v>
      </c>
      <c r="I16">
        <v>14625</v>
      </c>
      <c r="J16" t="s">
        <v>168</v>
      </c>
    </row>
    <row r="18" spans="1:21" x14ac:dyDescent="0.55000000000000004">
      <c r="D18" s="1" t="s">
        <v>176</v>
      </c>
      <c r="E18" t="s">
        <v>1</v>
      </c>
      <c r="F18" s="3">
        <f>AVERAGE(F2,F4,F5,F10,F13)</f>
        <v>0.86799999999999999</v>
      </c>
      <c r="G18" s="6">
        <f>AVERAGE(G2,G4,G5,G10,G13)</f>
        <v>3114</v>
      </c>
      <c r="H18" s="6">
        <f>AVERAGE(H2,H4,H5,H10,H13)</f>
        <v>19.399999999999999</v>
      </c>
      <c r="I18" s="6">
        <f>AVERAGE(I2,I4,I5,I10,I13)</f>
        <v>10699.8</v>
      </c>
    </row>
    <row r="19" spans="1:21" x14ac:dyDescent="0.55000000000000004">
      <c r="E19" t="s">
        <v>153</v>
      </c>
      <c r="F19" s="3">
        <f>AVERAGE(F3,F11,F12,F15,F9)</f>
        <v>0.8640000000000001</v>
      </c>
      <c r="G19" s="6">
        <f>AVERAGE(G3,G11,G12,G15,G9)</f>
        <v>3477.2</v>
      </c>
      <c r="H19" s="6">
        <f>AVERAGE(H3,H11,H12,H15,H9)</f>
        <v>19.8</v>
      </c>
      <c r="I19" s="6">
        <f>AVERAGE(I3,I11,I12,I15,I9)</f>
        <v>12427</v>
      </c>
    </row>
    <row r="20" spans="1:21" x14ac:dyDescent="0.55000000000000004">
      <c r="E20" t="s">
        <v>154</v>
      </c>
      <c r="F20" s="3">
        <f>AVERAGE(F6:F8,F14,F16)</f>
        <v>0.85600000000000009</v>
      </c>
      <c r="G20" s="6">
        <f>AVERAGE(G6:G8,G14,G16)</f>
        <v>3522.4</v>
      </c>
      <c r="H20" s="6">
        <f>AVERAGE(H6:H8,H14,H16)</f>
        <v>20.2</v>
      </c>
      <c r="I20" s="6">
        <f>AVERAGE(I6:I8,I14,I16)</f>
        <v>12861.4</v>
      </c>
    </row>
    <row r="27" spans="1:21" x14ac:dyDescent="0.55000000000000004">
      <c r="A27" t="s">
        <v>9</v>
      </c>
      <c r="B27" t="s">
        <v>1</v>
      </c>
      <c r="C27" t="s">
        <v>6</v>
      </c>
      <c r="D27" t="s">
        <v>5</v>
      </c>
      <c r="E27" t="s">
        <v>153</v>
      </c>
      <c r="F27" s="3">
        <f>15/50</f>
        <v>0.3</v>
      </c>
      <c r="G27">
        <v>8093</v>
      </c>
      <c r="H27">
        <v>28</v>
      </c>
      <c r="I27">
        <v>50105</v>
      </c>
      <c r="J27" t="s">
        <v>162</v>
      </c>
      <c r="U27" t="s">
        <v>165</v>
      </c>
    </row>
    <row r="28" spans="1:21" x14ac:dyDescent="0.55000000000000004">
      <c r="A28" t="s">
        <v>9</v>
      </c>
      <c r="B28" t="s">
        <v>1</v>
      </c>
      <c r="C28" t="s">
        <v>6</v>
      </c>
      <c r="D28" t="s">
        <v>5</v>
      </c>
      <c r="E28" t="s">
        <v>1</v>
      </c>
      <c r="F28" s="3">
        <f>10/50</f>
        <v>0.2</v>
      </c>
      <c r="G28">
        <v>8639</v>
      </c>
      <c r="H28">
        <v>32</v>
      </c>
      <c r="I28">
        <v>48651</v>
      </c>
      <c r="J28" t="s">
        <v>163</v>
      </c>
    </row>
    <row r="29" spans="1:21" x14ac:dyDescent="0.55000000000000004">
      <c r="A29" t="s">
        <v>9</v>
      </c>
      <c r="B29" t="s">
        <v>1</v>
      </c>
      <c r="C29" t="s">
        <v>6</v>
      </c>
      <c r="D29" t="s">
        <v>5</v>
      </c>
      <c r="E29" t="s">
        <v>154</v>
      </c>
      <c r="F29" s="3">
        <f>10/50</f>
        <v>0.2</v>
      </c>
      <c r="G29">
        <v>8678</v>
      </c>
      <c r="H29">
        <v>30</v>
      </c>
      <c r="I29">
        <v>52265</v>
      </c>
      <c r="J29" t="s">
        <v>164</v>
      </c>
    </row>
  </sheetData>
  <sortState xmlns:xlrd2="http://schemas.microsoft.com/office/spreadsheetml/2017/richdata2" ref="A2:J16">
    <sortCondition ref="G2:G16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CC23-D632-4A4C-AC8C-57F32D52F8D4}">
  <dimension ref="A1:J20"/>
  <sheetViews>
    <sheetView workbookViewId="0">
      <selection sqref="A1:I20"/>
    </sheetView>
  </sheetViews>
  <sheetFormatPr defaultRowHeight="14.4" x14ac:dyDescent="0.55000000000000004"/>
  <cols>
    <col min="7" max="8" width="8.89453125" bestFit="1" customWidth="1"/>
    <col min="9" max="9" width="9.05078125" bestFit="1" customWidth="1"/>
  </cols>
  <sheetData>
    <row r="1" spans="1:10" x14ac:dyDescent="0.55000000000000004">
      <c r="A1" s="1" t="s">
        <v>11</v>
      </c>
      <c r="B1" s="1" t="s">
        <v>12</v>
      </c>
      <c r="C1" s="1" t="s">
        <v>13</v>
      </c>
      <c r="D1" s="1" t="s">
        <v>14</v>
      </c>
      <c r="E1" s="1" t="s">
        <v>152</v>
      </c>
      <c r="F1" s="1" t="s">
        <v>159</v>
      </c>
      <c r="G1" s="1" t="s">
        <v>41</v>
      </c>
      <c r="H1" s="1" t="s">
        <v>42</v>
      </c>
      <c r="I1" s="1" t="s">
        <v>40</v>
      </c>
      <c r="J1" s="1" t="s">
        <v>175</v>
      </c>
    </row>
    <row r="2" spans="1:10" x14ac:dyDescent="0.55000000000000004">
      <c r="A2" t="s">
        <v>0</v>
      </c>
      <c r="B2" t="s">
        <v>133</v>
      </c>
      <c r="C2" t="s">
        <v>6</v>
      </c>
      <c r="D2" t="s">
        <v>4</v>
      </c>
      <c r="E2" t="s">
        <v>1</v>
      </c>
      <c r="F2" s="3">
        <f>49/50</f>
        <v>0.98</v>
      </c>
      <c r="G2">
        <v>2130</v>
      </c>
      <c r="H2">
        <v>9</v>
      </c>
      <c r="I2">
        <v>8093</v>
      </c>
      <c r="J2" t="s">
        <v>183</v>
      </c>
    </row>
    <row r="3" spans="1:10" x14ac:dyDescent="0.55000000000000004">
      <c r="A3" t="s">
        <v>0</v>
      </c>
      <c r="B3" t="s">
        <v>133</v>
      </c>
      <c r="C3" t="s">
        <v>6</v>
      </c>
      <c r="D3" t="s">
        <v>3</v>
      </c>
      <c r="E3" t="s">
        <v>153</v>
      </c>
      <c r="F3" s="3">
        <f>48/50</f>
        <v>0.96</v>
      </c>
      <c r="G3">
        <v>2511</v>
      </c>
      <c r="H3">
        <v>13</v>
      </c>
      <c r="I3">
        <v>9547</v>
      </c>
      <c r="J3" t="s">
        <v>184</v>
      </c>
    </row>
    <row r="4" spans="1:10" x14ac:dyDescent="0.55000000000000004">
      <c r="A4" t="s">
        <v>0</v>
      </c>
      <c r="B4" t="s">
        <v>8</v>
      </c>
      <c r="C4" t="s">
        <v>6</v>
      </c>
      <c r="D4" t="s">
        <v>5</v>
      </c>
      <c r="E4" t="s">
        <v>153</v>
      </c>
      <c r="F4" s="3">
        <f>48/50</f>
        <v>0.96</v>
      </c>
      <c r="G4">
        <v>2511</v>
      </c>
      <c r="H4">
        <v>13</v>
      </c>
      <c r="I4">
        <v>9651</v>
      </c>
      <c r="J4" t="s">
        <v>190</v>
      </c>
    </row>
    <row r="5" spans="1:10" x14ac:dyDescent="0.55000000000000004">
      <c r="A5" t="s">
        <v>0</v>
      </c>
      <c r="B5" t="s">
        <v>134</v>
      </c>
      <c r="C5" t="s">
        <v>6</v>
      </c>
      <c r="D5" t="s">
        <v>3</v>
      </c>
      <c r="E5" t="s">
        <v>1</v>
      </c>
      <c r="F5" s="3">
        <f>49/50</f>
        <v>0.98</v>
      </c>
      <c r="G5">
        <v>2539</v>
      </c>
      <c r="H5">
        <v>13</v>
      </c>
      <c r="I5">
        <v>8925</v>
      </c>
      <c r="J5" t="s">
        <v>170</v>
      </c>
    </row>
    <row r="6" spans="1:10" x14ac:dyDescent="0.55000000000000004">
      <c r="A6" t="s">
        <v>0</v>
      </c>
      <c r="B6" t="s">
        <v>133</v>
      </c>
      <c r="C6" t="s">
        <v>6</v>
      </c>
      <c r="D6" t="s">
        <v>3</v>
      </c>
      <c r="E6" t="s">
        <v>1</v>
      </c>
      <c r="F6" s="3">
        <f>48/50</f>
        <v>0.96</v>
      </c>
      <c r="G6">
        <v>2619</v>
      </c>
      <c r="H6">
        <v>14</v>
      </c>
      <c r="I6">
        <v>9406</v>
      </c>
      <c r="J6" t="s">
        <v>186</v>
      </c>
    </row>
    <row r="7" spans="1:10" x14ac:dyDescent="0.55000000000000004">
      <c r="A7" t="s">
        <v>0</v>
      </c>
      <c r="B7" t="s">
        <v>8</v>
      </c>
      <c r="C7" t="s">
        <v>6</v>
      </c>
      <c r="D7" t="s">
        <v>5</v>
      </c>
      <c r="E7" t="s">
        <v>1</v>
      </c>
      <c r="F7" s="3">
        <f>48/50</f>
        <v>0.96</v>
      </c>
      <c r="G7">
        <v>2619</v>
      </c>
      <c r="H7">
        <v>14</v>
      </c>
      <c r="I7">
        <v>9594</v>
      </c>
      <c r="J7" t="s">
        <v>191</v>
      </c>
    </row>
    <row r="8" spans="1:10" x14ac:dyDescent="0.55000000000000004">
      <c r="A8" t="s">
        <v>0</v>
      </c>
      <c r="B8" t="s">
        <v>133</v>
      </c>
      <c r="C8" t="s">
        <v>6</v>
      </c>
      <c r="D8" t="s">
        <v>4</v>
      </c>
      <c r="E8" t="s">
        <v>154</v>
      </c>
      <c r="F8" s="3">
        <f>47/50</f>
        <v>0.94</v>
      </c>
      <c r="G8">
        <v>2655</v>
      </c>
      <c r="H8">
        <v>12</v>
      </c>
      <c r="I8">
        <v>10824</v>
      </c>
      <c r="J8" t="s">
        <v>182</v>
      </c>
    </row>
    <row r="9" spans="1:10" x14ac:dyDescent="0.55000000000000004">
      <c r="A9" t="s">
        <v>0</v>
      </c>
      <c r="B9" t="s">
        <v>133</v>
      </c>
      <c r="C9" t="s">
        <v>6</v>
      </c>
      <c r="D9" t="s">
        <v>3</v>
      </c>
      <c r="E9" t="s">
        <v>154</v>
      </c>
      <c r="F9" s="3">
        <f>48/50</f>
        <v>0.96</v>
      </c>
      <c r="G9">
        <v>2754</v>
      </c>
      <c r="H9">
        <v>14</v>
      </c>
      <c r="I9">
        <v>10519</v>
      </c>
      <c r="J9" t="s">
        <v>185</v>
      </c>
    </row>
    <row r="10" spans="1:10" x14ac:dyDescent="0.55000000000000004">
      <c r="A10" t="s">
        <v>0</v>
      </c>
      <c r="B10" t="s">
        <v>8</v>
      </c>
      <c r="C10" t="s">
        <v>6</v>
      </c>
      <c r="D10" t="s">
        <v>5</v>
      </c>
      <c r="E10" t="s">
        <v>154</v>
      </c>
      <c r="F10" s="3">
        <f>48/50</f>
        <v>0.96</v>
      </c>
      <c r="G10">
        <v>2754</v>
      </c>
      <c r="H10">
        <v>14</v>
      </c>
      <c r="I10">
        <v>10748</v>
      </c>
      <c r="J10" t="s">
        <v>192</v>
      </c>
    </row>
    <row r="11" spans="1:10" x14ac:dyDescent="0.55000000000000004">
      <c r="A11" t="s">
        <v>0</v>
      </c>
      <c r="B11" t="s">
        <v>133</v>
      </c>
      <c r="C11" t="s">
        <v>6</v>
      </c>
      <c r="D11" t="s">
        <v>4</v>
      </c>
      <c r="E11" t="s">
        <v>153</v>
      </c>
      <c r="F11" s="3">
        <f>46/50</f>
        <v>0.92</v>
      </c>
      <c r="G11">
        <v>2866</v>
      </c>
      <c r="H11">
        <v>12</v>
      </c>
      <c r="I11">
        <v>11483</v>
      </c>
      <c r="J11" t="s">
        <v>181</v>
      </c>
    </row>
    <row r="12" spans="1:10" x14ac:dyDescent="0.55000000000000004">
      <c r="A12" t="s">
        <v>0</v>
      </c>
      <c r="B12" t="s">
        <v>134</v>
      </c>
      <c r="C12" t="s">
        <v>6</v>
      </c>
      <c r="D12" t="s">
        <v>3</v>
      </c>
      <c r="E12" t="s">
        <v>154</v>
      </c>
      <c r="F12" s="3">
        <f>47/50</f>
        <v>0.94</v>
      </c>
      <c r="G12">
        <v>3149</v>
      </c>
      <c r="H12">
        <v>19</v>
      </c>
      <c r="I12">
        <v>11998</v>
      </c>
      <c r="J12" t="s">
        <v>171</v>
      </c>
    </row>
    <row r="13" spans="1:10" x14ac:dyDescent="0.55000000000000004">
      <c r="A13" t="s">
        <v>0</v>
      </c>
      <c r="B13" t="s">
        <v>8</v>
      </c>
      <c r="C13" t="s">
        <v>6</v>
      </c>
      <c r="D13" t="s">
        <v>4</v>
      </c>
      <c r="E13" t="s">
        <v>1</v>
      </c>
      <c r="F13" s="3">
        <f>44/50</f>
        <v>0.88</v>
      </c>
      <c r="G13">
        <v>3223</v>
      </c>
      <c r="H13">
        <v>13</v>
      </c>
      <c r="I13">
        <v>11049</v>
      </c>
      <c r="J13" t="s">
        <v>172</v>
      </c>
    </row>
    <row r="14" spans="1:10" x14ac:dyDescent="0.55000000000000004">
      <c r="A14" t="s">
        <v>0</v>
      </c>
      <c r="B14" t="s">
        <v>8</v>
      </c>
      <c r="C14" t="s">
        <v>6</v>
      </c>
      <c r="D14" t="s">
        <v>4</v>
      </c>
      <c r="E14" t="s">
        <v>154</v>
      </c>
      <c r="F14" s="3">
        <f>43/50</f>
        <v>0.86</v>
      </c>
      <c r="G14">
        <v>3600</v>
      </c>
      <c r="H14">
        <v>16</v>
      </c>
      <c r="I14">
        <v>13061</v>
      </c>
      <c r="J14" t="s">
        <v>174</v>
      </c>
    </row>
    <row r="15" spans="1:10" x14ac:dyDescent="0.55000000000000004">
      <c r="A15" t="s">
        <v>0</v>
      </c>
      <c r="B15" t="s">
        <v>134</v>
      </c>
      <c r="C15" t="s">
        <v>6</v>
      </c>
      <c r="D15" t="s">
        <v>3</v>
      </c>
      <c r="E15" t="s">
        <v>153</v>
      </c>
      <c r="F15" s="3">
        <f>48/50</f>
        <v>0.96</v>
      </c>
      <c r="G15">
        <v>3635</v>
      </c>
      <c r="H15">
        <v>19</v>
      </c>
      <c r="I15">
        <v>13429</v>
      </c>
      <c r="J15" t="s">
        <v>169</v>
      </c>
    </row>
    <row r="16" spans="1:10" x14ac:dyDescent="0.55000000000000004">
      <c r="A16" t="s">
        <v>0</v>
      </c>
      <c r="B16" t="s">
        <v>8</v>
      </c>
      <c r="C16" t="s">
        <v>6</v>
      </c>
      <c r="D16" t="s">
        <v>4</v>
      </c>
      <c r="E16" t="s">
        <v>153</v>
      </c>
      <c r="F16" s="3">
        <f>43/50</f>
        <v>0.86</v>
      </c>
      <c r="G16">
        <v>4222</v>
      </c>
      <c r="H16">
        <v>18</v>
      </c>
      <c r="I16">
        <v>14953</v>
      </c>
      <c r="J16" t="s">
        <v>173</v>
      </c>
    </row>
    <row r="18" spans="4:9" x14ac:dyDescent="0.55000000000000004">
      <c r="D18" s="1" t="s">
        <v>176</v>
      </c>
      <c r="E18" t="s">
        <v>1</v>
      </c>
      <c r="F18" s="3">
        <f>AVERAGE(F13,F5:F7,F2)</f>
        <v>0.95199999999999996</v>
      </c>
      <c r="G18" s="6">
        <f>AVERAGE(G13,G5:G7,G2)</f>
        <v>2626</v>
      </c>
      <c r="H18" s="6">
        <f>AVERAGE(H13,H5:H7,H2)</f>
        <v>12.6</v>
      </c>
      <c r="I18" s="6">
        <f>AVERAGE(I13,I5:I7,I2)</f>
        <v>9413.4</v>
      </c>
    </row>
    <row r="19" spans="4:9" x14ac:dyDescent="0.55000000000000004">
      <c r="E19" t="s">
        <v>154</v>
      </c>
      <c r="F19" s="5">
        <f>AVERAGE(F8:F10,F12,F14)</f>
        <v>0.93200000000000005</v>
      </c>
      <c r="G19" s="4">
        <f>AVERAGE(G8:G10,G12,G14)</f>
        <v>2982.4</v>
      </c>
      <c r="H19" s="4">
        <f>AVERAGE(H8:H10,H12,H14)</f>
        <v>15</v>
      </c>
      <c r="I19" s="4">
        <f>AVERAGE(I8:I10,I12,I14)</f>
        <v>11430</v>
      </c>
    </row>
    <row r="20" spans="4:9" x14ac:dyDescent="0.55000000000000004">
      <c r="E20" t="s">
        <v>153</v>
      </c>
      <c r="F20" s="5">
        <f>AVERAGE(F3:F4,F11,F15:F16)</f>
        <v>0.93200000000000005</v>
      </c>
      <c r="G20" s="4">
        <f>AVERAGE(G3:G4,G11,G15:G16)</f>
        <v>3149</v>
      </c>
      <c r="H20" s="4">
        <f>AVERAGE(H3:H4,H11,H15:H16)</f>
        <v>15</v>
      </c>
      <c r="I20" s="4">
        <f>AVERAGE(I3:I4,I11,I15:I16)</f>
        <v>11812.6</v>
      </c>
    </row>
  </sheetData>
  <sortState xmlns:xlrd2="http://schemas.microsoft.com/office/spreadsheetml/2017/richdata2" ref="A2:J16">
    <sortCondition ref="G2:G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644C-C285-4568-B2CF-DAA7197064A9}">
  <dimension ref="A1:F16"/>
  <sheetViews>
    <sheetView workbookViewId="0">
      <selection sqref="A1:F16"/>
    </sheetView>
  </sheetViews>
  <sheetFormatPr defaultRowHeight="14.4" x14ac:dyDescent="0.55000000000000004"/>
  <sheetData>
    <row r="1" spans="1:6" x14ac:dyDescent="0.55000000000000004">
      <c r="A1" t="s">
        <v>195</v>
      </c>
      <c r="B1" t="s">
        <v>194</v>
      </c>
      <c r="C1" t="s">
        <v>15</v>
      </c>
      <c r="D1" t="s">
        <v>41</v>
      </c>
      <c r="E1" t="s">
        <v>42</v>
      </c>
      <c r="F1" t="s">
        <v>193</v>
      </c>
    </row>
    <row r="2" spans="1:6" x14ac:dyDescent="0.55000000000000004">
      <c r="A2">
        <v>50</v>
      </c>
      <c r="B2">
        <v>0</v>
      </c>
      <c r="C2">
        <f>6/50</f>
        <v>0.12</v>
      </c>
      <c r="D2">
        <v>8734</v>
      </c>
      <c r="E2">
        <v>1242</v>
      </c>
      <c r="F2">
        <v>31998</v>
      </c>
    </row>
    <row r="3" spans="1:6" x14ac:dyDescent="0.55000000000000004">
      <c r="A3">
        <v>50</v>
      </c>
      <c r="B3">
        <v>20</v>
      </c>
      <c r="C3">
        <f>44/50</f>
        <v>0.88</v>
      </c>
      <c r="D3">
        <v>2478</v>
      </c>
      <c r="E3">
        <v>35</v>
      </c>
      <c r="F3">
        <v>7901</v>
      </c>
    </row>
    <row r="4" spans="1:6" x14ac:dyDescent="0.55000000000000004">
      <c r="A4" s="1">
        <v>50</v>
      </c>
      <c r="B4" s="1">
        <v>25</v>
      </c>
      <c r="C4" s="1">
        <f>47/50</f>
        <v>0.94</v>
      </c>
      <c r="D4" s="1">
        <v>2042</v>
      </c>
      <c r="E4" s="1">
        <v>25</v>
      </c>
      <c r="F4" s="1">
        <v>6118</v>
      </c>
    </row>
    <row r="5" spans="1:6" x14ac:dyDescent="0.55000000000000004">
      <c r="A5">
        <v>50</v>
      </c>
      <c r="B5">
        <v>30</v>
      </c>
      <c r="C5">
        <f>47/50</f>
        <v>0.94</v>
      </c>
      <c r="D5">
        <v>2310</v>
      </c>
      <c r="E5">
        <v>26</v>
      </c>
      <c r="F5">
        <v>6756</v>
      </c>
    </row>
    <row r="6" spans="1:6" x14ac:dyDescent="0.55000000000000004">
      <c r="A6">
        <v>50</v>
      </c>
      <c r="B6">
        <v>35</v>
      </c>
      <c r="C6">
        <f>47/50</f>
        <v>0.94</v>
      </c>
      <c r="D6">
        <v>2456</v>
      </c>
      <c r="E6">
        <v>26</v>
      </c>
      <c r="F6">
        <v>7365</v>
      </c>
    </row>
    <row r="7" spans="1:6" x14ac:dyDescent="0.55000000000000004">
      <c r="A7">
        <v>50</v>
      </c>
      <c r="B7">
        <v>50</v>
      </c>
      <c r="C7">
        <f>47/50</f>
        <v>0.94</v>
      </c>
      <c r="D7">
        <v>2503</v>
      </c>
      <c r="E7">
        <v>21</v>
      </c>
      <c r="F7">
        <v>7483</v>
      </c>
    </row>
    <row r="8" spans="1:6" x14ac:dyDescent="0.55000000000000004">
      <c r="A8">
        <v>50</v>
      </c>
      <c r="B8">
        <v>75</v>
      </c>
      <c r="C8">
        <f>44/50</f>
        <v>0.88</v>
      </c>
      <c r="D8">
        <v>2651</v>
      </c>
      <c r="E8">
        <v>17</v>
      </c>
      <c r="F8">
        <v>8206</v>
      </c>
    </row>
    <row r="9" spans="1:6" x14ac:dyDescent="0.55000000000000004">
      <c r="A9">
        <v>50</v>
      </c>
      <c r="B9">
        <v>100</v>
      </c>
      <c r="C9">
        <f>46/50</f>
        <v>0.92</v>
      </c>
      <c r="D9">
        <v>2800</v>
      </c>
      <c r="E9">
        <v>15</v>
      </c>
      <c r="F9">
        <v>8658</v>
      </c>
    </row>
    <row r="10" spans="1:6" x14ac:dyDescent="0.55000000000000004">
      <c r="A10">
        <v>50</v>
      </c>
      <c r="B10">
        <v>150</v>
      </c>
      <c r="C10">
        <f>45/50</f>
        <v>0.9</v>
      </c>
      <c r="D10">
        <v>3021</v>
      </c>
      <c r="E10">
        <v>12</v>
      </c>
      <c r="F10">
        <v>8924</v>
      </c>
    </row>
    <row r="11" spans="1:6" x14ac:dyDescent="0.55000000000000004">
      <c r="A11">
        <v>50</v>
      </c>
      <c r="B11">
        <v>200</v>
      </c>
      <c r="C11">
        <f>44/50</f>
        <v>0.88</v>
      </c>
      <c r="D11">
        <v>3434</v>
      </c>
      <c r="E11">
        <v>11</v>
      </c>
      <c r="F11">
        <v>10661</v>
      </c>
    </row>
    <row r="12" spans="1:6" x14ac:dyDescent="0.55000000000000004">
      <c r="A12">
        <v>100</v>
      </c>
      <c r="B12">
        <v>20</v>
      </c>
      <c r="C12">
        <f>50/50</f>
        <v>1</v>
      </c>
      <c r="D12">
        <v>1550</v>
      </c>
      <c r="E12">
        <v>22</v>
      </c>
      <c r="F12">
        <v>9461</v>
      </c>
    </row>
    <row r="13" spans="1:6" x14ac:dyDescent="0.55000000000000004">
      <c r="A13" s="1">
        <v>100</v>
      </c>
      <c r="B13" s="1">
        <v>25</v>
      </c>
      <c r="C13" s="1">
        <f>49/50</f>
        <v>0.98</v>
      </c>
      <c r="D13" s="1">
        <v>1360</v>
      </c>
      <c r="E13" s="1">
        <v>17</v>
      </c>
      <c r="F13" s="1">
        <v>7965</v>
      </c>
    </row>
    <row r="14" spans="1:6" x14ac:dyDescent="0.55000000000000004">
      <c r="A14">
        <v>100</v>
      </c>
      <c r="B14">
        <v>30</v>
      </c>
      <c r="C14">
        <f>46/50</f>
        <v>0.92</v>
      </c>
      <c r="D14">
        <v>1668</v>
      </c>
      <c r="E14">
        <v>20</v>
      </c>
      <c r="F14">
        <v>10090</v>
      </c>
    </row>
    <row r="15" spans="1:6" x14ac:dyDescent="0.55000000000000004">
      <c r="A15">
        <v>100</v>
      </c>
      <c r="B15">
        <v>50</v>
      </c>
      <c r="C15">
        <f>47/50</f>
        <v>0.94</v>
      </c>
      <c r="D15">
        <v>1878</v>
      </c>
      <c r="E15">
        <v>17</v>
      </c>
      <c r="F15">
        <v>10902</v>
      </c>
    </row>
    <row r="16" spans="1:6" x14ac:dyDescent="0.55000000000000004">
      <c r="A16">
        <v>100</v>
      </c>
      <c r="B16">
        <v>100</v>
      </c>
      <c r="C16">
        <f>46/50</f>
        <v>0.92</v>
      </c>
      <c r="D16">
        <v>2064</v>
      </c>
      <c r="E16">
        <v>12</v>
      </c>
      <c r="F16">
        <v>12371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94FC-17CA-4667-B94A-DC483B8E5CC4}">
  <dimension ref="A1:J166"/>
  <sheetViews>
    <sheetView workbookViewId="0">
      <selection activeCell="A22" sqref="A22:H30"/>
    </sheetView>
  </sheetViews>
  <sheetFormatPr defaultRowHeight="14.4" x14ac:dyDescent="0.55000000000000004"/>
  <cols>
    <col min="2" max="2" width="13.15625" customWidth="1"/>
    <col min="3" max="3" width="12.41796875" customWidth="1"/>
  </cols>
  <sheetData>
    <row r="1" spans="1:10" x14ac:dyDescent="0.55000000000000004">
      <c r="A1" t="s">
        <v>196</v>
      </c>
      <c r="B1" t="s">
        <v>198</v>
      </c>
      <c r="C1" t="s">
        <v>194</v>
      </c>
      <c r="D1" t="s">
        <v>15</v>
      </c>
      <c r="E1" t="s">
        <v>41</v>
      </c>
      <c r="F1" t="s">
        <v>42</v>
      </c>
      <c r="G1" t="s">
        <v>193</v>
      </c>
      <c r="H1" t="s">
        <v>197</v>
      </c>
      <c r="J1" t="s">
        <v>199</v>
      </c>
    </row>
    <row r="2" spans="1:10" x14ac:dyDescent="0.55000000000000004">
      <c r="A2">
        <v>100</v>
      </c>
      <c r="B2" s="4">
        <f>500000/C2</f>
        <v>25000</v>
      </c>
      <c r="C2">
        <v>20</v>
      </c>
      <c r="D2">
        <f>48/50</f>
        <v>0.96</v>
      </c>
      <c r="E2">
        <v>4970</v>
      </c>
      <c r="F2">
        <v>58</v>
      </c>
      <c r="G2">
        <v>6061</v>
      </c>
      <c r="H2">
        <f t="shared" ref="H2:H10" si="0">E2*C2</f>
        <v>99400</v>
      </c>
    </row>
    <row r="3" spans="1:10" x14ac:dyDescent="0.55000000000000004">
      <c r="A3">
        <v>100</v>
      </c>
      <c r="B3" s="4">
        <f>500000/C3</f>
        <v>20000</v>
      </c>
      <c r="C3">
        <v>25</v>
      </c>
      <c r="D3">
        <f>47/50</f>
        <v>0.94</v>
      </c>
      <c r="E3">
        <v>4316</v>
      </c>
      <c r="F3">
        <v>51</v>
      </c>
      <c r="G3">
        <v>6611</v>
      </c>
      <c r="H3">
        <f t="shared" si="0"/>
        <v>107900</v>
      </c>
    </row>
    <row r="4" spans="1:10" x14ac:dyDescent="0.55000000000000004">
      <c r="A4" s="1">
        <v>100</v>
      </c>
      <c r="B4" s="7">
        <f>500000/C4</f>
        <v>16666.666666666668</v>
      </c>
      <c r="C4" s="1">
        <v>30</v>
      </c>
      <c r="D4" s="1">
        <f>49/50</f>
        <v>0.98</v>
      </c>
      <c r="E4" s="1">
        <v>2537</v>
      </c>
      <c r="F4" s="1">
        <v>30</v>
      </c>
      <c r="G4" s="1">
        <v>4611</v>
      </c>
      <c r="H4" s="1">
        <f t="shared" si="0"/>
        <v>76110</v>
      </c>
    </row>
    <row r="5" spans="1:10" x14ac:dyDescent="0.55000000000000004">
      <c r="A5">
        <v>100</v>
      </c>
      <c r="B5" s="4">
        <f>500000/C5</f>
        <v>14285.714285714286</v>
      </c>
      <c r="C5">
        <v>35</v>
      </c>
      <c r="D5">
        <f>48/50</f>
        <v>0.96</v>
      </c>
      <c r="E5">
        <v>2395</v>
      </c>
      <c r="F5">
        <v>29</v>
      </c>
      <c r="G5">
        <v>4900</v>
      </c>
      <c r="H5">
        <f t="shared" si="0"/>
        <v>83825</v>
      </c>
    </row>
    <row r="6" spans="1:10" x14ac:dyDescent="0.55000000000000004">
      <c r="A6">
        <v>100</v>
      </c>
      <c r="B6" s="4">
        <f>500000/C6</f>
        <v>12500</v>
      </c>
      <c r="C6">
        <v>40</v>
      </c>
      <c r="D6">
        <f>46/50</f>
        <v>0.92</v>
      </c>
      <c r="E6">
        <v>2678</v>
      </c>
      <c r="F6">
        <v>33</v>
      </c>
      <c r="G6">
        <v>6344</v>
      </c>
      <c r="H6">
        <f t="shared" si="0"/>
        <v>107120</v>
      </c>
    </row>
    <row r="7" spans="1:10" x14ac:dyDescent="0.55000000000000004">
      <c r="A7">
        <v>100</v>
      </c>
      <c r="B7" s="4">
        <v>10000</v>
      </c>
      <c r="C7">
        <v>50</v>
      </c>
      <c r="D7">
        <f>47/50</f>
        <v>0.94</v>
      </c>
      <c r="E7">
        <v>2042</v>
      </c>
      <c r="F7">
        <v>25</v>
      </c>
      <c r="G7">
        <v>6118</v>
      </c>
      <c r="H7">
        <f t="shared" si="0"/>
        <v>102100</v>
      </c>
    </row>
    <row r="8" spans="1:10" x14ac:dyDescent="0.55000000000000004">
      <c r="A8">
        <v>100</v>
      </c>
      <c r="B8" s="4">
        <v>5000</v>
      </c>
      <c r="C8">
        <v>100</v>
      </c>
      <c r="D8">
        <f>46/50</f>
        <v>0.92</v>
      </c>
      <c r="E8">
        <v>1190</v>
      </c>
      <c r="F8">
        <v>15</v>
      </c>
      <c r="G8">
        <v>7074</v>
      </c>
      <c r="H8">
        <f t="shared" si="0"/>
        <v>119000</v>
      </c>
    </row>
    <row r="9" spans="1:10" x14ac:dyDescent="0.55000000000000004">
      <c r="A9">
        <v>100</v>
      </c>
      <c r="B9" s="4">
        <f t="shared" ref="B9:B15" si="1">500000/C9</f>
        <v>3333.3333333333335</v>
      </c>
      <c r="C9">
        <v>150</v>
      </c>
      <c r="D9">
        <f>43/50</f>
        <v>0.86</v>
      </c>
      <c r="E9">
        <v>1054</v>
      </c>
      <c r="F9">
        <v>14</v>
      </c>
      <c r="G9">
        <v>9612</v>
      </c>
      <c r="H9">
        <f t="shared" si="0"/>
        <v>158100</v>
      </c>
    </row>
    <row r="10" spans="1:10" x14ac:dyDescent="0.55000000000000004">
      <c r="A10">
        <v>100</v>
      </c>
      <c r="B10" s="4">
        <f t="shared" si="1"/>
        <v>2500</v>
      </c>
      <c r="C10">
        <v>200</v>
      </c>
      <c r="D10">
        <f>42/50</f>
        <v>0.84</v>
      </c>
      <c r="E10">
        <v>904</v>
      </c>
      <c r="F10">
        <v>12</v>
      </c>
      <c r="G10">
        <v>11172</v>
      </c>
      <c r="H10">
        <f t="shared" si="0"/>
        <v>180800</v>
      </c>
    </row>
    <row r="11" spans="1:10" x14ac:dyDescent="0.55000000000000004">
      <c r="A11">
        <v>50</v>
      </c>
      <c r="B11" s="4">
        <f t="shared" si="1"/>
        <v>25000</v>
      </c>
      <c r="C11">
        <v>20</v>
      </c>
      <c r="D11">
        <v>1</v>
      </c>
      <c r="E11">
        <v>379</v>
      </c>
      <c r="F11">
        <v>6.4</v>
      </c>
      <c r="G11">
        <v>243</v>
      </c>
      <c r="H11">
        <f t="shared" ref="H11:H19" si="2">E11*C11</f>
        <v>7580</v>
      </c>
    </row>
    <row r="12" spans="1:10" x14ac:dyDescent="0.55000000000000004">
      <c r="A12" s="1">
        <v>50</v>
      </c>
      <c r="B12" s="7">
        <f t="shared" si="1"/>
        <v>20000</v>
      </c>
      <c r="C12" s="1">
        <v>25</v>
      </c>
      <c r="D12" s="1">
        <v>1</v>
      </c>
      <c r="E12" s="1">
        <v>268</v>
      </c>
      <c r="F12" s="1">
        <v>4.7</v>
      </c>
      <c r="G12" s="1">
        <v>220</v>
      </c>
      <c r="H12" s="1">
        <f t="shared" si="2"/>
        <v>6700</v>
      </c>
    </row>
    <row r="13" spans="1:10" x14ac:dyDescent="0.55000000000000004">
      <c r="A13">
        <v>50</v>
      </c>
      <c r="B13" s="4">
        <f t="shared" si="1"/>
        <v>16666.666666666668</v>
      </c>
      <c r="C13">
        <v>30</v>
      </c>
      <c r="D13">
        <v>1</v>
      </c>
      <c r="E13">
        <v>246</v>
      </c>
      <c r="F13">
        <v>4.4000000000000004</v>
      </c>
      <c r="G13">
        <v>238</v>
      </c>
      <c r="H13">
        <f t="shared" si="2"/>
        <v>7380</v>
      </c>
    </row>
    <row r="14" spans="1:10" x14ac:dyDescent="0.55000000000000004">
      <c r="A14">
        <v>50</v>
      </c>
      <c r="B14" s="4">
        <f t="shared" si="1"/>
        <v>14285.714285714286</v>
      </c>
      <c r="C14">
        <v>35</v>
      </c>
      <c r="D14">
        <v>1</v>
      </c>
      <c r="E14">
        <v>290</v>
      </c>
      <c r="F14">
        <v>5.3</v>
      </c>
      <c r="G14">
        <v>318</v>
      </c>
      <c r="H14">
        <f t="shared" si="2"/>
        <v>10150</v>
      </c>
    </row>
    <row r="15" spans="1:10" x14ac:dyDescent="0.55000000000000004">
      <c r="A15">
        <v>50</v>
      </c>
      <c r="B15" s="4">
        <f t="shared" si="1"/>
        <v>12500</v>
      </c>
      <c r="C15">
        <v>40</v>
      </c>
      <c r="D15">
        <v>1</v>
      </c>
      <c r="E15">
        <v>245</v>
      </c>
      <c r="F15">
        <v>4.4000000000000004</v>
      </c>
      <c r="G15">
        <v>306</v>
      </c>
      <c r="H15">
        <f t="shared" si="2"/>
        <v>9800</v>
      </c>
    </row>
    <row r="16" spans="1:10" x14ac:dyDescent="0.55000000000000004">
      <c r="A16">
        <v>50</v>
      </c>
      <c r="B16" s="4">
        <v>10000</v>
      </c>
      <c r="C16">
        <v>50</v>
      </c>
      <c r="D16">
        <v>1</v>
      </c>
      <c r="E16">
        <v>177</v>
      </c>
      <c r="F16">
        <v>3.16</v>
      </c>
      <c r="G16">
        <v>285</v>
      </c>
      <c r="H16">
        <f t="shared" si="2"/>
        <v>8850</v>
      </c>
    </row>
    <row r="17" spans="1:8" x14ac:dyDescent="0.55000000000000004">
      <c r="A17">
        <v>50</v>
      </c>
      <c r="B17" s="4">
        <v>5000</v>
      </c>
      <c r="C17">
        <v>100</v>
      </c>
      <c r="D17">
        <v>1</v>
      </c>
      <c r="E17">
        <v>94</v>
      </c>
      <c r="F17">
        <v>1.6</v>
      </c>
      <c r="G17">
        <v>305</v>
      </c>
      <c r="H17">
        <f t="shared" si="2"/>
        <v>9400</v>
      </c>
    </row>
    <row r="18" spans="1:8" x14ac:dyDescent="0.55000000000000004">
      <c r="A18">
        <v>50</v>
      </c>
      <c r="B18" s="4">
        <f>500000/C18</f>
        <v>3333.3333333333335</v>
      </c>
      <c r="C18">
        <v>150</v>
      </c>
      <c r="D18">
        <f>49/50</f>
        <v>0.98</v>
      </c>
      <c r="E18">
        <v>193</v>
      </c>
      <c r="F18">
        <v>3.8</v>
      </c>
      <c r="G18">
        <v>969</v>
      </c>
      <c r="H18">
        <f t="shared" si="2"/>
        <v>28950</v>
      </c>
    </row>
    <row r="19" spans="1:8" x14ac:dyDescent="0.55000000000000004">
      <c r="A19">
        <v>50</v>
      </c>
      <c r="B19" s="4">
        <f>500000/C19</f>
        <v>2500</v>
      </c>
      <c r="C19">
        <v>200</v>
      </c>
      <c r="D19">
        <f>49/50</f>
        <v>0.98</v>
      </c>
      <c r="E19">
        <v>203</v>
      </c>
      <c r="F19">
        <v>4.2</v>
      </c>
      <c r="G19">
        <v>1363</v>
      </c>
      <c r="H19">
        <f t="shared" si="2"/>
        <v>40600</v>
      </c>
    </row>
    <row r="21" spans="1:8" x14ac:dyDescent="0.55000000000000004">
      <c r="A21" t="s">
        <v>201</v>
      </c>
    </row>
    <row r="22" spans="1:8" x14ac:dyDescent="0.55000000000000004">
      <c r="A22">
        <v>150</v>
      </c>
      <c r="B22" s="4">
        <f>375000/C22</f>
        <v>18750</v>
      </c>
      <c r="C22">
        <v>20</v>
      </c>
      <c r="D22">
        <f>42/50</f>
        <v>0.84</v>
      </c>
      <c r="E22">
        <v>7188</v>
      </c>
      <c r="F22">
        <v>65</v>
      </c>
      <c r="G22">
        <v>18749</v>
      </c>
      <c r="H22">
        <f t="shared" ref="H22:H23" si="3">E22*C22</f>
        <v>143760</v>
      </c>
    </row>
    <row r="23" spans="1:8" x14ac:dyDescent="0.55000000000000004">
      <c r="A23">
        <v>150</v>
      </c>
      <c r="B23" s="4">
        <f t="shared" ref="B23:B30" si="4">375000/C23</f>
        <v>15000</v>
      </c>
      <c r="C23">
        <v>25</v>
      </c>
      <c r="D23">
        <f>48/50</f>
        <v>0.96</v>
      </c>
      <c r="E23">
        <v>4338</v>
      </c>
      <c r="F23">
        <v>41</v>
      </c>
      <c r="G23">
        <v>14550</v>
      </c>
      <c r="H23">
        <f t="shared" si="3"/>
        <v>108450</v>
      </c>
    </row>
    <row r="24" spans="1:8" x14ac:dyDescent="0.55000000000000004">
      <c r="A24" s="1">
        <v>150</v>
      </c>
      <c r="B24" s="7">
        <f t="shared" si="4"/>
        <v>12500</v>
      </c>
      <c r="C24" s="1">
        <v>30</v>
      </c>
      <c r="D24" s="1">
        <f>49/50</f>
        <v>0.98</v>
      </c>
      <c r="E24" s="1">
        <v>2302</v>
      </c>
      <c r="F24" s="1">
        <v>21</v>
      </c>
      <c r="G24" s="1">
        <v>8808</v>
      </c>
      <c r="H24" s="1">
        <f>E24*C24</f>
        <v>69060</v>
      </c>
    </row>
    <row r="25" spans="1:8" x14ac:dyDescent="0.55000000000000004">
      <c r="A25">
        <v>150</v>
      </c>
      <c r="B25" s="4">
        <f t="shared" si="4"/>
        <v>10714.285714285714</v>
      </c>
      <c r="C25">
        <v>35</v>
      </c>
      <c r="D25">
        <f>48/50</f>
        <v>0.96</v>
      </c>
      <c r="E25">
        <v>3738</v>
      </c>
      <c r="F25">
        <v>36</v>
      </c>
      <c r="G25">
        <v>18950</v>
      </c>
      <c r="H25">
        <f t="shared" ref="H25:H30" si="5">E25*C25</f>
        <v>130830</v>
      </c>
    </row>
    <row r="26" spans="1:8" x14ac:dyDescent="0.55000000000000004">
      <c r="A26">
        <v>150</v>
      </c>
      <c r="B26" s="4">
        <f t="shared" si="4"/>
        <v>9375</v>
      </c>
      <c r="C26">
        <v>40</v>
      </c>
      <c r="D26">
        <f>46/50</f>
        <v>0.92</v>
      </c>
      <c r="E26">
        <v>2830</v>
      </c>
      <c r="F26">
        <v>27</v>
      </c>
      <c r="G26">
        <v>15655</v>
      </c>
      <c r="H26">
        <f t="shared" si="5"/>
        <v>113200</v>
      </c>
    </row>
    <row r="27" spans="1:8" x14ac:dyDescent="0.55000000000000004">
      <c r="A27">
        <v>150</v>
      </c>
      <c r="B27" s="4">
        <f t="shared" si="4"/>
        <v>7500</v>
      </c>
      <c r="C27">
        <v>50</v>
      </c>
      <c r="D27">
        <f>48/50</f>
        <v>0.96</v>
      </c>
      <c r="E27">
        <v>2272</v>
      </c>
      <c r="F27">
        <v>21</v>
      </c>
      <c r="G27">
        <v>16010</v>
      </c>
      <c r="H27">
        <f t="shared" si="5"/>
        <v>113600</v>
      </c>
    </row>
    <row r="28" spans="1:8" x14ac:dyDescent="0.55000000000000004">
      <c r="A28">
        <v>150</v>
      </c>
      <c r="B28" s="4">
        <f t="shared" si="4"/>
        <v>3750</v>
      </c>
      <c r="C28">
        <v>100</v>
      </c>
      <c r="D28">
        <f>49/50</f>
        <v>0.98</v>
      </c>
      <c r="E28">
        <v>1148</v>
      </c>
      <c r="F28">
        <v>11</v>
      </c>
      <c r="G28">
        <v>15910</v>
      </c>
      <c r="H28">
        <f t="shared" si="5"/>
        <v>114800</v>
      </c>
    </row>
    <row r="29" spans="1:8" x14ac:dyDescent="0.55000000000000004">
      <c r="A29">
        <v>150</v>
      </c>
      <c r="B29" s="4">
        <f t="shared" si="4"/>
        <v>2500</v>
      </c>
      <c r="C29">
        <v>150</v>
      </c>
      <c r="D29">
        <f>43/50</f>
        <v>0.86</v>
      </c>
      <c r="E29">
        <v>934</v>
      </c>
      <c r="F29">
        <v>9</v>
      </c>
      <c r="G29">
        <v>19394</v>
      </c>
      <c r="H29">
        <f t="shared" si="5"/>
        <v>140100</v>
      </c>
    </row>
    <row r="30" spans="1:8" x14ac:dyDescent="0.55000000000000004">
      <c r="A30">
        <v>150</v>
      </c>
      <c r="B30" s="4">
        <f t="shared" si="4"/>
        <v>1875</v>
      </c>
      <c r="C30">
        <v>200</v>
      </c>
      <c r="D30">
        <f>45/50</f>
        <v>0.9</v>
      </c>
      <c r="E30">
        <v>632</v>
      </c>
      <c r="F30">
        <v>6</v>
      </c>
      <c r="G30">
        <v>17008</v>
      </c>
      <c r="H30">
        <f t="shared" si="5"/>
        <v>126400</v>
      </c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1F2C-67FB-48D4-B6BA-2201ECC06F2E}">
  <dimension ref="A1:H26"/>
  <sheetViews>
    <sheetView topLeftCell="A7" workbookViewId="0">
      <selection activeCell="A15" sqref="A15:F26"/>
    </sheetView>
  </sheetViews>
  <sheetFormatPr defaultRowHeight="14.4" x14ac:dyDescent="0.55000000000000004"/>
  <sheetData>
    <row r="1" spans="1:8" x14ac:dyDescent="0.55000000000000004">
      <c r="A1" t="s">
        <v>196</v>
      </c>
      <c r="B1" t="s">
        <v>194</v>
      </c>
      <c r="C1" t="s">
        <v>15</v>
      </c>
      <c r="D1" t="s">
        <v>41</v>
      </c>
      <c r="E1" t="s">
        <v>42</v>
      </c>
      <c r="F1" t="s">
        <v>193</v>
      </c>
      <c r="H1" t="s">
        <v>202</v>
      </c>
    </row>
    <row r="2" spans="1:8" x14ac:dyDescent="0.55000000000000004">
      <c r="A2">
        <v>100</v>
      </c>
      <c r="B2">
        <v>2</v>
      </c>
      <c r="C2">
        <f>45/50</f>
        <v>0.9</v>
      </c>
      <c r="D2">
        <v>3480</v>
      </c>
      <c r="E2">
        <v>37</v>
      </c>
      <c r="F2">
        <v>6183</v>
      </c>
    </row>
    <row r="3" spans="1:8" x14ac:dyDescent="0.55000000000000004">
      <c r="A3">
        <v>100</v>
      </c>
      <c r="B3" s="1">
        <v>3</v>
      </c>
      <c r="C3" s="1">
        <f>49/50</f>
        <v>0.98</v>
      </c>
      <c r="D3" s="1">
        <v>2455</v>
      </c>
      <c r="E3" s="1">
        <v>29</v>
      </c>
      <c r="F3" s="1">
        <v>4237</v>
      </c>
    </row>
    <row r="4" spans="1:8" x14ac:dyDescent="0.55000000000000004">
      <c r="A4">
        <v>100</v>
      </c>
      <c r="B4">
        <v>4</v>
      </c>
      <c r="C4">
        <f>46/50</f>
        <v>0.92</v>
      </c>
      <c r="D4">
        <v>2829</v>
      </c>
      <c r="E4">
        <v>36</v>
      </c>
      <c r="F4">
        <v>5245</v>
      </c>
    </row>
    <row r="5" spans="1:8" x14ac:dyDescent="0.55000000000000004">
      <c r="A5">
        <v>100</v>
      </c>
      <c r="B5">
        <v>5</v>
      </c>
      <c r="C5">
        <f>44/50</f>
        <v>0.88</v>
      </c>
      <c r="D5">
        <v>3509</v>
      </c>
      <c r="E5">
        <v>47</v>
      </c>
      <c r="F5">
        <v>6456</v>
      </c>
    </row>
    <row r="6" spans="1:8" x14ac:dyDescent="0.55000000000000004">
      <c r="A6">
        <v>100</v>
      </c>
      <c r="B6">
        <v>6</v>
      </c>
      <c r="C6">
        <f>47/50</f>
        <v>0.94</v>
      </c>
      <c r="D6">
        <v>3117</v>
      </c>
      <c r="E6">
        <v>43</v>
      </c>
      <c r="F6">
        <v>5534</v>
      </c>
    </row>
    <row r="7" spans="1:8" x14ac:dyDescent="0.55000000000000004">
      <c r="A7">
        <v>50</v>
      </c>
      <c r="B7">
        <v>2</v>
      </c>
      <c r="C7">
        <v>1</v>
      </c>
      <c r="D7">
        <v>406</v>
      </c>
      <c r="E7">
        <v>6.7</v>
      </c>
      <c r="F7">
        <v>383</v>
      </c>
    </row>
    <row r="8" spans="1:8" x14ac:dyDescent="0.55000000000000004">
      <c r="A8">
        <v>50</v>
      </c>
      <c r="B8">
        <v>3</v>
      </c>
      <c r="C8">
        <v>1</v>
      </c>
      <c r="D8">
        <v>246</v>
      </c>
      <c r="E8">
        <v>4.4000000000000004</v>
      </c>
      <c r="F8">
        <v>243</v>
      </c>
    </row>
    <row r="9" spans="1:8" x14ac:dyDescent="0.55000000000000004">
      <c r="A9">
        <v>50</v>
      </c>
      <c r="B9">
        <v>4</v>
      </c>
      <c r="C9">
        <v>1</v>
      </c>
      <c r="D9">
        <v>284</v>
      </c>
      <c r="E9">
        <v>5.3</v>
      </c>
      <c r="F9">
        <v>288</v>
      </c>
    </row>
    <row r="10" spans="1:8" x14ac:dyDescent="0.55000000000000004">
      <c r="A10">
        <v>50</v>
      </c>
      <c r="B10" s="1">
        <v>5</v>
      </c>
      <c r="C10" s="1">
        <v>1</v>
      </c>
      <c r="D10" s="1">
        <v>210</v>
      </c>
      <c r="E10" s="1">
        <v>3.9</v>
      </c>
      <c r="F10" s="1">
        <v>211</v>
      </c>
    </row>
    <row r="11" spans="1:8" x14ac:dyDescent="0.55000000000000004">
      <c r="A11">
        <v>50</v>
      </c>
      <c r="B11">
        <v>6</v>
      </c>
      <c r="C11">
        <v>1</v>
      </c>
      <c r="D11">
        <v>242</v>
      </c>
      <c r="E11">
        <v>4.7</v>
      </c>
      <c r="F11">
        <v>238</v>
      </c>
    </row>
    <row r="12" spans="1:8" x14ac:dyDescent="0.55000000000000004">
      <c r="A12">
        <v>50</v>
      </c>
      <c r="B12">
        <v>7</v>
      </c>
      <c r="C12">
        <v>1</v>
      </c>
      <c r="D12">
        <v>319</v>
      </c>
      <c r="E12">
        <v>6.7</v>
      </c>
      <c r="F12">
        <v>317</v>
      </c>
    </row>
    <row r="14" spans="1:8" x14ac:dyDescent="0.55000000000000004">
      <c r="A14" t="s">
        <v>200</v>
      </c>
    </row>
    <row r="15" spans="1:8" x14ac:dyDescent="0.55000000000000004">
      <c r="A15">
        <v>100</v>
      </c>
      <c r="B15">
        <v>0</v>
      </c>
      <c r="C15">
        <f>47/50</f>
        <v>0.94</v>
      </c>
      <c r="D15">
        <v>2554</v>
      </c>
      <c r="E15">
        <v>28</v>
      </c>
      <c r="F15">
        <v>4730</v>
      </c>
    </row>
    <row r="16" spans="1:8" x14ac:dyDescent="0.55000000000000004">
      <c r="A16">
        <v>100</v>
      </c>
      <c r="B16">
        <v>0.05</v>
      </c>
      <c r="C16">
        <f>47/50</f>
        <v>0.94</v>
      </c>
      <c r="D16">
        <v>2903</v>
      </c>
      <c r="E16">
        <v>34</v>
      </c>
      <c r="F16">
        <v>5348</v>
      </c>
    </row>
    <row r="17" spans="1:6" x14ac:dyDescent="0.55000000000000004">
      <c r="A17">
        <v>100</v>
      </c>
      <c r="B17">
        <v>0.1</v>
      </c>
      <c r="C17" s="1">
        <f>49/50</f>
        <v>0.98</v>
      </c>
      <c r="D17" s="1">
        <v>2455</v>
      </c>
      <c r="E17" s="1">
        <v>29</v>
      </c>
      <c r="F17" s="1">
        <v>4237</v>
      </c>
    </row>
    <row r="18" spans="1:6" x14ac:dyDescent="0.55000000000000004">
      <c r="A18">
        <v>100</v>
      </c>
      <c r="B18">
        <v>0.15</v>
      </c>
      <c r="C18">
        <f>49/50</f>
        <v>0.98</v>
      </c>
      <c r="D18">
        <v>3138</v>
      </c>
      <c r="E18">
        <v>37</v>
      </c>
      <c r="F18">
        <v>5566</v>
      </c>
    </row>
    <row r="19" spans="1:6" x14ac:dyDescent="0.55000000000000004">
      <c r="A19">
        <v>100</v>
      </c>
      <c r="B19">
        <v>0.17499999999999999</v>
      </c>
      <c r="C19">
        <f>44/50</f>
        <v>0.88</v>
      </c>
      <c r="D19">
        <v>3725</v>
      </c>
      <c r="E19">
        <v>45</v>
      </c>
      <c r="F19">
        <v>6640</v>
      </c>
    </row>
    <row r="20" spans="1:6" x14ac:dyDescent="0.55000000000000004">
      <c r="A20">
        <v>100</v>
      </c>
      <c r="B20">
        <v>0.2</v>
      </c>
      <c r="C20">
        <f>43/50</f>
        <v>0.86</v>
      </c>
      <c r="D20">
        <v>4206</v>
      </c>
      <c r="E20">
        <v>50</v>
      </c>
      <c r="F20">
        <v>7275</v>
      </c>
    </row>
    <row r="21" spans="1:6" x14ac:dyDescent="0.55000000000000004">
      <c r="A21">
        <v>50</v>
      </c>
      <c r="B21">
        <v>0</v>
      </c>
      <c r="C21">
        <v>1</v>
      </c>
      <c r="D21">
        <v>266</v>
      </c>
      <c r="E21">
        <v>4.4000000000000004</v>
      </c>
      <c r="F21">
        <v>273</v>
      </c>
    </row>
    <row r="22" spans="1:6" x14ac:dyDescent="0.55000000000000004">
      <c r="A22">
        <v>50</v>
      </c>
      <c r="B22">
        <v>0.05</v>
      </c>
      <c r="C22">
        <v>1</v>
      </c>
      <c r="D22">
        <v>311</v>
      </c>
      <c r="E22">
        <v>5.6</v>
      </c>
      <c r="F22">
        <v>317</v>
      </c>
    </row>
    <row r="23" spans="1:6" x14ac:dyDescent="0.55000000000000004">
      <c r="A23">
        <v>50</v>
      </c>
      <c r="B23" s="1">
        <v>0.1</v>
      </c>
      <c r="C23" s="1">
        <v>1</v>
      </c>
      <c r="D23" s="1">
        <v>246</v>
      </c>
      <c r="E23" s="1">
        <v>4.4000000000000004</v>
      </c>
      <c r="F23" s="1">
        <v>243</v>
      </c>
    </row>
    <row r="24" spans="1:6" x14ac:dyDescent="0.55000000000000004">
      <c r="A24">
        <v>50</v>
      </c>
      <c r="B24">
        <v>0.15</v>
      </c>
      <c r="C24">
        <v>1</v>
      </c>
      <c r="D24">
        <v>260</v>
      </c>
      <c r="E24">
        <v>4.5</v>
      </c>
      <c r="F24">
        <v>266</v>
      </c>
    </row>
    <row r="25" spans="1:6" x14ac:dyDescent="0.55000000000000004">
      <c r="A25">
        <v>50</v>
      </c>
      <c r="B25">
        <v>0.17499999999999999</v>
      </c>
      <c r="C25">
        <v>1</v>
      </c>
      <c r="D25">
        <v>384</v>
      </c>
      <c r="E25">
        <v>7</v>
      </c>
      <c r="F25">
        <v>372</v>
      </c>
    </row>
    <row r="26" spans="1:6" x14ac:dyDescent="0.55000000000000004">
      <c r="A26">
        <v>50</v>
      </c>
      <c r="B26">
        <v>0.2</v>
      </c>
      <c r="C26">
        <v>1</v>
      </c>
      <c r="D26">
        <v>489</v>
      </c>
      <c r="E26">
        <v>8.9</v>
      </c>
      <c r="F26">
        <v>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1189-8B78-4B5A-A5D0-A591B2A0E512}">
  <dimension ref="A1:O22"/>
  <sheetViews>
    <sheetView workbookViewId="0">
      <selection sqref="A1:F14"/>
    </sheetView>
  </sheetViews>
  <sheetFormatPr defaultRowHeight="14.4" x14ac:dyDescent="0.55000000000000004"/>
  <cols>
    <col min="1" max="1" width="19.26171875" customWidth="1"/>
  </cols>
  <sheetData>
    <row r="1" spans="1:15" x14ac:dyDescent="0.55000000000000004">
      <c r="A1" t="s">
        <v>209</v>
      </c>
      <c r="B1" t="s">
        <v>204</v>
      </c>
      <c r="C1" t="s">
        <v>15</v>
      </c>
      <c r="D1" t="s">
        <v>41</v>
      </c>
      <c r="E1" t="s">
        <v>42</v>
      </c>
      <c r="F1" t="s">
        <v>193</v>
      </c>
      <c r="I1" t="s">
        <v>203</v>
      </c>
      <c r="L1">
        <v>1000</v>
      </c>
    </row>
    <row r="2" spans="1:15" x14ac:dyDescent="0.55000000000000004">
      <c r="A2" t="s">
        <v>76</v>
      </c>
      <c r="B2" s="1">
        <v>0</v>
      </c>
      <c r="C2" s="1">
        <f>49/50</f>
        <v>0.98</v>
      </c>
      <c r="D2" s="1">
        <v>2537</v>
      </c>
      <c r="E2" s="1">
        <v>30</v>
      </c>
      <c r="F2" s="1">
        <v>9602</v>
      </c>
      <c r="G2" s="1"/>
      <c r="L2">
        <f>22/50</f>
        <v>0.44</v>
      </c>
      <c r="M2">
        <v>729</v>
      </c>
      <c r="N2">
        <v>8</v>
      </c>
      <c r="O2">
        <v>2553</v>
      </c>
    </row>
    <row r="3" spans="1:15" x14ac:dyDescent="0.55000000000000004">
      <c r="A3" t="s">
        <v>47</v>
      </c>
      <c r="B3">
        <v>1</v>
      </c>
      <c r="C3">
        <f>46/50</f>
        <v>0.92</v>
      </c>
      <c r="D3">
        <v>3493</v>
      </c>
      <c r="E3">
        <v>42</v>
      </c>
      <c r="F3">
        <v>13863</v>
      </c>
      <c r="L3">
        <v>3000</v>
      </c>
    </row>
    <row r="4" spans="1:15" x14ac:dyDescent="0.55000000000000004">
      <c r="A4" t="s">
        <v>47</v>
      </c>
      <c r="B4">
        <v>30</v>
      </c>
      <c r="C4">
        <f>48/50</f>
        <v>0.96</v>
      </c>
      <c r="D4">
        <v>3678</v>
      </c>
      <c r="E4">
        <v>46</v>
      </c>
      <c r="F4">
        <v>17725</v>
      </c>
      <c r="K4">
        <v>1</v>
      </c>
      <c r="L4">
        <f>37/50</f>
        <v>0.74</v>
      </c>
      <c r="M4">
        <v>1519</v>
      </c>
      <c r="N4">
        <v>18</v>
      </c>
      <c r="O4">
        <v>5381</v>
      </c>
    </row>
    <row r="5" spans="1:15" x14ac:dyDescent="0.55000000000000004">
      <c r="A5" t="s">
        <v>47</v>
      </c>
      <c r="B5">
        <v>100</v>
      </c>
      <c r="C5">
        <f>47/50</f>
        <v>0.94</v>
      </c>
      <c r="D5">
        <v>2608</v>
      </c>
      <c r="E5">
        <v>36</v>
      </c>
      <c r="F5">
        <v>18617</v>
      </c>
    </row>
    <row r="6" spans="1:15" x14ac:dyDescent="0.55000000000000004">
      <c r="A6" t="s">
        <v>47</v>
      </c>
      <c r="B6">
        <v>500</v>
      </c>
      <c r="C6">
        <v>1</v>
      </c>
      <c r="D6">
        <v>1600</v>
      </c>
      <c r="E6">
        <v>27</v>
      </c>
      <c r="F6">
        <v>36067</v>
      </c>
    </row>
    <row r="8" spans="1:15" x14ac:dyDescent="0.55000000000000004">
      <c r="A8" t="s">
        <v>46</v>
      </c>
      <c r="B8">
        <v>1</v>
      </c>
      <c r="C8">
        <f>48/50</f>
        <v>0.96</v>
      </c>
      <c r="D8">
        <v>3758</v>
      </c>
      <c r="E8">
        <v>46</v>
      </c>
      <c r="F8">
        <v>22376</v>
      </c>
      <c r="L8">
        <f>22/50</f>
        <v>0.44</v>
      </c>
      <c r="M8">
        <v>738</v>
      </c>
      <c r="N8">
        <v>9</v>
      </c>
      <c r="O8">
        <v>4656</v>
      </c>
    </row>
    <row r="9" spans="1:15" x14ac:dyDescent="0.55000000000000004">
      <c r="A9" t="s">
        <v>46</v>
      </c>
      <c r="B9">
        <v>30</v>
      </c>
      <c r="C9">
        <f>48/50</f>
        <v>0.96</v>
      </c>
      <c r="D9">
        <v>2938</v>
      </c>
      <c r="E9">
        <v>40</v>
      </c>
      <c r="F9">
        <v>58232</v>
      </c>
      <c r="L9" t="s">
        <v>205</v>
      </c>
    </row>
    <row r="10" spans="1:15" x14ac:dyDescent="0.55000000000000004">
      <c r="A10" t="s">
        <v>46</v>
      </c>
      <c r="B10">
        <v>100</v>
      </c>
      <c r="C10">
        <v>0.96</v>
      </c>
      <c r="D10">
        <v>2163</v>
      </c>
      <c r="E10">
        <v>37</v>
      </c>
      <c r="F10">
        <v>144006</v>
      </c>
      <c r="K10">
        <v>1</v>
      </c>
      <c r="L10">
        <f>28/50</f>
        <v>0.56000000000000005</v>
      </c>
      <c r="M10">
        <v>1703</v>
      </c>
      <c r="N10">
        <v>21</v>
      </c>
      <c r="O10">
        <v>11232</v>
      </c>
    </row>
    <row r="11" spans="1:15" x14ac:dyDescent="0.55000000000000004">
      <c r="K11">
        <v>100</v>
      </c>
      <c r="L11">
        <f>45/50</f>
        <v>0.9</v>
      </c>
      <c r="M11">
        <v>980</v>
      </c>
      <c r="N11">
        <v>17</v>
      </c>
      <c r="O11">
        <v>72286</v>
      </c>
    </row>
    <row r="12" spans="1:15" x14ac:dyDescent="0.55000000000000004">
      <c r="A12" t="s">
        <v>208</v>
      </c>
      <c r="B12">
        <v>1</v>
      </c>
      <c r="C12">
        <v>0.94</v>
      </c>
      <c r="D12">
        <v>2718</v>
      </c>
      <c r="E12">
        <v>31</v>
      </c>
      <c r="F12">
        <v>10923</v>
      </c>
    </row>
    <row r="13" spans="1:15" x14ac:dyDescent="0.55000000000000004">
      <c r="A13" t="s">
        <v>208</v>
      </c>
      <c r="B13">
        <v>30</v>
      </c>
      <c r="C13">
        <v>0.98</v>
      </c>
      <c r="D13">
        <v>2527</v>
      </c>
      <c r="E13">
        <v>30</v>
      </c>
      <c r="F13">
        <v>12383</v>
      </c>
      <c r="K13">
        <v>1</v>
      </c>
      <c r="L13">
        <f>36/50</f>
        <v>0.72</v>
      </c>
      <c r="M13">
        <v>1622</v>
      </c>
      <c r="N13">
        <v>19</v>
      </c>
      <c r="O13">
        <v>6142</v>
      </c>
    </row>
    <row r="14" spans="1:15" x14ac:dyDescent="0.55000000000000004">
      <c r="A14" t="s">
        <v>208</v>
      </c>
      <c r="B14">
        <v>100</v>
      </c>
      <c r="C14">
        <v>0.98</v>
      </c>
      <c r="D14">
        <v>2648</v>
      </c>
      <c r="E14">
        <v>30</v>
      </c>
      <c r="F14">
        <v>17938</v>
      </c>
      <c r="K14">
        <v>30</v>
      </c>
      <c r="L14">
        <f>37/50</f>
        <v>0.74</v>
      </c>
      <c r="M14">
        <v>1516</v>
      </c>
      <c r="N14">
        <v>18</v>
      </c>
      <c r="O14">
        <v>6923</v>
      </c>
    </row>
    <row r="15" spans="1:15" x14ac:dyDescent="0.55000000000000004">
      <c r="K15">
        <v>100</v>
      </c>
      <c r="L15">
        <f>38/50</f>
        <v>0.76</v>
      </c>
      <c r="M15">
        <v>1581</v>
      </c>
      <c r="N15">
        <v>18</v>
      </c>
      <c r="O15">
        <v>10067</v>
      </c>
    </row>
    <row r="18" spans="11:15" x14ac:dyDescent="0.55000000000000004">
      <c r="K18">
        <v>3000</v>
      </c>
    </row>
    <row r="19" spans="11:15" x14ac:dyDescent="0.55000000000000004">
      <c r="K19" t="s">
        <v>206</v>
      </c>
    </row>
    <row r="20" spans="11:15" x14ac:dyDescent="0.55000000000000004">
      <c r="K20">
        <v>1</v>
      </c>
      <c r="L20">
        <f>31/50</f>
        <v>0.62</v>
      </c>
      <c r="M20">
        <v>1800</v>
      </c>
      <c r="N20">
        <v>21</v>
      </c>
      <c r="O20">
        <v>14579</v>
      </c>
    </row>
    <row r="21" spans="11:15" x14ac:dyDescent="0.55000000000000004">
      <c r="K21">
        <v>30</v>
      </c>
    </row>
    <row r="22" spans="11:15" x14ac:dyDescent="0.55000000000000004">
      <c r="K2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90C6-CC36-4527-96FB-493C8389CB8B}">
  <dimension ref="A1:F20"/>
  <sheetViews>
    <sheetView workbookViewId="0">
      <selection activeCell="G17" sqref="G17"/>
    </sheetView>
  </sheetViews>
  <sheetFormatPr defaultRowHeight="14.4" x14ac:dyDescent="0.55000000000000004"/>
  <sheetData>
    <row r="1" spans="1:6" x14ac:dyDescent="0.55000000000000004">
      <c r="A1" t="s">
        <v>207</v>
      </c>
      <c r="B1" t="s">
        <v>15</v>
      </c>
      <c r="C1" t="s">
        <v>41</v>
      </c>
      <c r="D1" t="s">
        <v>42</v>
      </c>
      <c r="E1" t="s">
        <v>193</v>
      </c>
      <c r="F1" t="s">
        <v>210</v>
      </c>
    </row>
    <row r="2" spans="1:6" x14ac:dyDescent="0.55000000000000004">
      <c r="A2">
        <v>32</v>
      </c>
      <c r="B2">
        <v>1000</v>
      </c>
      <c r="C2">
        <v>318</v>
      </c>
      <c r="D2">
        <v>3.24</v>
      </c>
      <c r="E2">
        <v>3103</v>
      </c>
    </row>
    <row r="3" spans="1:6" x14ac:dyDescent="0.55000000000000004">
      <c r="B3">
        <v>998</v>
      </c>
      <c r="C3">
        <v>307</v>
      </c>
      <c r="D3">
        <v>3.1</v>
      </c>
      <c r="E3">
        <v>3193</v>
      </c>
    </row>
    <row r="4" spans="1:6" x14ac:dyDescent="0.55000000000000004">
      <c r="A4">
        <v>16</v>
      </c>
      <c r="B4">
        <v>1000</v>
      </c>
      <c r="C4">
        <v>349</v>
      </c>
      <c r="D4">
        <v>3.63</v>
      </c>
      <c r="E4">
        <v>3527</v>
      </c>
    </row>
    <row r="5" spans="1:6" x14ac:dyDescent="0.55000000000000004">
      <c r="B5">
        <v>1000</v>
      </c>
      <c r="C5">
        <v>299</v>
      </c>
      <c r="D5">
        <v>3</v>
      </c>
      <c r="E5">
        <v>1257</v>
      </c>
    </row>
    <row r="6" spans="1:6" x14ac:dyDescent="0.55000000000000004">
      <c r="A6">
        <v>8</v>
      </c>
      <c r="B6">
        <v>996</v>
      </c>
      <c r="C6">
        <v>561</v>
      </c>
      <c r="D6">
        <v>6.2</v>
      </c>
      <c r="E6">
        <v>1371</v>
      </c>
    </row>
    <row r="7" spans="1:6" x14ac:dyDescent="0.55000000000000004">
      <c r="B7">
        <v>997</v>
      </c>
      <c r="C7">
        <v>515</v>
      </c>
      <c r="D7">
        <v>5.6</v>
      </c>
      <c r="E7">
        <v>1238</v>
      </c>
    </row>
    <row r="8" spans="1:6" x14ac:dyDescent="0.55000000000000004">
      <c r="A8">
        <v>4</v>
      </c>
      <c r="B8">
        <v>998</v>
      </c>
      <c r="C8">
        <v>891</v>
      </c>
      <c r="D8">
        <v>10.16</v>
      </c>
      <c r="E8">
        <v>1615</v>
      </c>
    </row>
    <row r="9" spans="1:6" x14ac:dyDescent="0.55000000000000004">
      <c r="B9">
        <v>995</v>
      </c>
      <c r="C9">
        <v>936</v>
      </c>
      <c r="D9">
        <v>10.75</v>
      </c>
      <c r="E9">
        <v>1639</v>
      </c>
    </row>
    <row r="10" spans="1:6" x14ac:dyDescent="0.55000000000000004">
      <c r="A10">
        <v>2</v>
      </c>
      <c r="B10">
        <v>985</v>
      </c>
      <c r="C10">
        <v>1708</v>
      </c>
      <c r="D10">
        <v>20.3</v>
      </c>
      <c r="E10">
        <v>2842</v>
      </c>
    </row>
    <row r="11" spans="1:6" x14ac:dyDescent="0.55000000000000004">
      <c r="B11">
        <v>981</v>
      </c>
      <c r="C11">
        <v>2009</v>
      </c>
      <c r="D11">
        <v>23.9</v>
      </c>
      <c r="E11">
        <v>3274</v>
      </c>
    </row>
    <row r="12" spans="1:6" x14ac:dyDescent="0.55000000000000004">
      <c r="A12">
        <v>1</v>
      </c>
      <c r="B12">
        <v>954</v>
      </c>
      <c r="C12">
        <v>3028</v>
      </c>
      <c r="D12">
        <v>36.479999999999997</v>
      </c>
      <c r="E12">
        <v>4844</v>
      </c>
    </row>
    <row r="13" spans="1:6" x14ac:dyDescent="0.55000000000000004">
      <c r="B13">
        <v>961</v>
      </c>
      <c r="C13">
        <v>3039</v>
      </c>
      <c r="D13">
        <v>36.6</v>
      </c>
      <c r="E13">
        <v>4760</v>
      </c>
    </row>
    <row r="14" spans="1:6" x14ac:dyDescent="0.55000000000000004">
      <c r="A14" t="s">
        <v>207</v>
      </c>
      <c r="B14" t="s">
        <v>15</v>
      </c>
      <c r="C14" t="s">
        <v>41</v>
      </c>
      <c r="D14" t="s">
        <v>42</v>
      </c>
      <c r="E14" t="s">
        <v>193</v>
      </c>
    </row>
    <row r="15" spans="1:6" x14ac:dyDescent="0.55000000000000004">
      <c r="A15" s="8">
        <v>32</v>
      </c>
      <c r="B15" s="8">
        <f>AVERAGE(B2:B3)</f>
        <v>999</v>
      </c>
      <c r="C15" s="8">
        <f t="shared" ref="C15:E15" si="0">AVERAGE(C2:C3)</f>
        <v>312.5</v>
      </c>
      <c r="D15" s="8">
        <f t="shared" si="0"/>
        <v>3.17</v>
      </c>
      <c r="E15" s="8">
        <f t="shared" si="0"/>
        <v>3148</v>
      </c>
    </row>
    <row r="16" spans="1:6" x14ac:dyDescent="0.55000000000000004">
      <c r="A16" s="8">
        <v>16</v>
      </c>
      <c r="B16" s="8">
        <f>AVERAGE(B4:B5)</f>
        <v>1000</v>
      </c>
      <c r="C16" s="8">
        <f t="shared" ref="C16:E16" si="1">AVERAGE(C4:C5)</f>
        <v>324</v>
      </c>
      <c r="D16" s="8">
        <f t="shared" si="1"/>
        <v>3.3149999999999999</v>
      </c>
      <c r="E16" s="8">
        <f t="shared" si="1"/>
        <v>2392</v>
      </c>
    </row>
    <row r="17" spans="1:5" x14ac:dyDescent="0.55000000000000004">
      <c r="A17" s="8">
        <v>8</v>
      </c>
      <c r="B17" s="8">
        <f>AVERAGE(B6:B7)</f>
        <v>996.5</v>
      </c>
      <c r="C17" s="8">
        <f t="shared" ref="C17:E17" si="2">AVERAGE(C6:C7)</f>
        <v>538</v>
      </c>
      <c r="D17" s="8">
        <f t="shared" si="2"/>
        <v>5.9</v>
      </c>
      <c r="E17" s="8">
        <f t="shared" si="2"/>
        <v>1304.5</v>
      </c>
    </row>
    <row r="18" spans="1:5" x14ac:dyDescent="0.55000000000000004">
      <c r="A18" s="8">
        <v>4</v>
      </c>
      <c r="B18" s="8">
        <f>AVERAGE(B8:B9)</f>
        <v>996.5</v>
      </c>
      <c r="C18" s="8">
        <f t="shared" ref="C18:E18" si="3">AVERAGE(C8:C9)</f>
        <v>913.5</v>
      </c>
      <c r="D18" s="8">
        <f t="shared" si="3"/>
        <v>10.455</v>
      </c>
      <c r="E18" s="8">
        <f t="shared" si="3"/>
        <v>1627</v>
      </c>
    </row>
    <row r="19" spans="1:5" x14ac:dyDescent="0.55000000000000004">
      <c r="A19" s="8">
        <v>2</v>
      </c>
      <c r="B19" s="8">
        <f>AVERAGE(B10:B11)</f>
        <v>983</v>
      </c>
      <c r="C19" s="8">
        <f t="shared" ref="C19:E19" si="4">AVERAGE(C10:C11)</f>
        <v>1858.5</v>
      </c>
      <c r="D19" s="8">
        <f t="shared" si="4"/>
        <v>22.1</v>
      </c>
      <c r="E19" s="8">
        <f t="shared" si="4"/>
        <v>3058</v>
      </c>
    </row>
    <row r="20" spans="1:5" x14ac:dyDescent="0.55000000000000004">
      <c r="A20" s="8">
        <v>1</v>
      </c>
      <c r="B20" s="8">
        <f>AVERAGE(B12:B13)</f>
        <v>957.5</v>
      </c>
      <c r="C20" s="8">
        <f t="shared" ref="C20:E20" si="5">AVERAGE(C12:C13)</f>
        <v>3033.5</v>
      </c>
      <c r="D20" s="8">
        <f t="shared" si="5"/>
        <v>36.54</v>
      </c>
      <c r="E20" s="8">
        <f t="shared" si="5"/>
        <v>4802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E601-A8C5-4AA5-9FC8-6E01FA7698C4}">
  <dimension ref="A1:G31"/>
  <sheetViews>
    <sheetView workbookViewId="0">
      <selection activeCell="H17" sqref="H17"/>
    </sheetView>
  </sheetViews>
  <sheetFormatPr defaultRowHeight="14.4" x14ac:dyDescent="0.55000000000000004"/>
  <sheetData>
    <row r="1" spans="1:7" x14ac:dyDescent="0.55000000000000004">
      <c r="A1" t="s">
        <v>207</v>
      </c>
      <c r="B1" t="s">
        <v>211</v>
      </c>
      <c r="C1" t="s">
        <v>212</v>
      </c>
      <c r="D1" t="s">
        <v>177</v>
      </c>
      <c r="E1" t="s">
        <v>42</v>
      </c>
      <c r="F1" t="s">
        <v>40</v>
      </c>
      <c r="G1" t="s">
        <v>213</v>
      </c>
    </row>
    <row r="2" spans="1:7" x14ac:dyDescent="0.55000000000000004">
      <c r="A2">
        <v>1</v>
      </c>
      <c r="B2">
        <v>25</v>
      </c>
      <c r="C2">
        <v>1</v>
      </c>
      <c r="D2">
        <v>15</v>
      </c>
      <c r="E2">
        <v>0.23</v>
      </c>
      <c r="F2">
        <v>3</v>
      </c>
    </row>
    <row r="3" spans="1:7" x14ac:dyDescent="0.55000000000000004">
      <c r="A3">
        <v>1</v>
      </c>
      <c r="B3">
        <v>50</v>
      </c>
      <c r="C3">
        <v>1</v>
      </c>
      <c r="D3">
        <v>242</v>
      </c>
      <c r="E3">
        <v>4.2699999999999996</v>
      </c>
      <c r="F3">
        <v>48</v>
      </c>
    </row>
    <row r="4" spans="1:7" x14ac:dyDescent="0.55000000000000004">
      <c r="A4">
        <v>1</v>
      </c>
      <c r="B4">
        <v>75</v>
      </c>
      <c r="C4">
        <v>0.99</v>
      </c>
      <c r="D4">
        <v>1083</v>
      </c>
      <c r="E4">
        <v>15.76</v>
      </c>
      <c r="F4">
        <v>291</v>
      </c>
    </row>
    <row r="5" spans="1:7" x14ac:dyDescent="0.55000000000000004">
      <c r="A5">
        <v>1</v>
      </c>
      <c r="B5">
        <v>100</v>
      </c>
      <c r="C5">
        <v>95.6</v>
      </c>
      <c r="D5">
        <v>2983</v>
      </c>
      <c r="E5">
        <v>36.21</v>
      </c>
      <c r="F5">
        <v>2334</v>
      </c>
    </row>
    <row r="6" spans="1:7" x14ac:dyDescent="0.55000000000000004">
      <c r="A6">
        <v>1</v>
      </c>
      <c r="B6">
        <v>125</v>
      </c>
      <c r="C6">
        <v>0.84</v>
      </c>
      <c r="D6">
        <v>6973</v>
      </c>
      <c r="E6">
        <v>72</v>
      </c>
      <c r="F6">
        <v>3037</v>
      </c>
    </row>
    <row r="7" spans="1:7" x14ac:dyDescent="0.55000000000000004">
      <c r="A7">
        <v>1</v>
      </c>
      <c r="B7">
        <v>150</v>
      </c>
      <c r="C7">
        <v>0.7</v>
      </c>
      <c r="D7">
        <v>10566</v>
      </c>
      <c r="E7">
        <v>95.12</v>
      </c>
      <c r="F7">
        <v>11757</v>
      </c>
    </row>
    <row r="8" spans="1:7" x14ac:dyDescent="0.55000000000000004">
      <c r="A8">
        <v>1</v>
      </c>
      <c r="B8">
        <v>175</v>
      </c>
      <c r="C8">
        <v>0.37</v>
      </c>
      <c r="D8">
        <v>15309</v>
      </c>
      <c r="E8">
        <v>123</v>
      </c>
      <c r="F8">
        <v>9726</v>
      </c>
    </row>
    <row r="9" spans="1:7" x14ac:dyDescent="0.55000000000000004">
      <c r="A9">
        <v>1</v>
      </c>
      <c r="B9">
        <v>200</v>
      </c>
      <c r="C9">
        <v>0.2</v>
      </c>
      <c r="D9">
        <v>17770</v>
      </c>
      <c r="E9">
        <v>127</v>
      </c>
      <c r="F9">
        <v>12654</v>
      </c>
    </row>
    <row r="10" spans="1:7" x14ac:dyDescent="0.55000000000000004">
      <c r="A10">
        <v>1</v>
      </c>
      <c r="B10">
        <v>225</v>
      </c>
      <c r="C10">
        <v>0.13</v>
      </c>
      <c r="D10">
        <v>18503</v>
      </c>
      <c r="E10">
        <v>121</v>
      </c>
      <c r="F10">
        <v>15534</v>
      </c>
    </row>
    <row r="11" spans="1:7" x14ac:dyDescent="0.55000000000000004">
      <c r="A11">
        <v>1</v>
      </c>
      <c r="B11">
        <v>250</v>
      </c>
      <c r="C11">
        <v>0.11</v>
      </c>
      <c r="D11">
        <v>18702</v>
      </c>
      <c r="E11">
        <v>112.37</v>
      </c>
      <c r="F11">
        <v>38168</v>
      </c>
    </row>
    <row r="12" spans="1:7" x14ac:dyDescent="0.55000000000000004">
      <c r="A12">
        <v>8</v>
      </c>
      <c r="B12">
        <v>25</v>
      </c>
      <c r="C12">
        <v>1</v>
      </c>
      <c r="D12">
        <v>3</v>
      </c>
      <c r="E12">
        <v>0.01</v>
      </c>
      <c r="F12">
        <v>2</v>
      </c>
    </row>
    <row r="13" spans="1:7" x14ac:dyDescent="0.55000000000000004">
      <c r="A13">
        <v>8</v>
      </c>
      <c r="B13">
        <v>50</v>
      </c>
      <c r="C13">
        <v>1</v>
      </c>
      <c r="D13">
        <v>36</v>
      </c>
      <c r="E13">
        <v>0.3</v>
      </c>
      <c r="F13">
        <v>16</v>
      </c>
    </row>
    <row r="14" spans="1:7" x14ac:dyDescent="0.55000000000000004">
      <c r="A14">
        <v>8</v>
      </c>
      <c r="B14">
        <v>75</v>
      </c>
      <c r="C14">
        <v>1</v>
      </c>
      <c r="D14">
        <v>113</v>
      </c>
      <c r="E14">
        <v>1.1000000000000001</v>
      </c>
      <c r="F14">
        <v>71</v>
      </c>
    </row>
    <row r="15" spans="1:7" x14ac:dyDescent="0.55000000000000004">
      <c r="A15">
        <v>8</v>
      </c>
      <c r="B15">
        <v>100</v>
      </c>
      <c r="C15">
        <v>99.8</v>
      </c>
      <c r="D15">
        <v>539</v>
      </c>
      <c r="E15">
        <v>5.98</v>
      </c>
      <c r="F15">
        <v>780</v>
      </c>
    </row>
    <row r="16" spans="1:7" x14ac:dyDescent="0.55000000000000004">
      <c r="A16">
        <v>8</v>
      </c>
      <c r="B16">
        <v>125</v>
      </c>
      <c r="C16">
        <v>1</v>
      </c>
      <c r="D16">
        <v>1590</v>
      </c>
      <c r="E16">
        <v>16</v>
      </c>
      <c r="F16">
        <v>1359</v>
      </c>
    </row>
    <row r="17" spans="1:7" x14ac:dyDescent="0.55000000000000004">
      <c r="A17">
        <v>8</v>
      </c>
      <c r="B17">
        <v>150</v>
      </c>
      <c r="C17">
        <v>0.89</v>
      </c>
      <c r="D17">
        <v>4028</v>
      </c>
      <c r="E17">
        <v>35.61</v>
      </c>
      <c r="F17">
        <v>8482</v>
      </c>
    </row>
    <row r="18" spans="1:7" x14ac:dyDescent="0.55000000000000004">
      <c r="A18">
        <v>8</v>
      </c>
      <c r="B18">
        <v>175</v>
      </c>
      <c r="C18">
        <v>0.82</v>
      </c>
      <c r="D18">
        <v>7661</v>
      </c>
      <c r="E18">
        <v>61</v>
      </c>
      <c r="F18">
        <v>9013</v>
      </c>
    </row>
    <row r="19" spans="1:7" x14ac:dyDescent="0.55000000000000004">
      <c r="A19">
        <v>8</v>
      </c>
      <c r="B19">
        <v>200</v>
      </c>
      <c r="C19">
        <v>0.56999999999999995</v>
      </c>
      <c r="D19">
        <v>11992</v>
      </c>
      <c r="E19">
        <v>85</v>
      </c>
      <c r="F19">
        <v>16355</v>
      </c>
    </row>
    <row r="20" spans="1:7" x14ac:dyDescent="0.55000000000000004">
      <c r="A20">
        <v>8</v>
      </c>
      <c r="B20">
        <v>225</v>
      </c>
      <c r="C20">
        <v>0.43</v>
      </c>
      <c r="D20">
        <v>13859</v>
      </c>
      <c r="E20">
        <v>90.1</v>
      </c>
      <c r="F20">
        <v>21696</v>
      </c>
    </row>
    <row r="21" spans="1:7" x14ac:dyDescent="0.55000000000000004">
      <c r="A21">
        <v>8</v>
      </c>
      <c r="B21">
        <v>250</v>
      </c>
      <c r="C21">
        <v>0.28000000000000003</v>
      </c>
      <c r="D21">
        <v>15873</v>
      </c>
      <c r="E21">
        <v>94.62</v>
      </c>
      <c r="F21">
        <v>57162</v>
      </c>
    </row>
    <row r="23" spans="1:7" x14ac:dyDescent="0.55000000000000004">
      <c r="A23" t="s">
        <v>207</v>
      </c>
      <c r="B23" t="s">
        <v>211</v>
      </c>
      <c r="C23" t="s">
        <v>212</v>
      </c>
      <c r="D23" t="s">
        <v>177</v>
      </c>
      <c r="E23" t="s">
        <v>42</v>
      </c>
      <c r="F23" t="s">
        <v>40</v>
      </c>
      <c r="G23" t="s">
        <v>214</v>
      </c>
    </row>
    <row r="24" spans="1:7" x14ac:dyDescent="0.55000000000000004">
      <c r="A24">
        <v>1</v>
      </c>
      <c r="B24">
        <v>90</v>
      </c>
      <c r="C24">
        <v>1</v>
      </c>
      <c r="D24">
        <v>235</v>
      </c>
      <c r="E24">
        <v>2.9</v>
      </c>
      <c r="F24">
        <v>106</v>
      </c>
    </row>
    <row r="25" spans="1:7" x14ac:dyDescent="0.55000000000000004">
      <c r="A25">
        <v>1</v>
      </c>
      <c r="B25">
        <v>150</v>
      </c>
      <c r="C25">
        <f>964/999</f>
        <v>0.96496496496496498</v>
      </c>
      <c r="D25">
        <v>4072</v>
      </c>
      <c r="E25">
        <v>38.700000000000003</v>
      </c>
      <c r="F25">
        <v>2597</v>
      </c>
    </row>
    <row r="26" spans="1:7" x14ac:dyDescent="0.55000000000000004">
      <c r="A26">
        <v>1</v>
      </c>
      <c r="B26">
        <v>225</v>
      </c>
      <c r="C26">
        <v>0.37</v>
      </c>
      <c r="D26">
        <v>15782</v>
      </c>
      <c r="E26">
        <v>111.46</v>
      </c>
      <c r="F26">
        <v>7141</v>
      </c>
    </row>
    <row r="27" spans="1:7" x14ac:dyDescent="0.55000000000000004">
      <c r="A27">
        <v>1</v>
      </c>
      <c r="B27">
        <v>300</v>
      </c>
      <c r="C27">
        <f>4/100</f>
        <v>0.04</v>
      </c>
      <c r="D27">
        <v>19655</v>
      </c>
      <c r="E27">
        <v>105</v>
      </c>
      <c r="F27">
        <v>20627</v>
      </c>
    </row>
    <row r="28" spans="1:7" x14ac:dyDescent="0.55000000000000004">
      <c r="A28">
        <v>8</v>
      </c>
      <c r="B28">
        <v>90</v>
      </c>
      <c r="C28">
        <v>1</v>
      </c>
      <c r="D28">
        <v>44</v>
      </c>
      <c r="E28">
        <v>0.8</v>
      </c>
      <c r="F28">
        <v>54</v>
      </c>
    </row>
    <row r="29" spans="1:7" x14ac:dyDescent="0.55000000000000004">
      <c r="A29">
        <v>8</v>
      </c>
      <c r="B29">
        <v>150</v>
      </c>
      <c r="C29">
        <v>1</v>
      </c>
      <c r="D29">
        <v>559</v>
      </c>
      <c r="E29">
        <v>4.58</v>
      </c>
      <c r="F29">
        <v>688</v>
      </c>
    </row>
    <row r="30" spans="1:7" x14ac:dyDescent="0.55000000000000004">
      <c r="A30">
        <v>8</v>
      </c>
      <c r="B30">
        <v>225</v>
      </c>
      <c r="C30">
        <v>0.88</v>
      </c>
      <c r="D30">
        <v>7957</v>
      </c>
      <c r="E30">
        <v>55.65</v>
      </c>
      <c r="F30">
        <v>6814</v>
      </c>
    </row>
    <row r="31" spans="1:7" x14ac:dyDescent="0.55000000000000004">
      <c r="A31">
        <v>8</v>
      </c>
      <c r="B31">
        <v>300</v>
      </c>
      <c r="C31">
        <f>11/100</f>
        <v>0.11</v>
      </c>
      <c r="D31">
        <v>18583</v>
      </c>
      <c r="E31">
        <v>110</v>
      </c>
      <c r="F31">
        <v>11610</v>
      </c>
    </row>
  </sheetData>
  <sortState xmlns:xlrd2="http://schemas.microsoft.com/office/spreadsheetml/2017/richdata2" ref="A24:F31">
    <sortCondition ref="A24:A31"/>
    <sortCondition ref="B24:B3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292A-15F6-4404-9CDD-1FD2E047D17F}">
  <dimension ref="A1:R1001"/>
  <sheetViews>
    <sheetView topLeftCell="A13" workbookViewId="0">
      <selection activeCell="O23" sqref="O23:P24"/>
    </sheetView>
  </sheetViews>
  <sheetFormatPr defaultRowHeight="14.4" x14ac:dyDescent="0.55000000000000004"/>
  <cols>
    <col min="1" max="1" width="8.83984375" style="8"/>
    <col min="7" max="7" width="8.83984375" style="8"/>
    <col min="14" max="14" width="13.89453125" customWidth="1"/>
  </cols>
  <sheetData>
    <row r="1" spans="1:18" x14ac:dyDescent="0.55000000000000004">
      <c r="A1" s="8" t="s">
        <v>40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220</v>
      </c>
      <c r="I1" t="s">
        <v>217</v>
      </c>
      <c r="J1" t="s">
        <v>216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 s="8">
        <v>0.16520000000000001</v>
      </c>
      <c r="C2">
        <v>0.5</v>
      </c>
      <c r="D2" s="9">
        <f>FREQUENCY(A$2:A1001,C2:C21)</f>
        <v>67</v>
      </c>
      <c r="E2">
        <f>D2</f>
        <v>67</v>
      </c>
      <c r="G2" s="8">
        <v>0.22570000000000001</v>
      </c>
      <c r="I2">
        <v>0.5</v>
      </c>
      <c r="J2" s="9">
        <f>FREQUENCY(G$2:G1001,I2:I21)</f>
        <v>57</v>
      </c>
      <c r="K2">
        <f>J2</f>
        <v>57</v>
      </c>
      <c r="N2" t="str">
        <f>CONCATENATE("&lt; ",C2)</f>
        <v>&lt; 0.5</v>
      </c>
      <c r="O2">
        <f>D2</f>
        <v>67</v>
      </c>
      <c r="P2">
        <f>E2</f>
        <v>67</v>
      </c>
      <c r="Q2">
        <f>J2</f>
        <v>57</v>
      </c>
      <c r="R2">
        <f>K2</f>
        <v>57</v>
      </c>
    </row>
    <row r="3" spans="1:18" ht="15.6" x14ac:dyDescent="0.55000000000000004">
      <c r="A3" s="8">
        <v>0.18390000000000001</v>
      </c>
      <c r="C3">
        <v>1</v>
      </c>
      <c r="D3" s="9">
        <f>FREQUENCY(A$2:A1002,C3:C22)</f>
        <v>385</v>
      </c>
      <c r="E3">
        <f>D3-D2</f>
        <v>318</v>
      </c>
      <c r="G3" s="8">
        <v>0.2384</v>
      </c>
      <c r="I3">
        <v>1</v>
      </c>
      <c r="J3" s="9">
        <f>FREQUENCY(G$2:G1002,I3:I22)</f>
        <v>416</v>
      </c>
      <c r="K3">
        <f>J3-J2</f>
        <v>359</v>
      </c>
      <c r="N3" t="str">
        <f t="shared" ref="N3:N21" si="0">CONCATENATE("&lt; ",C3)</f>
        <v>&lt; 1</v>
      </c>
      <c r="O3">
        <f t="shared" ref="O3:O22" si="1">D3</f>
        <v>385</v>
      </c>
      <c r="P3">
        <f t="shared" ref="P3:P22" si="2">E3</f>
        <v>318</v>
      </c>
      <c r="Q3">
        <f>J3</f>
        <v>416</v>
      </c>
      <c r="R3">
        <f t="shared" ref="R3:R22" si="3">K3</f>
        <v>359</v>
      </c>
    </row>
    <row r="4" spans="1:18" ht="15.6" x14ac:dyDescent="0.55000000000000004">
      <c r="A4" s="8">
        <v>0.28170000000000001</v>
      </c>
      <c r="C4">
        <v>1.5</v>
      </c>
      <c r="D4" s="9">
        <f>FREQUENCY(A$2:A1003,C4:C23)</f>
        <v>576</v>
      </c>
      <c r="E4">
        <f t="shared" ref="E4:E22" si="4">D4-D3</f>
        <v>191</v>
      </c>
      <c r="G4" s="8">
        <v>0.25219999999999998</v>
      </c>
      <c r="I4">
        <v>1.5</v>
      </c>
      <c r="J4" s="9">
        <f>FREQUENCY(G$2:G1003,I4:I23)</f>
        <v>573</v>
      </c>
      <c r="K4">
        <f t="shared" ref="K4:K22" si="5">J4-J3</f>
        <v>157</v>
      </c>
      <c r="N4" t="str">
        <f t="shared" si="0"/>
        <v>&lt; 1.5</v>
      </c>
      <c r="O4">
        <f t="shared" si="1"/>
        <v>576</v>
      </c>
      <c r="P4">
        <f t="shared" si="2"/>
        <v>191</v>
      </c>
      <c r="Q4">
        <f>J4</f>
        <v>573</v>
      </c>
      <c r="R4">
        <f t="shared" si="3"/>
        <v>157</v>
      </c>
    </row>
    <row r="5" spans="1:18" ht="15.6" x14ac:dyDescent="0.55000000000000004">
      <c r="A5" s="8">
        <v>0.29299999999999998</v>
      </c>
      <c r="C5">
        <v>2</v>
      </c>
      <c r="D5" s="9">
        <f>FREQUENCY(A$2:A1004,C5:C24)</f>
        <v>679</v>
      </c>
      <c r="E5">
        <f t="shared" si="4"/>
        <v>103</v>
      </c>
      <c r="G5" s="8">
        <v>0.26819999999999999</v>
      </c>
      <c r="I5">
        <v>2</v>
      </c>
      <c r="J5" s="9">
        <f>FREQUENCY(G$2:G1004,I5:I24)</f>
        <v>636</v>
      </c>
      <c r="K5">
        <f t="shared" si="5"/>
        <v>63</v>
      </c>
      <c r="N5" t="str">
        <f t="shared" si="0"/>
        <v>&lt; 2</v>
      </c>
      <c r="O5">
        <f t="shared" si="1"/>
        <v>679</v>
      </c>
      <c r="P5">
        <f t="shared" si="2"/>
        <v>103</v>
      </c>
      <c r="Q5">
        <f>J5</f>
        <v>636</v>
      </c>
      <c r="R5">
        <f t="shared" si="3"/>
        <v>63</v>
      </c>
    </row>
    <row r="6" spans="1:18" ht="15.6" x14ac:dyDescent="0.55000000000000004">
      <c r="A6" s="8">
        <v>0.30470000000000003</v>
      </c>
      <c r="C6">
        <v>2.5</v>
      </c>
      <c r="D6" s="9">
        <f>FREQUENCY(A$2:A1005,C6:C25)</f>
        <v>737</v>
      </c>
      <c r="E6">
        <f t="shared" si="4"/>
        <v>58</v>
      </c>
      <c r="G6" s="8">
        <v>0.27250000000000002</v>
      </c>
      <c r="I6">
        <v>2.5</v>
      </c>
      <c r="J6" s="9">
        <f>FREQUENCY(G$2:G1005,I6:I25)</f>
        <v>726</v>
      </c>
      <c r="K6">
        <f t="shared" si="5"/>
        <v>90</v>
      </c>
      <c r="N6" t="str">
        <f t="shared" si="0"/>
        <v>&lt; 2.5</v>
      </c>
      <c r="O6">
        <f t="shared" si="1"/>
        <v>737</v>
      </c>
      <c r="P6">
        <f t="shared" si="2"/>
        <v>58</v>
      </c>
      <c r="Q6">
        <f>J6</f>
        <v>726</v>
      </c>
      <c r="R6">
        <f t="shared" si="3"/>
        <v>90</v>
      </c>
    </row>
    <row r="7" spans="1:18" ht="15.6" x14ac:dyDescent="0.55000000000000004">
      <c r="A7" s="8">
        <v>0.31009999999999999</v>
      </c>
      <c r="C7">
        <v>3</v>
      </c>
      <c r="D7" s="9">
        <f>FREQUENCY(A$2:A1006,C7:C26)</f>
        <v>786</v>
      </c>
      <c r="E7">
        <f t="shared" si="4"/>
        <v>49</v>
      </c>
      <c r="G7" s="8">
        <v>0.27329999999999999</v>
      </c>
      <c r="I7">
        <v>3</v>
      </c>
      <c r="J7" s="9">
        <f>FREQUENCY(G$2:G1006,I7:I26)</f>
        <v>790</v>
      </c>
      <c r="K7">
        <f t="shared" si="5"/>
        <v>64</v>
      </c>
      <c r="N7" t="str">
        <f t="shared" si="0"/>
        <v>&lt; 3</v>
      </c>
      <c r="O7">
        <f t="shared" si="1"/>
        <v>786</v>
      </c>
      <c r="P7">
        <f t="shared" si="2"/>
        <v>49</v>
      </c>
      <c r="Q7">
        <f>J7</f>
        <v>790</v>
      </c>
      <c r="R7">
        <f t="shared" si="3"/>
        <v>64</v>
      </c>
    </row>
    <row r="8" spans="1:18" ht="15.6" x14ac:dyDescent="0.55000000000000004">
      <c r="A8" s="8">
        <v>0.32369999999999999</v>
      </c>
      <c r="C8">
        <v>3.5</v>
      </c>
      <c r="D8" s="9">
        <f>FREQUENCY(A$2:A1007,C8:C27)</f>
        <v>808</v>
      </c>
      <c r="E8">
        <f t="shared" si="4"/>
        <v>22</v>
      </c>
      <c r="G8" s="8">
        <v>0.28129999999999999</v>
      </c>
      <c r="I8">
        <v>3.5</v>
      </c>
      <c r="J8" s="9">
        <f>FREQUENCY(G$2:G1007,I8:I27)</f>
        <v>844</v>
      </c>
      <c r="K8">
        <f t="shared" si="5"/>
        <v>54</v>
      </c>
      <c r="N8" t="str">
        <f t="shared" si="0"/>
        <v>&lt; 3.5</v>
      </c>
      <c r="O8">
        <f t="shared" si="1"/>
        <v>808</v>
      </c>
      <c r="P8">
        <f t="shared" si="2"/>
        <v>22</v>
      </c>
      <c r="Q8">
        <f>J8</f>
        <v>844</v>
      </c>
      <c r="R8">
        <f t="shared" si="3"/>
        <v>54</v>
      </c>
    </row>
    <row r="9" spans="1:18" ht="15.6" x14ac:dyDescent="0.55000000000000004">
      <c r="A9" s="8">
        <v>0.32519999999999999</v>
      </c>
      <c r="C9">
        <v>4</v>
      </c>
      <c r="D9" s="9">
        <f>FREQUENCY(A$2:A1008,C9:C28)</f>
        <v>833</v>
      </c>
      <c r="E9">
        <f t="shared" si="4"/>
        <v>25</v>
      </c>
      <c r="G9" s="8">
        <v>0.28210000000000002</v>
      </c>
      <c r="I9">
        <v>4</v>
      </c>
      <c r="J9" s="9">
        <f>FREQUENCY(G$2:G1008,I9:I28)</f>
        <v>869</v>
      </c>
      <c r="K9">
        <f t="shared" si="5"/>
        <v>25</v>
      </c>
      <c r="N9" t="str">
        <f t="shared" si="0"/>
        <v>&lt; 4</v>
      </c>
      <c r="O9">
        <f t="shared" si="1"/>
        <v>833</v>
      </c>
      <c r="P9">
        <f t="shared" si="2"/>
        <v>25</v>
      </c>
      <c r="Q9">
        <f>J9</f>
        <v>869</v>
      </c>
      <c r="R9">
        <f t="shared" si="3"/>
        <v>25</v>
      </c>
    </row>
    <row r="10" spans="1:18" ht="15.6" x14ac:dyDescent="0.55000000000000004">
      <c r="A10" s="8">
        <v>0.33239999999999997</v>
      </c>
      <c r="C10">
        <v>4.5</v>
      </c>
      <c r="D10" s="9">
        <f>FREQUENCY(A$2:A1009,C10:C29)</f>
        <v>855</v>
      </c>
      <c r="E10">
        <f t="shared" si="4"/>
        <v>22</v>
      </c>
      <c r="G10" s="8">
        <v>0.29260000000000003</v>
      </c>
      <c r="I10">
        <v>4.5</v>
      </c>
      <c r="J10" s="9">
        <f>FREQUENCY(G$2:G1009,I10:I29)</f>
        <v>899</v>
      </c>
      <c r="K10">
        <f t="shared" si="5"/>
        <v>30</v>
      </c>
      <c r="N10" t="str">
        <f t="shared" si="0"/>
        <v>&lt; 4.5</v>
      </c>
      <c r="O10">
        <f t="shared" si="1"/>
        <v>855</v>
      </c>
      <c r="P10">
        <f t="shared" si="2"/>
        <v>22</v>
      </c>
      <c r="Q10">
        <f>J10</f>
        <v>899</v>
      </c>
      <c r="R10">
        <f t="shared" si="3"/>
        <v>30</v>
      </c>
    </row>
    <row r="11" spans="1:18" ht="15.6" x14ac:dyDescent="0.55000000000000004">
      <c r="A11" s="8">
        <v>0.3327</v>
      </c>
      <c r="C11">
        <v>5</v>
      </c>
      <c r="D11" s="9">
        <f>FREQUENCY(A$2:A1010,C11:C30)</f>
        <v>869</v>
      </c>
      <c r="E11">
        <f t="shared" si="4"/>
        <v>14</v>
      </c>
      <c r="G11" s="8">
        <v>0.30209999999999998</v>
      </c>
      <c r="I11">
        <v>5</v>
      </c>
      <c r="J11" s="9">
        <f>FREQUENCY(G$2:G1010,I11:I30)</f>
        <v>916</v>
      </c>
      <c r="K11">
        <f t="shared" si="5"/>
        <v>17</v>
      </c>
      <c r="N11" t="str">
        <f t="shared" si="0"/>
        <v>&lt; 5</v>
      </c>
      <c r="O11">
        <f t="shared" si="1"/>
        <v>869</v>
      </c>
      <c r="P11">
        <f t="shared" si="2"/>
        <v>14</v>
      </c>
      <c r="Q11">
        <f>J11</f>
        <v>916</v>
      </c>
      <c r="R11">
        <f t="shared" si="3"/>
        <v>17</v>
      </c>
    </row>
    <row r="12" spans="1:18" ht="15.6" x14ac:dyDescent="0.55000000000000004">
      <c r="A12" s="8">
        <v>0.34239999999999998</v>
      </c>
      <c r="C12">
        <v>5.5</v>
      </c>
      <c r="D12" s="9">
        <f>FREQUENCY(A$2:A1011,C12:C31)</f>
        <v>890</v>
      </c>
      <c r="E12">
        <f t="shared" si="4"/>
        <v>21</v>
      </c>
      <c r="G12" s="8">
        <v>0.30790000000000001</v>
      </c>
      <c r="I12">
        <v>5.5</v>
      </c>
      <c r="J12" s="9">
        <f>FREQUENCY(G$2:G1011,I12:I31)</f>
        <v>934</v>
      </c>
      <c r="K12">
        <f t="shared" si="5"/>
        <v>18</v>
      </c>
      <c r="N12" t="str">
        <f t="shared" si="0"/>
        <v>&lt; 5.5</v>
      </c>
      <c r="O12">
        <f t="shared" si="1"/>
        <v>890</v>
      </c>
      <c r="P12">
        <f t="shared" si="2"/>
        <v>21</v>
      </c>
      <c r="Q12">
        <f>J12</f>
        <v>934</v>
      </c>
      <c r="R12">
        <f t="shared" si="3"/>
        <v>18</v>
      </c>
    </row>
    <row r="13" spans="1:18" ht="15.6" x14ac:dyDescent="0.55000000000000004">
      <c r="A13" s="8">
        <v>0.34889999999999999</v>
      </c>
      <c r="C13">
        <v>6</v>
      </c>
      <c r="D13" s="9">
        <f>FREQUENCY(A$2:A1012,C13:C32)</f>
        <v>900</v>
      </c>
      <c r="E13">
        <f t="shared" si="4"/>
        <v>10</v>
      </c>
      <c r="G13" s="8">
        <v>0.32650000000000001</v>
      </c>
      <c r="I13">
        <v>6</v>
      </c>
      <c r="J13" s="9">
        <f>FREQUENCY(G$2:G1012,I13:I32)</f>
        <v>944</v>
      </c>
      <c r="K13">
        <f t="shared" si="5"/>
        <v>10</v>
      </c>
      <c r="N13" t="str">
        <f t="shared" si="0"/>
        <v>&lt; 6</v>
      </c>
      <c r="O13">
        <f t="shared" si="1"/>
        <v>900</v>
      </c>
      <c r="P13">
        <f t="shared" si="2"/>
        <v>10</v>
      </c>
      <c r="Q13">
        <f>J13</f>
        <v>944</v>
      </c>
      <c r="R13">
        <f t="shared" si="3"/>
        <v>10</v>
      </c>
    </row>
    <row r="14" spans="1:18" ht="15.6" x14ac:dyDescent="0.55000000000000004">
      <c r="A14" s="8">
        <v>0.35360000000000003</v>
      </c>
      <c r="C14">
        <v>6.5</v>
      </c>
      <c r="D14" s="9">
        <f>FREQUENCY(A$2:A1013,C14:C33)</f>
        <v>905</v>
      </c>
      <c r="E14">
        <f t="shared" si="4"/>
        <v>5</v>
      </c>
      <c r="G14" s="8">
        <v>0.33539999999999998</v>
      </c>
      <c r="I14">
        <v>6.5</v>
      </c>
      <c r="J14" s="9">
        <f>FREQUENCY(G$2:G1013,I14:I33)</f>
        <v>956</v>
      </c>
      <c r="K14">
        <f t="shared" si="5"/>
        <v>12</v>
      </c>
      <c r="N14" t="str">
        <f t="shared" si="0"/>
        <v>&lt; 6.5</v>
      </c>
      <c r="O14">
        <f t="shared" si="1"/>
        <v>905</v>
      </c>
      <c r="P14">
        <f t="shared" si="2"/>
        <v>5</v>
      </c>
      <c r="Q14">
        <f>J14</f>
        <v>956</v>
      </c>
      <c r="R14">
        <f t="shared" si="3"/>
        <v>12</v>
      </c>
    </row>
    <row r="15" spans="1:18" ht="15.6" x14ac:dyDescent="0.55000000000000004">
      <c r="A15" s="8">
        <v>0.35449999999999998</v>
      </c>
      <c r="C15">
        <v>7</v>
      </c>
      <c r="D15" s="9">
        <f>FREQUENCY(A$2:A1014,C15:C34)</f>
        <v>910</v>
      </c>
      <c r="E15">
        <f t="shared" si="4"/>
        <v>5</v>
      </c>
      <c r="G15" s="8">
        <v>0.3498</v>
      </c>
      <c r="I15">
        <v>7</v>
      </c>
      <c r="J15" s="9">
        <f>FREQUENCY(G$2:G1014,I15:I34)</f>
        <v>965</v>
      </c>
      <c r="K15">
        <f t="shared" si="5"/>
        <v>9</v>
      </c>
      <c r="N15" t="str">
        <f t="shared" si="0"/>
        <v>&lt; 7</v>
      </c>
      <c r="O15">
        <f t="shared" si="1"/>
        <v>910</v>
      </c>
      <c r="P15">
        <f t="shared" si="2"/>
        <v>5</v>
      </c>
      <c r="Q15">
        <f>J15</f>
        <v>965</v>
      </c>
      <c r="R15">
        <f t="shared" si="3"/>
        <v>9</v>
      </c>
    </row>
    <row r="16" spans="1:18" ht="15.6" x14ac:dyDescent="0.55000000000000004">
      <c r="A16" s="8">
        <v>0.3589</v>
      </c>
      <c r="C16">
        <v>7.5</v>
      </c>
      <c r="D16" s="9">
        <f>FREQUENCY(A$2:A1015,C16:C35)</f>
        <v>924</v>
      </c>
      <c r="E16">
        <f t="shared" si="4"/>
        <v>14</v>
      </c>
      <c r="G16" s="8">
        <v>0.37280000000000002</v>
      </c>
      <c r="I16">
        <v>7.5</v>
      </c>
      <c r="J16" s="9">
        <f>FREQUENCY(G$2:G1015,I16:I35)</f>
        <v>974</v>
      </c>
      <c r="K16">
        <f t="shared" si="5"/>
        <v>9</v>
      </c>
      <c r="N16" t="str">
        <f t="shared" si="0"/>
        <v>&lt; 7.5</v>
      </c>
      <c r="O16">
        <f t="shared" si="1"/>
        <v>924</v>
      </c>
      <c r="P16">
        <f t="shared" si="2"/>
        <v>14</v>
      </c>
      <c r="Q16">
        <f>J16</f>
        <v>974</v>
      </c>
      <c r="R16">
        <f t="shared" si="3"/>
        <v>9</v>
      </c>
    </row>
    <row r="17" spans="1:18" ht="15.6" x14ac:dyDescent="0.55000000000000004">
      <c r="A17" s="8">
        <v>0.3644</v>
      </c>
      <c r="C17">
        <v>8</v>
      </c>
      <c r="D17" s="9">
        <f>FREQUENCY(A$2:A1016,C17:C36)</f>
        <v>926</v>
      </c>
      <c r="E17">
        <f t="shared" si="4"/>
        <v>2</v>
      </c>
      <c r="G17" s="8">
        <v>0.3775</v>
      </c>
      <c r="I17">
        <v>8</v>
      </c>
      <c r="J17" s="9">
        <f>FREQUENCY(G$2:G1016,I17:I36)</f>
        <v>982</v>
      </c>
      <c r="K17">
        <f t="shared" si="5"/>
        <v>8</v>
      </c>
      <c r="N17" t="str">
        <f t="shared" si="0"/>
        <v>&lt; 8</v>
      </c>
      <c r="O17">
        <f t="shared" si="1"/>
        <v>926</v>
      </c>
      <c r="P17">
        <f t="shared" si="2"/>
        <v>2</v>
      </c>
      <c r="Q17">
        <f>J17</f>
        <v>982</v>
      </c>
      <c r="R17">
        <f t="shared" si="3"/>
        <v>8</v>
      </c>
    </row>
    <row r="18" spans="1:18" ht="15.6" x14ac:dyDescent="0.55000000000000004">
      <c r="A18" s="8">
        <v>0.371</v>
      </c>
      <c r="C18">
        <v>8.5</v>
      </c>
      <c r="D18" s="9">
        <f>FREQUENCY(A$2:A1017,C18:C37)</f>
        <v>932</v>
      </c>
      <c r="E18">
        <f t="shared" si="4"/>
        <v>6</v>
      </c>
      <c r="G18" s="8">
        <v>0.38690000000000002</v>
      </c>
      <c r="I18">
        <v>8.5</v>
      </c>
      <c r="J18" s="9">
        <f>FREQUENCY(G$2:G1017,I18:I37)</f>
        <v>983</v>
      </c>
      <c r="K18">
        <f t="shared" si="5"/>
        <v>1</v>
      </c>
      <c r="N18" t="str">
        <f t="shared" si="0"/>
        <v>&lt; 8.5</v>
      </c>
      <c r="O18">
        <f t="shared" si="1"/>
        <v>932</v>
      </c>
      <c r="P18">
        <f t="shared" si="2"/>
        <v>6</v>
      </c>
      <c r="Q18">
        <f>J18</f>
        <v>983</v>
      </c>
      <c r="R18">
        <f t="shared" si="3"/>
        <v>1</v>
      </c>
    </row>
    <row r="19" spans="1:18" ht="15.6" x14ac:dyDescent="0.55000000000000004">
      <c r="A19" s="8">
        <v>0.4073</v>
      </c>
      <c r="C19">
        <v>9</v>
      </c>
      <c r="D19" s="9">
        <f>FREQUENCY(A$2:A1018,C19:C38)</f>
        <v>938</v>
      </c>
      <c r="E19">
        <f t="shared" si="4"/>
        <v>6</v>
      </c>
      <c r="G19" s="8">
        <v>0.3906</v>
      </c>
      <c r="I19">
        <v>9</v>
      </c>
      <c r="J19" s="9">
        <f>FREQUENCY(G$2:G1018,I19:I38)</f>
        <v>985</v>
      </c>
      <c r="K19">
        <f t="shared" si="5"/>
        <v>2</v>
      </c>
      <c r="N19" t="str">
        <f t="shared" si="0"/>
        <v>&lt; 9</v>
      </c>
      <c r="O19">
        <f t="shared" si="1"/>
        <v>938</v>
      </c>
      <c r="P19">
        <f t="shared" si="2"/>
        <v>6</v>
      </c>
      <c r="Q19">
        <f>J19</f>
        <v>985</v>
      </c>
      <c r="R19">
        <f t="shared" si="3"/>
        <v>2</v>
      </c>
    </row>
    <row r="20" spans="1:18" ht="15.6" x14ac:dyDescent="0.55000000000000004">
      <c r="A20" s="8">
        <v>0.4123</v>
      </c>
      <c r="C20">
        <v>9.5</v>
      </c>
      <c r="D20" s="9">
        <f>FREQUENCY(A$2:A1019,C20:C39)</f>
        <v>942</v>
      </c>
      <c r="E20">
        <f t="shared" si="4"/>
        <v>4</v>
      </c>
      <c r="G20" s="8">
        <v>0.39219999999999999</v>
      </c>
      <c r="I20">
        <v>9.5</v>
      </c>
      <c r="J20" s="9">
        <f>FREQUENCY(G$2:G1019,I20:I39)</f>
        <v>987</v>
      </c>
      <c r="K20">
        <f t="shared" si="5"/>
        <v>2</v>
      </c>
      <c r="N20" t="str">
        <f t="shared" si="0"/>
        <v>&lt; 9.5</v>
      </c>
      <c r="O20">
        <f t="shared" si="1"/>
        <v>942</v>
      </c>
      <c r="P20">
        <f t="shared" si="2"/>
        <v>4</v>
      </c>
      <c r="Q20">
        <f>J20</f>
        <v>987</v>
      </c>
      <c r="R20">
        <f t="shared" si="3"/>
        <v>2</v>
      </c>
    </row>
    <row r="21" spans="1:18" ht="15.6" x14ac:dyDescent="0.55000000000000004">
      <c r="A21" s="8">
        <v>0.41449999999999998</v>
      </c>
      <c r="C21">
        <v>10</v>
      </c>
      <c r="D21" s="9">
        <f>FREQUENCY(A$2:A1020,C21:C40)</f>
        <v>946</v>
      </c>
      <c r="E21">
        <f t="shared" si="4"/>
        <v>4</v>
      </c>
      <c r="G21" s="8">
        <v>0.39350000000000002</v>
      </c>
      <c r="I21">
        <v>10</v>
      </c>
      <c r="J21" s="9">
        <f>FREQUENCY(G$2:G1020,I21:I40)</f>
        <v>987</v>
      </c>
      <c r="K21">
        <f t="shared" si="5"/>
        <v>0</v>
      </c>
      <c r="N21" t="str">
        <f t="shared" si="0"/>
        <v>&lt; 10</v>
      </c>
      <c r="O21">
        <f t="shared" si="1"/>
        <v>946</v>
      </c>
      <c r="P21">
        <f t="shared" si="2"/>
        <v>4</v>
      </c>
      <c r="Q21">
        <f>J21</f>
        <v>987</v>
      </c>
      <c r="R21">
        <f t="shared" si="3"/>
        <v>0</v>
      </c>
    </row>
    <row r="22" spans="1:18" ht="15.6" x14ac:dyDescent="0.55000000000000004">
      <c r="A22" s="8">
        <v>0.41570000000000001</v>
      </c>
      <c r="C22">
        <v>120</v>
      </c>
      <c r="D22" s="9">
        <f>FREQUENCY(A$2:A1021,C22:C41)</f>
        <v>1000</v>
      </c>
      <c r="E22">
        <f t="shared" si="4"/>
        <v>54</v>
      </c>
      <c r="G22" s="8">
        <v>0.39600000000000002</v>
      </c>
      <c r="I22">
        <v>120</v>
      </c>
      <c r="J22" s="9">
        <f>FREQUENCY(G$2:G1021,I22:I41)</f>
        <v>1000</v>
      </c>
      <c r="K22">
        <f t="shared" si="5"/>
        <v>13</v>
      </c>
      <c r="N22" t="s">
        <v>334</v>
      </c>
      <c r="O22">
        <f t="shared" si="1"/>
        <v>1000</v>
      </c>
      <c r="P22">
        <f t="shared" si="2"/>
        <v>54</v>
      </c>
      <c r="Q22">
        <f>J22</f>
        <v>1000</v>
      </c>
      <c r="R22">
        <f t="shared" si="3"/>
        <v>13</v>
      </c>
    </row>
    <row r="23" spans="1:18" x14ac:dyDescent="0.55000000000000004">
      <c r="A23" s="8">
        <v>0.41970000000000002</v>
      </c>
      <c r="G23" s="8">
        <v>0.3962</v>
      </c>
      <c r="O23" t="s">
        <v>333</v>
      </c>
      <c r="P23" t="s">
        <v>337</v>
      </c>
    </row>
    <row r="24" spans="1:18" x14ac:dyDescent="0.55000000000000004">
      <c r="A24" s="8">
        <v>0.41980000000000001</v>
      </c>
      <c r="C24" t="s">
        <v>222</v>
      </c>
      <c r="D24" s="8">
        <f>MEDIAN(A$2:A$1001)</f>
        <v>1.2791999999999999</v>
      </c>
      <c r="G24" s="8">
        <v>0.39829999999999999</v>
      </c>
      <c r="I24" t="s">
        <v>222</v>
      </c>
      <c r="J24" s="8">
        <f>MEDIAN(G$2:G$1001)</f>
        <v>1.20865</v>
      </c>
      <c r="N24" t="str">
        <f>C24</f>
        <v>Median</v>
      </c>
      <c r="O24" s="8">
        <f>D24</f>
        <v>1.2791999999999999</v>
      </c>
      <c r="P24" s="8">
        <f>J24</f>
        <v>1.20865</v>
      </c>
    </row>
    <row r="25" spans="1:18" x14ac:dyDescent="0.55000000000000004">
      <c r="A25" s="8">
        <v>0.42159999999999997</v>
      </c>
      <c r="C25" t="s">
        <v>223</v>
      </c>
      <c r="D25" s="8">
        <f>AVERAGE(A$2:A$1001)</f>
        <v>2.9252779999999992</v>
      </c>
      <c r="G25" s="8">
        <v>0.39979999999999999</v>
      </c>
      <c r="I25" t="s">
        <v>223</v>
      </c>
      <c r="J25" s="8">
        <f>AVERAGE(G$2:G$1001)</f>
        <v>2.1276253999999999</v>
      </c>
      <c r="N25" t="str">
        <f t="shared" ref="N25:N28" si="6">C25</f>
        <v>Mean</v>
      </c>
      <c r="O25" s="8">
        <f t="shared" ref="O25:O28" si="7">D25</f>
        <v>2.9252779999999992</v>
      </c>
      <c r="P25" s="8">
        <f t="shared" ref="P25:P28" si="8">J25</f>
        <v>2.1276253999999999</v>
      </c>
    </row>
    <row r="26" spans="1:18" x14ac:dyDescent="0.55000000000000004">
      <c r="A26" s="8">
        <v>0.42799999999999999</v>
      </c>
      <c r="C26" t="s">
        <v>224</v>
      </c>
      <c r="D26" s="8">
        <f>_xlfn.STDEV.P(A$2:A$1001)</f>
        <v>5.932088006304018</v>
      </c>
      <c r="G26" s="8">
        <v>0.40450000000000003</v>
      </c>
      <c r="I26" t="s">
        <v>224</v>
      </c>
      <c r="J26" s="8">
        <f>_xlfn.STDEV.P(G$2:G$1001)</f>
        <v>2.7022762364375037</v>
      </c>
      <c r="N26" t="str">
        <f t="shared" si="6"/>
        <v>St.Dev</v>
      </c>
      <c r="O26" s="8">
        <f t="shared" si="7"/>
        <v>5.932088006304018</v>
      </c>
      <c r="P26" s="8">
        <f t="shared" si="8"/>
        <v>2.7022762364375037</v>
      </c>
    </row>
    <row r="27" spans="1:18" x14ac:dyDescent="0.55000000000000004">
      <c r="A27" s="8">
        <v>0.42859999999999998</v>
      </c>
      <c r="C27" t="s">
        <v>330</v>
      </c>
      <c r="D27" s="8">
        <f>MIN(A$2:A$1001)</f>
        <v>0.16520000000000001</v>
      </c>
      <c r="G27" s="8">
        <v>0.41299999999999998</v>
      </c>
      <c r="I27" t="s">
        <v>330</v>
      </c>
      <c r="J27" s="8">
        <f>MIN(G$2:G$1001)</f>
        <v>0.22570000000000001</v>
      </c>
      <c r="N27" t="str">
        <f t="shared" si="6"/>
        <v>Min</v>
      </c>
      <c r="O27" s="8">
        <f t="shared" si="7"/>
        <v>0.16520000000000001</v>
      </c>
      <c r="P27" s="8">
        <f t="shared" si="8"/>
        <v>0.22570000000000001</v>
      </c>
    </row>
    <row r="28" spans="1:18" x14ac:dyDescent="0.55000000000000004">
      <c r="A28" s="8">
        <v>0.43049999999999999</v>
      </c>
      <c r="C28" t="s">
        <v>331</v>
      </c>
      <c r="D28" s="8">
        <f>MAX(A$2:A$1001)</f>
        <v>118.9455</v>
      </c>
      <c r="G28" s="8">
        <v>0.42359999999999998</v>
      </c>
      <c r="I28" t="s">
        <v>331</v>
      </c>
      <c r="J28" s="8">
        <f>MAX(G$2:G$1001)</f>
        <v>42.462299999999999</v>
      </c>
      <c r="N28" t="str">
        <f t="shared" si="6"/>
        <v>Max</v>
      </c>
      <c r="O28" s="8">
        <f t="shared" si="7"/>
        <v>118.9455</v>
      </c>
      <c r="P28" s="8">
        <f t="shared" si="8"/>
        <v>42.462299999999999</v>
      </c>
    </row>
    <row r="29" spans="1:18" x14ac:dyDescent="0.55000000000000004">
      <c r="A29" s="8">
        <v>0.43530000000000002</v>
      </c>
      <c r="G29" s="8">
        <v>0.42409999999999998</v>
      </c>
    </row>
    <row r="30" spans="1:18" x14ac:dyDescent="0.55000000000000004">
      <c r="A30" s="8">
        <v>0.43690000000000001</v>
      </c>
      <c r="G30" s="8">
        <v>0.42520000000000002</v>
      </c>
    </row>
    <row r="31" spans="1:18" x14ac:dyDescent="0.55000000000000004">
      <c r="A31" s="8">
        <v>0.43819999999999998</v>
      </c>
      <c r="G31" s="8">
        <v>0.42859999999999998</v>
      </c>
    </row>
    <row r="32" spans="1:18" x14ac:dyDescent="0.55000000000000004">
      <c r="A32" s="8">
        <v>0.44240000000000002</v>
      </c>
      <c r="G32" s="8">
        <v>0.42880000000000001</v>
      </c>
    </row>
    <row r="33" spans="1:7" x14ac:dyDescent="0.55000000000000004">
      <c r="A33" s="8">
        <v>0.44519999999999998</v>
      </c>
      <c r="G33" s="8">
        <v>0.43</v>
      </c>
    </row>
    <row r="34" spans="1:7" x14ac:dyDescent="0.55000000000000004">
      <c r="A34" s="8">
        <v>0.44619999999999999</v>
      </c>
      <c r="G34" s="8">
        <v>0.43259999999999998</v>
      </c>
    </row>
    <row r="35" spans="1:7" x14ac:dyDescent="0.55000000000000004">
      <c r="A35" s="8">
        <v>0.44629999999999997</v>
      </c>
      <c r="G35" s="8">
        <v>0.43490000000000001</v>
      </c>
    </row>
    <row r="36" spans="1:7" x14ac:dyDescent="0.55000000000000004">
      <c r="A36" s="8">
        <v>0.44679999999999997</v>
      </c>
      <c r="G36" s="8">
        <v>0.43640000000000001</v>
      </c>
    </row>
    <row r="37" spans="1:7" x14ac:dyDescent="0.55000000000000004">
      <c r="A37" s="8">
        <v>0.44700000000000001</v>
      </c>
      <c r="G37" s="8">
        <v>0.43780000000000002</v>
      </c>
    </row>
    <row r="38" spans="1:7" x14ac:dyDescent="0.55000000000000004">
      <c r="A38" s="8">
        <v>0.45169999999999999</v>
      </c>
      <c r="G38" s="8">
        <v>0.44400000000000001</v>
      </c>
    </row>
    <row r="39" spans="1:7" x14ac:dyDescent="0.55000000000000004">
      <c r="A39" s="8">
        <v>0.45190000000000002</v>
      </c>
      <c r="G39" s="8">
        <v>0.44569999999999999</v>
      </c>
    </row>
    <row r="40" spans="1:7" x14ac:dyDescent="0.55000000000000004">
      <c r="A40" s="8">
        <v>0.4546</v>
      </c>
      <c r="G40" s="8">
        <v>0.4461</v>
      </c>
    </row>
    <row r="41" spans="1:7" x14ac:dyDescent="0.55000000000000004">
      <c r="A41" s="8">
        <v>0.45700000000000002</v>
      </c>
      <c r="G41" s="8">
        <v>0.45069999999999999</v>
      </c>
    </row>
    <row r="42" spans="1:7" x14ac:dyDescent="0.55000000000000004">
      <c r="A42" s="8">
        <v>0.45779999999999998</v>
      </c>
      <c r="G42" s="8">
        <v>0.45090000000000002</v>
      </c>
    </row>
    <row r="43" spans="1:7" x14ac:dyDescent="0.55000000000000004">
      <c r="A43" s="8">
        <v>0.4587</v>
      </c>
      <c r="G43" s="8">
        <v>0.4541</v>
      </c>
    </row>
    <row r="44" spans="1:7" x14ac:dyDescent="0.55000000000000004">
      <c r="A44" s="8">
        <v>0.46129999999999999</v>
      </c>
      <c r="G44" s="8">
        <v>0.46339999999999998</v>
      </c>
    </row>
    <row r="45" spans="1:7" x14ac:dyDescent="0.55000000000000004">
      <c r="A45" s="8">
        <v>0.4627</v>
      </c>
      <c r="G45" s="8">
        <v>0.4642</v>
      </c>
    </row>
    <row r="46" spans="1:7" x14ac:dyDescent="0.55000000000000004">
      <c r="A46" s="8">
        <v>0.4632</v>
      </c>
      <c r="G46" s="8">
        <v>0.46779999999999999</v>
      </c>
    </row>
    <row r="47" spans="1:7" x14ac:dyDescent="0.55000000000000004">
      <c r="A47" s="8">
        <v>0.4637</v>
      </c>
      <c r="G47" s="8">
        <v>0.46879999999999999</v>
      </c>
    </row>
    <row r="48" spans="1:7" x14ac:dyDescent="0.55000000000000004">
      <c r="A48" s="8">
        <v>0.47039999999999998</v>
      </c>
      <c r="G48" s="8">
        <v>0.46899999999999997</v>
      </c>
    </row>
    <row r="49" spans="1:7" x14ac:dyDescent="0.55000000000000004">
      <c r="A49" s="8">
        <v>0.47239999999999999</v>
      </c>
      <c r="G49" s="8">
        <v>0.47499999999999998</v>
      </c>
    </row>
    <row r="50" spans="1:7" x14ac:dyDescent="0.55000000000000004">
      <c r="A50" s="8">
        <v>0.47270000000000001</v>
      </c>
      <c r="G50" s="8">
        <v>0.47560000000000002</v>
      </c>
    </row>
    <row r="51" spans="1:7" x14ac:dyDescent="0.55000000000000004">
      <c r="A51" s="8">
        <v>0.4743</v>
      </c>
      <c r="G51" s="8">
        <v>0.47760000000000002</v>
      </c>
    </row>
    <row r="52" spans="1:7" x14ac:dyDescent="0.55000000000000004">
      <c r="A52" s="8">
        <v>0.47599999999999998</v>
      </c>
      <c r="G52" s="8">
        <v>0.47810000000000002</v>
      </c>
    </row>
    <row r="53" spans="1:7" x14ac:dyDescent="0.55000000000000004">
      <c r="A53" s="8">
        <v>0.47810000000000002</v>
      </c>
      <c r="G53" s="8">
        <v>0.48659999999999998</v>
      </c>
    </row>
    <row r="54" spans="1:7" x14ac:dyDescent="0.55000000000000004">
      <c r="A54" s="8">
        <v>0.47820000000000001</v>
      </c>
      <c r="G54" s="8">
        <v>0.4869</v>
      </c>
    </row>
    <row r="55" spans="1:7" x14ac:dyDescent="0.55000000000000004">
      <c r="A55" s="8">
        <v>0.48180000000000001</v>
      </c>
      <c r="G55" s="8">
        <v>0.49370000000000003</v>
      </c>
    </row>
    <row r="56" spans="1:7" x14ac:dyDescent="0.55000000000000004">
      <c r="A56" s="8">
        <v>0.48199999999999998</v>
      </c>
      <c r="G56" s="8">
        <v>0.49619999999999997</v>
      </c>
    </row>
    <row r="57" spans="1:7" x14ac:dyDescent="0.55000000000000004">
      <c r="A57" s="8">
        <v>0.48309999999999997</v>
      </c>
      <c r="G57" s="8">
        <v>0.49680000000000002</v>
      </c>
    </row>
    <row r="58" spans="1:7" x14ac:dyDescent="0.55000000000000004">
      <c r="A58" s="8">
        <v>0.4834</v>
      </c>
      <c r="G58" s="8">
        <v>0.49869999999999998</v>
      </c>
    </row>
    <row r="59" spans="1:7" x14ac:dyDescent="0.55000000000000004">
      <c r="A59" s="8">
        <v>0.48399999999999999</v>
      </c>
      <c r="G59" s="8">
        <v>0.50409999999999999</v>
      </c>
    </row>
    <row r="60" spans="1:7" x14ac:dyDescent="0.55000000000000004">
      <c r="A60" s="8">
        <v>0.48420000000000002</v>
      </c>
      <c r="G60" s="8">
        <v>0.50719999999999998</v>
      </c>
    </row>
    <row r="61" spans="1:7" x14ac:dyDescent="0.55000000000000004">
      <c r="A61" s="8">
        <v>0.48730000000000001</v>
      </c>
      <c r="G61" s="8">
        <v>0.50729999999999997</v>
      </c>
    </row>
    <row r="62" spans="1:7" x14ac:dyDescent="0.55000000000000004">
      <c r="A62" s="8">
        <v>0.48859999999999998</v>
      </c>
      <c r="G62" s="8">
        <v>0.50770000000000004</v>
      </c>
    </row>
    <row r="63" spans="1:7" x14ac:dyDescent="0.55000000000000004">
      <c r="A63" s="8">
        <v>0.49020000000000002</v>
      </c>
      <c r="G63" s="8">
        <v>0.50800000000000001</v>
      </c>
    </row>
    <row r="64" spans="1:7" x14ac:dyDescent="0.55000000000000004">
      <c r="A64" s="8">
        <v>0.49259999999999998</v>
      </c>
      <c r="G64" s="8">
        <v>0.50880000000000003</v>
      </c>
    </row>
    <row r="65" spans="1:7" x14ac:dyDescent="0.55000000000000004">
      <c r="A65" s="8">
        <v>0.49309999999999998</v>
      </c>
      <c r="G65" s="8">
        <v>0.50919999999999999</v>
      </c>
    </row>
    <row r="66" spans="1:7" x14ac:dyDescent="0.55000000000000004">
      <c r="A66" s="8">
        <v>0.49349999999999999</v>
      </c>
      <c r="G66" s="8">
        <v>0.50970000000000004</v>
      </c>
    </row>
    <row r="67" spans="1:7" x14ac:dyDescent="0.55000000000000004">
      <c r="A67" s="8">
        <v>0.495</v>
      </c>
      <c r="G67" s="8">
        <v>0.51019999999999999</v>
      </c>
    </row>
    <row r="68" spans="1:7" x14ac:dyDescent="0.55000000000000004">
      <c r="A68" s="8">
        <v>0.49540000000000001</v>
      </c>
      <c r="B68">
        <f>COUNT(A2:A68)</f>
        <v>67</v>
      </c>
      <c r="G68" s="8">
        <v>0.51060000000000005</v>
      </c>
    </row>
    <row r="69" spans="1:7" x14ac:dyDescent="0.55000000000000004">
      <c r="A69" s="8">
        <v>0.50090000000000001</v>
      </c>
      <c r="G69" s="8">
        <v>0.51180000000000003</v>
      </c>
    </row>
    <row r="70" spans="1:7" x14ac:dyDescent="0.55000000000000004">
      <c r="A70" s="8">
        <v>0.50319999999999998</v>
      </c>
      <c r="G70" s="8">
        <v>0.51339999999999997</v>
      </c>
    </row>
    <row r="71" spans="1:7" x14ac:dyDescent="0.55000000000000004">
      <c r="A71" s="8">
        <v>0.50329999999999997</v>
      </c>
      <c r="G71" s="8">
        <v>0.51449999999999996</v>
      </c>
    </row>
    <row r="72" spans="1:7" x14ac:dyDescent="0.55000000000000004">
      <c r="A72" s="8">
        <v>0.50780000000000003</v>
      </c>
      <c r="G72" s="8">
        <v>0.51480000000000004</v>
      </c>
    </row>
    <row r="73" spans="1:7" x14ac:dyDescent="0.55000000000000004">
      <c r="A73" s="8">
        <v>0.50829999999999997</v>
      </c>
      <c r="G73" s="8">
        <v>0.5151</v>
      </c>
    </row>
    <row r="74" spans="1:7" x14ac:dyDescent="0.55000000000000004">
      <c r="A74" s="8">
        <v>0.50900000000000001</v>
      </c>
      <c r="G74" s="8">
        <v>0.51549999999999996</v>
      </c>
    </row>
    <row r="75" spans="1:7" x14ac:dyDescent="0.55000000000000004">
      <c r="A75" s="8">
        <v>0.5091</v>
      </c>
      <c r="G75" s="8">
        <v>0.51919999999999999</v>
      </c>
    </row>
    <row r="76" spans="1:7" x14ac:dyDescent="0.55000000000000004">
      <c r="A76" s="8">
        <v>0.51349999999999996</v>
      </c>
      <c r="G76" s="8">
        <v>0.51970000000000005</v>
      </c>
    </row>
    <row r="77" spans="1:7" x14ac:dyDescent="0.55000000000000004">
      <c r="A77" s="8">
        <v>0.51359999999999995</v>
      </c>
      <c r="G77" s="8">
        <v>0.52359999999999995</v>
      </c>
    </row>
    <row r="78" spans="1:7" x14ac:dyDescent="0.55000000000000004">
      <c r="A78" s="8">
        <v>0.51459999999999995</v>
      </c>
      <c r="G78" s="8">
        <v>0.52949999999999997</v>
      </c>
    </row>
    <row r="79" spans="1:7" x14ac:dyDescent="0.55000000000000004">
      <c r="A79" s="8">
        <v>0.51480000000000004</v>
      </c>
      <c r="G79" s="8">
        <v>0.53339999999999999</v>
      </c>
    </row>
    <row r="80" spans="1:7" x14ac:dyDescent="0.55000000000000004">
      <c r="A80" s="8">
        <v>0.51580000000000004</v>
      </c>
      <c r="G80" s="8">
        <v>0.53480000000000005</v>
      </c>
    </row>
    <row r="81" spans="1:7" x14ac:dyDescent="0.55000000000000004">
      <c r="A81" s="8">
        <v>0.52739999999999998</v>
      </c>
      <c r="G81" s="8">
        <v>0.53769999999999996</v>
      </c>
    </row>
    <row r="82" spans="1:7" x14ac:dyDescent="0.55000000000000004">
      <c r="A82" s="8">
        <v>0.53749999999999998</v>
      </c>
      <c r="G82" s="8">
        <v>0.53879999999999995</v>
      </c>
    </row>
    <row r="83" spans="1:7" x14ac:dyDescent="0.55000000000000004">
      <c r="A83" s="8">
        <v>0.5423</v>
      </c>
      <c r="G83" s="8">
        <v>0.54520000000000002</v>
      </c>
    </row>
    <row r="84" spans="1:7" x14ac:dyDescent="0.55000000000000004">
      <c r="A84" s="8">
        <v>0.54369999999999996</v>
      </c>
      <c r="G84" s="8">
        <v>0.54620000000000002</v>
      </c>
    </row>
    <row r="85" spans="1:7" x14ac:dyDescent="0.55000000000000004">
      <c r="A85" s="8">
        <v>0.54420000000000002</v>
      </c>
      <c r="G85" s="8">
        <v>0.5494</v>
      </c>
    </row>
    <row r="86" spans="1:7" x14ac:dyDescent="0.55000000000000004">
      <c r="A86" s="8">
        <v>0.54500000000000004</v>
      </c>
      <c r="G86" s="8">
        <v>0.54959999999999998</v>
      </c>
    </row>
    <row r="87" spans="1:7" x14ac:dyDescent="0.55000000000000004">
      <c r="A87" s="8">
        <v>0.54610000000000003</v>
      </c>
      <c r="G87" s="8">
        <v>0.55669999999999997</v>
      </c>
    </row>
    <row r="88" spans="1:7" x14ac:dyDescent="0.55000000000000004">
      <c r="A88" s="8">
        <v>0.54749999999999999</v>
      </c>
      <c r="G88" s="8">
        <v>0.55759999999999998</v>
      </c>
    </row>
    <row r="89" spans="1:7" x14ac:dyDescent="0.55000000000000004">
      <c r="A89" s="8">
        <v>0.54830000000000001</v>
      </c>
      <c r="G89" s="8">
        <v>0.56440000000000001</v>
      </c>
    </row>
    <row r="90" spans="1:7" x14ac:dyDescent="0.55000000000000004">
      <c r="A90" s="8">
        <v>0.55400000000000005</v>
      </c>
      <c r="G90" s="8">
        <v>0.56510000000000005</v>
      </c>
    </row>
    <row r="91" spans="1:7" x14ac:dyDescent="0.55000000000000004">
      <c r="A91" s="8">
        <v>0.55889999999999995</v>
      </c>
      <c r="G91" s="8">
        <v>0.56579999999999997</v>
      </c>
    </row>
    <row r="92" spans="1:7" x14ac:dyDescent="0.55000000000000004">
      <c r="A92" s="8">
        <v>0.55900000000000005</v>
      </c>
      <c r="G92" s="8">
        <v>0.56599999999999995</v>
      </c>
    </row>
    <row r="93" spans="1:7" x14ac:dyDescent="0.55000000000000004">
      <c r="A93" s="8">
        <v>0.56410000000000005</v>
      </c>
      <c r="G93" s="8">
        <v>0.56850000000000001</v>
      </c>
    </row>
    <row r="94" spans="1:7" x14ac:dyDescent="0.55000000000000004">
      <c r="A94" s="8">
        <v>0.5665</v>
      </c>
      <c r="G94" s="8">
        <v>0.57540000000000002</v>
      </c>
    </row>
    <row r="95" spans="1:7" x14ac:dyDescent="0.55000000000000004">
      <c r="A95" s="8">
        <v>0.56979999999999997</v>
      </c>
      <c r="G95" s="8">
        <v>0.5786</v>
      </c>
    </row>
    <row r="96" spans="1:7" x14ac:dyDescent="0.55000000000000004">
      <c r="A96" s="8">
        <v>0.56989999999999996</v>
      </c>
      <c r="G96" s="8">
        <v>0.57969999999999999</v>
      </c>
    </row>
    <row r="97" spans="1:7" x14ac:dyDescent="0.55000000000000004">
      <c r="A97" s="8">
        <v>0.57240000000000002</v>
      </c>
      <c r="G97" s="8">
        <v>0.58179999999999998</v>
      </c>
    </row>
    <row r="98" spans="1:7" x14ac:dyDescent="0.55000000000000004">
      <c r="A98" s="8">
        <v>0.57540000000000002</v>
      </c>
      <c r="G98" s="8">
        <v>0.5827</v>
      </c>
    </row>
    <row r="99" spans="1:7" x14ac:dyDescent="0.55000000000000004">
      <c r="A99" s="8">
        <v>0.57820000000000005</v>
      </c>
      <c r="G99" s="8">
        <v>0.58360000000000001</v>
      </c>
    </row>
    <row r="100" spans="1:7" x14ac:dyDescent="0.55000000000000004">
      <c r="A100" s="8">
        <v>0.58179999999999998</v>
      </c>
      <c r="G100" s="8">
        <v>0.58409999999999995</v>
      </c>
    </row>
    <row r="101" spans="1:7" x14ac:dyDescent="0.55000000000000004">
      <c r="A101" s="8">
        <v>0.58409999999999995</v>
      </c>
      <c r="G101" s="8">
        <v>0.58830000000000005</v>
      </c>
    </row>
    <row r="102" spans="1:7" x14ac:dyDescent="0.55000000000000004">
      <c r="A102" s="8">
        <v>0.58979999999999999</v>
      </c>
      <c r="G102" s="8">
        <v>0.58860000000000001</v>
      </c>
    </row>
    <row r="103" spans="1:7" x14ac:dyDescent="0.55000000000000004">
      <c r="A103" s="8">
        <v>0.59040000000000004</v>
      </c>
      <c r="G103" s="8">
        <v>0.59</v>
      </c>
    </row>
    <row r="104" spans="1:7" x14ac:dyDescent="0.55000000000000004">
      <c r="A104" s="8">
        <v>0.59060000000000001</v>
      </c>
      <c r="G104" s="8">
        <v>0.59079999999999999</v>
      </c>
    </row>
    <row r="105" spans="1:7" x14ac:dyDescent="0.55000000000000004">
      <c r="A105" s="8">
        <v>0.59060000000000001</v>
      </c>
      <c r="G105" s="8">
        <v>0.59130000000000005</v>
      </c>
    </row>
    <row r="106" spans="1:7" x14ac:dyDescent="0.55000000000000004">
      <c r="A106" s="8">
        <v>0.59430000000000005</v>
      </c>
      <c r="G106" s="8">
        <v>0.59260000000000002</v>
      </c>
    </row>
    <row r="107" spans="1:7" x14ac:dyDescent="0.55000000000000004">
      <c r="A107" s="8">
        <v>0.59519999999999995</v>
      </c>
      <c r="G107" s="8">
        <v>0.59279999999999999</v>
      </c>
    </row>
    <row r="108" spans="1:7" x14ac:dyDescent="0.55000000000000004">
      <c r="A108" s="8">
        <v>0.5958</v>
      </c>
      <c r="G108" s="8">
        <v>0.59760000000000002</v>
      </c>
    </row>
    <row r="109" spans="1:7" x14ac:dyDescent="0.55000000000000004">
      <c r="A109" s="8">
        <v>0.6008</v>
      </c>
      <c r="G109" s="8">
        <v>0.59970000000000001</v>
      </c>
    </row>
    <row r="110" spans="1:7" x14ac:dyDescent="0.55000000000000004">
      <c r="A110" s="8">
        <v>0.60089999999999999</v>
      </c>
      <c r="G110" s="8">
        <v>0.60029999999999994</v>
      </c>
    </row>
    <row r="111" spans="1:7" x14ac:dyDescent="0.55000000000000004">
      <c r="A111" s="8">
        <v>0.60129999999999995</v>
      </c>
      <c r="G111" s="8">
        <v>0.60170000000000001</v>
      </c>
    </row>
    <row r="112" spans="1:7" x14ac:dyDescent="0.55000000000000004">
      <c r="A112" s="8">
        <v>0.60199999999999998</v>
      </c>
      <c r="G112" s="8">
        <v>0.6028</v>
      </c>
    </row>
    <row r="113" spans="1:7" x14ac:dyDescent="0.55000000000000004">
      <c r="A113" s="8">
        <v>0.60319999999999996</v>
      </c>
      <c r="G113" s="8">
        <v>0.60799999999999998</v>
      </c>
    </row>
    <row r="114" spans="1:7" x14ac:dyDescent="0.55000000000000004">
      <c r="A114" s="8">
        <v>0.60429999999999995</v>
      </c>
      <c r="G114" s="8">
        <v>0.61109999999999998</v>
      </c>
    </row>
    <row r="115" spans="1:7" x14ac:dyDescent="0.55000000000000004">
      <c r="A115" s="8">
        <v>0.60660000000000003</v>
      </c>
      <c r="G115" s="8">
        <v>0.61160000000000003</v>
      </c>
    </row>
    <row r="116" spans="1:7" x14ac:dyDescent="0.55000000000000004">
      <c r="A116" s="8">
        <v>0.60850000000000004</v>
      </c>
      <c r="G116" s="8">
        <v>0.61209999999999998</v>
      </c>
    </row>
    <row r="117" spans="1:7" x14ac:dyDescent="0.55000000000000004">
      <c r="A117" s="8">
        <v>0.61650000000000005</v>
      </c>
      <c r="G117" s="8">
        <v>0.61229999999999996</v>
      </c>
    </row>
    <row r="118" spans="1:7" x14ac:dyDescent="0.55000000000000004">
      <c r="A118" s="8">
        <v>0.61660000000000004</v>
      </c>
      <c r="G118" s="8">
        <v>0.61380000000000001</v>
      </c>
    </row>
    <row r="119" spans="1:7" x14ac:dyDescent="0.55000000000000004">
      <c r="A119" s="8">
        <v>0.61890000000000001</v>
      </c>
      <c r="G119" s="8">
        <v>0.61399999999999999</v>
      </c>
    </row>
    <row r="120" spans="1:7" x14ac:dyDescent="0.55000000000000004">
      <c r="A120" s="8">
        <v>0.62180000000000002</v>
      </c>
      <c r="G120" s="8">
        <v>0.61770000000000003</v>
      </c>
    </row>
    <row r="121" spans="1:7" x14ac:dyDescent="0.55000000000000004">
      <c r="A121" s="8">
        <v>0.62319999999999998</v>
      </c>
      <c r="G121" s="8">
        <v>0.61850000000000005</v>
      </c>
    </row>
    <row r="122" spans="1:7" x14ac:dyDescent="0.55000000000000004">
      <c r="A122" s="8">
        <v>0.62350000000000005</v>
      </c>
      <c r="G122" s="8">
        <v>0.62209999999999999</v>
      </c>
    </row>
    <row r="123" spans="1:7" x14ac:dyDescent="0.55000000000000004">
      <c r="A123" s="8">
        <v>0.62360000000000004</v>
      </c>
      <c r="G123" s="8">
        <v>0.62360000000000004</v>
      </c>
    </row>
    <row r="124" spans="1:7" x14ac:dyDescent="0.55000000000000004">
      <c r="A124" s="8">
        <v>0.62450000000000006</v>
      </c>
      <c r="G124" s="8">
        <v>0.62450000000000006</v>
      </c>
    </row>
    <row r="125" spans="1:7" x14ac:dyDescent="0.55000000000000004">
      <c r="A125" s="8">
        <v>0.62570000000000003</v>
      </c>
      <c r="G125" s="8">
        <v>0.62460000000000004</v>
      </c>
    </row>
    <row r="126" spans="1:7" x14ac:dyDescent="0.55000000000000004">
      <c r="A126" s="8">
        <v>0.62770000000000004</v>
      </c>
      <c r="G126" s="8">
        <v>0.62590000000000001</v>
      </c>
    </row>
    <row r="127" spans="1:7" x14ac:dyDescent="0.55000000000000004">
      <c r="A127" s="8">
        <v>0.62829999999999997</v>
      </c>
      <c r="G127" s="8">
        <v>0.62709999999999999</v>
      </c>
    </row>
    <row r="128" spans="1:7" x14ac:dyDescent="0.55000000000000004">
      <c r="A128" s="8">
        <v>0.62919999999999998</v>
      </c>
      <c r="G128" s="8">
        <v>0.63009999999999999</v>
      </c>
    </row>
    <row r="129" spans="1:7" x14ac:dyDescent="0.55000000000000004">
      <c r="A129" s="8">
        <v>0.6331</v>
      </c>
      <c r="G129" s="8">
        <v>0.63029999999999997</v>
      </c>
    </row>
    <row r="130" spans="1:7" x14ac:dyDescent="0.55000000000000004">
      <c r="A130" s="8">
        <v>0.63470000000000004</v>
      </c>
      <c r="G130" s="8">
        <v>0.63219999999999998</v>
      </c>
    </row>
    <row r="131" spans="1:7" x14ac:dyDescent="0.55000000000000004">
      <c r="A131" s="8">
        <v>0.6381</v>
      </c>
      <c r="G131" s="8">
        <v>0.63219999999999998</v>
      </c>
    </row>
    <row r="132" spans="1:7" x14ac:dyDescent="0.55000000000000004">
      <c r="A132" s="8">
        <v>0.63959999999999995</v>
      </c>
      <c r="G132" s="8">
        <v>0.63300000000000001</v>
      </c>
    </row>
    <row r="133" spans="1:7" x14ac:dyDescent="0.55000000000000004">
      <c r="A133" s="8">
        <v>0.64480000000000004</v>
      </c>
      <c r="G133" s="8">
        <v>0.6331</v>
      </c>
    </row>
    <row r="134" spans="1:7" x14ac:dyDescent="0.55000000000000004">
      <c r="A134" s="8">
        <v>0.64590000000000003</v>
      </c>
      <c r="G134" s="8">
        <v>0.63319999999999999</v>
      </c>
    </row>
    <row r="135" spans="1:7" x14ac:dyDescent="0.55000000000000004">
      <c r="A135" s="8">
        <v>0.64690000000000003</v>
      </c>
      <c r="G135" s="8">
        <v>0.63429999999999997</v>
      </c>
    </row>
    <row r="136" spans="1:7" x14ac:dyDescent="0.55000000000000004">
      <c r="A136" s="8">
        <v>0.65059999999999996</v>
      </c>
      <c r="G136" s="8">
        <v>0.63670000000000004</v>
      </c>
    </row>
    <row r="137" spans="1:7" x14ac:dyDescent="0.55000000000000004">
      <c r="A137" s="8">
        <v>0.65169999999999995</v>
      </c>
      <c r="G137" s="8">
        <v>0.63900000000000001</v>
      </c>
    </row>
    <row r="138" spans="1:7" x14ac:dyDescent="0.55000000000000004">
      <c r="A138" s="8">
        <v>0.65339999999999998</v>
      </c>
      <c r="G138" s="8">
        <v>0.63970000000000005</v>
      </c>
    </row>
    <row r="139" spans="1:7" x14ac:dyDescent="0.55000000000000004">
      <c r="A139" s="8">
        <v>0.65469999999999995</v>
      </c>
      <c r="G139" s="8">
        <v>0.64149999999999996</v>
      </c>
    </row>
    <row r="140" spans="1:7" x14ac:dyDescent="0.55000000000000004">
      <c r="A140" s="8">
        <v>0.65539999999999998</v>
      </c>
      <c r="G140" s="8">
        <v>0.64549999999999996</v>
      </c>
    </row>
    <row r="141" spans="1:7" x14ac:dyDescent="0.55000000000000004">
      <c r="A141" s="8">
        <v>0.65890000000000004</v>
      </c>
      <c r="G141" s="8">
        <v>0.64639999999999997</v>
      </c>
    </row>
    <row r="142" spans="1:7" x14ac:dyDescent="0.55000000000000004">
      <c r="A142" s="8">
        <v>0.66020000000000001</v>
      </c>
      <c r="G142" s="8">
        <v>0.64770000000000005</v>
      </c>
    </row>
    <row r="143" spans="1:7" x14ac:dyDescent="0.55000000000000004">
      <c r="A143" s="8">
        <v>0.66100000000000003</v>
      </c>
      <c r="G143" s="8">
        <v>0.65010000000000001</v>
      </c>
    </row>
    <row r="144" spans="1:7" x14ac:dyDescent="0.55000000000000004">
      <c r="A144" s="8">
        <v>0.66169999999999995</v>
      </c>
      <c r="G144" s="8">
        <v>0.65110000000000001</v>
      </c>
    </row>
    <row r="145" spans="1:7" x14ac:dyDescent="0.55000000000000004">
      <c r="A145" s="8">
        <v>0.66249999999999998</v>
      </c>
      <c r="G145" s="8">
        <v>0.65200000000000002</v>
      </c>
    </row>
    <row r="146" spans="1:7" x14ac:dyDescent="0.55000000000000004">
      <c r="A146" s="8">
        <v>0.66339999999999999</v>
      </c>
      <c r="G146" s="8">
        <v>0.65459999999999996</v>
      </c>
    </row>
    <row r="147" spans="1:7" x14ac:dyDescent="0.55000000000000004">
      <c r="A147" s="8">
        <v>0.66479999999999995</v>
      </c>
      <c r="G147" s="8">
        <v>0.65500000000000003</v>
      </c>
    </row>
    <row r="148" spans="1:7" x14ac:dyDescent="0.55000000000000004">
      <c r="A148" s="8">
        <v>0.66510000000000002</v>
      </c>
      <c r="G148" s="8">
        <v>0.65669999999999995</v>
      </c>
    </row>
    <row r="149" spans="1:7" x14ac:dyDescent="0.55000000000000004">
      <c r="A149" s="8">
        <v>0.66559999999999997</v>
      </c>
      <c r="G149" s="8">
        <v>0.65910000000000002</v>
      </c>
    </row>
    <row r="150" spans="1:7" x14ac:dyDescent="0.55000000000000004">
      <c r="A150" s="8">
        <v>0.66900000000000004</v>
      </c>
      <c r="G150" s="8">
        <v>0.66310000000000002</v>
      </c>
    </row>
    <row r="151" spans="1:7" x14ac:dyDescent="0.55000000000000004">
      <c r="A151" s="8">
        <v>0.67020000000000002</v>
      </c>
      <c r="G151" s="8">
        <v>0.66490000000000005</v>
      </c>
    </row>
    <row r="152" spans="1:7" x14ac:dyDescent="0.55000000000000004">
      <c r="A152" s="8">
        <v>0.67110000000000003</v>
      </c>
      <c r="G152" s="8">
        <v>0.66549999999999998</v>
      </c>
    </row>
    <row r="153" spans="1:7" x14ac:dyDescent="0.55000000000000004">
      <c r="A153" s="8">
        <v>0.67149999999999999</v>
      </c>
      <c r="G153" s="8">
        <v>0.6673</v>
      </c>
    </row>
    <row r="154" spans="1:7" x14ac:dyDescent="0.55000000000000004">
      <c r="A154" s="8">
        <v>0.67310000000000003</v>
      </c>
      <c r="G154" s="8">
        <v>0.66790000000000005</v>
      </c>
    </row>
    <row r="155" spans="1:7" x14ac:dyDescent="0.55000000000000004">
      <c r="A155" s="8">
        <v>0.67659999999999998</v>
      </c>
      <c r="G155" s="8">
        <v>0.66830000000000001</v>
      </c>
    </row>
    <row r="156" spans="1:7" x14ac:dyDescent="0.55000000000000004">
      <c r="A156" s="8">
        <v>0.67749999999999999</v>
      </c>
      <c r="G156" s="8">
        <v>0.66879999999999995</v>
      </c>
    </row>
    <row r="157" spans="1:7" x14ac:dyDescent="0.55000000000000004">
      <c r="A157" s="8">
        <v>0.67949999999999999</v>
      </c>
      <c r="G157" s="8">
        <v>0.66979999999999995</v>
      </c>
    </row>
    <row r="158" spans="1:7" x14ac:dyDescent="0.55000000000000004">
      <c r="A158" s="8">
        <v>0.68</v>
      </c>
      <c r="G158" s="8">
        <v>0.67090000000000005</v>
      </c>
    </row>
    <row r="159" spans="1:7" x14ac:dyDescent="0.55000000000000004">
      <c r="A159" s="8">
        <v>0.68049999999999999</v>
      </c>
      <c r="G159" s="8">
        <v>0.67179999999999995</v>
      </c>
    </row>
    <row r="160" spans="1:7" x14ac:dyDescent="0.55000000000000004">
      <c r="A160" s="8">
        <v>0.68079999999999996</v>
      </c>
      <c r="G160" s="8">
        <v>0.67200000000000004</v>
      </c>
    </row>
    <row r="161" spans="1:7" x14ac:dyDescent="0.55000000000000004">
      <c r="A161" s="8">
        <v>0.68110000000000004</v>
      </c>
      <c r="G161" s="8">
        <v>0.67330000000000001</v>
      </c>
    </row>
    <row r="162" spans="1:7" x14ac:dyDescent="0.55000000000000004">
      <c r="A162" s="8">
        <v>0.68130000000000002</v>
      </c>
      <c r="G162" s="8">
        <v>0.67349999999999999</v>
      </c>
    </row>
    <row r="163" spans="1:7" x14ac:dyDescent="0.55000000000000004">
      <c r="A163" s="8">
        <v>0.68140000000000001</v>
      </c>
      <c r="G163" s="8">
        <v>0.67349999999999999</v>
      </c>
    </row>
    <row r="164" spans="1:7" x14ac:dyDescent="0.55000000000000004">
      <c r="A164" s="8">
        <v>0.68540000000000001</v>
      </c>
      <c r="G164" s="8">
        <v>0.6744</v>
      </c>
    </row>
    <row r="165" spans="1:7" x14ac:dyDescent="0.55000000000000004">
      <c r="A165" s="8">
        <v>0.68569999999999998</v>
      </c>
      <c r="G165" s="8">
        <v>0.67549999999999999</v>
      </c>
    </row>
    <row r="166" spans="1:7" x14ac:dyDescent="0.55000000000000004">
      <c r="A166" s="8">
        <v>0.6885</v>
      </c>
      <c r="G166" s="8">
        <v>0.6764</v>
      </c>
    </row>
    <row r="167" spans="1:7" x14ac:dyDescent="0.55000000000000004">
      <c r="A167" s="8">
        <v>0.68969999999999998</v>
      </c>
      <c r="G167" s="8">
        <v>0.67730000000000001</v>
      </c>
    </row>
    <row r="168" spans="1:7" x14ac:dyDescent="0.55000000000000004">
      <c r="A168" s="8">
        <v>0.69189999999999996</v>
      </c>
      <c r="G168" s="8">
        <v>0.68069999999999997</v>
      </c>
    </row>
    <row r="169" spans="1:7" x14ac:dyDescent="0.55000000000000004">
      <c r="A169" s="8">
        <v>0.69240000000000002</v>
      </c>
      <c r="G169" s="8">
        <v>0.68120000000000003</v>
      </c>
    </row>
    <row r="170" spans="1:7" x14ac:dyDescent="0.55000000000000004">
      <c r="A170" s="8">
        <v>0.69269999999999998</v>
      </c>
      <c r="G170" s="8">
        <v>0.6825</v>
      </c>
    </row>
    <row r="171" spans="1:7" x14ac:dyDescent="0.55000000000000004">
      <c r="A171" s="8">
        <v>0.69269999999999998</v>
      </c>
      <c r="G171" s="8">
        <v>0.68279999999999996</v>
      </c>
    </row>
    <row r="172" spans="1:7" x14ac:dyDescent="0.55000000000000004">
      <c r="A172" s="8">
        <v>0.69369999999999998</v>
      </c>
      <c r="G172" s="8">
        <v>0.68369999999999997</v>
      </c>
    </row>
    <row r="173" spans="1:7" x14ac:dyDescent="0.55000000000000004">
      <c r="A173" s="8">
        <v>0.69369999999999998</v>
      </c>
      <c r="G173" s="8">
        <v>0.68510000000000004</v>
      </c>
    </row>
    <row r="174" spans="1:7" x14ac:dyDescent="0.55000000000000004">
      <c r="A174" s="8">
        <v>0.69710000000000005</v>
      </c>
      <c r="G174" s="8">
        <v>0.6855</v>
      </c>
    </row>
    <row r="175" spans="1:7" x14ac:dyDescent="0.55000000000000004">
      <c r="A175" s="8">
        <v>0.69779999999999998</v>
      </c>
      <c r="G175" s="8">
        <v>0.68740000000000001</v>
      </c>
    </row>
    <row r="176" spans="1:7" x14ac:dyDescent="0.55000000000000004">
      <c r="A176" s="8">
        <v>0.7006</v>
      </c>
      <c r="G176" s="8">
        <v>0.68840000000000001</v>
      </c>
    </row>
    <row r="177" spans="1:7" x14ac:dyDescent="0.55000000000000004">
      <c r="A177" s="8">
        <v>0.70169999999999999</v>
      </c>
      <c r="G177" s="8">
        <v>0.69120000000000004</v>
      </c>
    </row>
    <row r="178" spans="1:7" x14ac:dyDescent="0.55000000000000004">
      <c r="A178" s="8">
        <v>0.70199999999999996</v>
      </c>
      <c r="G178" s="8">
        <v>0.6915</v>
      </c>
    </row>
    <row r="179" spans="1:7" x14ac:dyDescent="0.55000000000000004">
      <c r="A179" s="8">
        <v>0.70269999999999999</v>
      </c>
      <c r="G179" s="8">
        <v>0.69169999999999998</v>
      </c>
    </row>
    <row r="180" spans="1:7" x14ac:dyDescent="0.55000000000000004">
      <c r="A180" s="8">
        <v>0.70469999999999999</v>
      </c>
      <c r="G180" s="8">
        <v>0.69240000000000002</v>
      </c>
    </row>
    <row r="181" spans="1:7" x14ac:dyDescent="0.55000000000000004">
      <c r="A181" s="8">
        <v>0.7077</v>
      </c>
      <c r="G181" s="8">
        <v>0.69410000000000005</v>
      </c>
    </row>
    <row r="182" spans="1:7" x14ac:dyDescent="0.55000000000000004">
      <c r="A182" s="8">
        <v>0.70989999999999998</v>
      </c>
      <c r="G182" s="8">
        <v>0.69489999999999996</v>
      </c>
    </row>
    <row r="183" spans="1:7" x14ac:dyDescent="0.55000000000000004">
      <c r="A183" s="8">
        <v>0.71109999999999995</v>
      </c>
      <c r="G183" s="8">
        <v>0.69510000000000005</v>
      </c>
    </row>
    <row r="184" spans="1:7" x14ac:dyDescent="0.55000000000000004">
      <c r="A184" s="8">
        <v>0.71130000000000004</v>
      </c>
      <c r="G184" s="8">
        <v>0.69579999999999997</v>
      </c>
    </row>
    <row r="185" spans="1:7" x14ac:dyDescent="0.55000000000000004">
      <c r="A185" s="8">
        <v>0.71199999999999997</v>
      </c>
      <c r="G185" s="8">
        <v>0.69669999999999999</v>
      </c>
    </row>
    <row r="186" spans="1:7" x14ac:dyDescent="0.55000000000000004">
      <c r="A186" s="8">
        <v>0.71319999999999995</v>
      </c>
      <c r="G186" s="8">
        <v>0.69699999999999995</v>
      </c>
    </row>
    <row r="187" spans="1:7" x14ac:dyDescent="0.55000000000000004">
      <c r="A187" s="8">
        <v>0.71709999999999996</v>
      </c>
      <c r="G187" s="8">
        <v>0.69930000000000003</v>
      </c>
    </row>
    <row r="188" spans="1:7" x14ac:dyDescent="0.55000000000000004">
      <c r="A188" s="8">
        <v>0.71799999999999997</v>
      </c>
      <c r="G188" s="8">
        <v>0.70140000000000002</v>
      </c>
    </row>
    <row r="189" spans="1:7" x14ac:dyDescent="0.55000000000000004">
      <c r="A189" s="8">
        <v>0.71809999999999996</v>
      </c>
      <c r="G189" s="8">
        <v>0.70189999999999997</v>
      </c>
    </row>
    <row r="190" spans="1:7" x14ac:dyDescent="0.55000000000000004">
      <c r="A190" s="8">
        <v>0.71989999999999998</v>
      </c>
      <c r="G190" s="8">
        <v>0.70199999999999996</v>
      </c>
    </row>
    <row r="191" spans="1:7" x14ac:dyDescent="0.55000000000000004">
      <c r="A191" s="8">
        <v>0.72050000000000003</v>
      </c>
      <c r="G191" s="8">
        <v>0.70509999999999995</v>
      </c>
    </row>
    <row r="192" spans="1:7" x14ac:dyDescent="0.55000000000000004">
      <c r="A192" s="8">
        <v>0.72260000000000002</v>
      </c>
      <c r="G192" s="8">
        <v>0.7056</v>
      </c>
    </row>
    <row r="193" spans="1:7" x14ac:dyDescent="0.55000000000000004">
      <c r="A193" s="8">
        <v>0.7228</v>
      </c>
      <c r="G193" s="8">
        <v>0.70689999999999997</v>
      </c>
    </row>
    <row r="194" spans="1:7" x14ac:dyDescent="0.55000000000000004">
      <c r="A194" s="8">
        <v>0.72560000000000002</v>
      </c>
      <c r="G194" s="8">
        <v>0.70699999999999996</v>
      </c>
    </row>
    <row r="195" spans="1:7" x14ac:dyDescent="0.55000000000000004">
      <c r="A195" s="8">
        <v>0.72660000000000002</v>
      </c>
      <c r="G195" s="8">
        <v>0.7077</v>
      </c>
    </row>
    <row r="196" spans="1:7" x14ac:dyDescent="0.55000000000000004">
      <c r="A196" s="8">
        <v>0.72699999999999998</v>
      </c>
      <c r="G196" s="8">
        <v>0.70989999999999998</v>
      </c>
    </row>
    <row r="197" spans="1:7" x14ac:dyDescent="0.55000000000000004">
      <c r="A197" s="8">
        <v>0.72789999999999999</v>
      </c>
      <c r="G197" s="8">
        <v>0.71020000000000005</v>
      </c>
    </row>
    <row r="198" spans="1:7" x14ac:dyDescent="0.55000000000000004">
      <c r="A198" s="8">
        <v>0.72809999999999997</v>
      </c>
      <c r="G198" s="8">
        <v>0.7107</v>
      </c>
    </row>
    <row r="199" spans="1:7" x14ac:dyDescent="0.55000000000000004">
      <c r="A199" s="8">
        <v>0.72850000000000004</v>
      </c>
      <c r="G199" s="8">
        <v>0.71150000000000002</v>
      </c>
    </row>
    <row r="200" spans="1:7" x14ac:dyDescent="0.55000000000000004">
      <c r="A200" s="8">
        <v>0.73180000000000001</v>
      </c>
      <c r="G200" s="8">
        <v>0.71419999999999995</v>
      </c>
    </row>
    <row r="201" spans="1:7" x14ac:dyDescent="0.55000000000000004">
      <c r="A201" s="8">
        <v>0.73219999999999996</v>
      </c>
      <c r="G201" s="8">
        <v>0.71530000000000005</v>
      </c>
    </row>
    <row r="202" spans="1:7" x14ac:dyDescent="0.55000000000000004">
      <c r="A202" s="8">
        <v>0.73460000000000003</v>
      </c>
      <c r="G202" s="8">
        <v>0.71560000000000001</v>
      </c>
    </row>
    <row r="203" spans="1:7" x14ac:dyDescent="0.55000000000000004">
      <c r="A203" s="8">
        <v>0.73580000000000001</v>
      </c>
      <c r="G203" s="8">
        <v>0.71830000000000005</v>
      </c>
    </row>
    <row r="204" spans="1:7" x14ac:dyDescent="0.55000000000000004">
      <c r="A204" s="8">
        <v>0.7369</v>
      </c>
      <c r="G204" s="8">
        <v>0.71850000000000003</v>
      </c>
    </row>
    <row r="205" spans="1:7" x14ac:dyDescent="0.55000000000000004">
      <c r="A205" s="8">
        <v>0.7369</v>
      </c>
      <c r="G205" s="8">
        <v>0.71909999999999996</v>
      </c>
    </row>
    <row r="206" spans="1:7" x14ac:dyDescent="0.55000000000000004">
      <c r="A206" s="8">
        <v>0.74119999999999997</v>
      </c>
      <c r="G206" s="8">
        <v>0.71989999999999998</v>
      </c>
    </row>
    <row r="207" spans="1:7" x14ac:dyDescent="0.55000000000000004">
      <c r="A207" s="8">
        <v>0.74239999999999995</v>
      </c>
      <c r="G207" s="8">
        <v>0.72089999999999999</v>
      </c>
    </row>
    <row r="208" spans="1:7" x14ac:dyDescent="0.55000000000000004">
      <c r="A208" s="8">
        <v>0.74260000000000004</v>
      </c>
      <c r="G208" s="8">
        <v>0.72099999999999997</v>
      </c>
    </row>
    <row r="209" spans="1:7" x14ac:dyDescent="0.55000000000000004">
      <c r="A209" s="8">
        <v>0.74419999999999997</v>
      </c>
      <c r="G209" s="8">
        <v>0.72330000000000005</v>
      </c>
    </row>
    <row r="210" spans="1:7" x14ac:dyDescent="0.55000000000000004">
      <c r="A210" s="8">
        <v>0.74550000000000005</v>
      </c>
      <c r="G210" s="8">
        <v>0.72399999999999998</v>
      </c>
    </row>
    <row r="211" spans="1:7" x14ac:dyDescent="0.55000000000000004">
      <c r="A211" s="8">
        <v>0.74790000000000001</v>
      </c>
      <c r="G211" s="8">
        <v>0.72409999999999997</v>
      </c>
    </row>
    <row r="212" spans="1:7" x14ac:dyDescent="0.55000000000000004">
      <c r="A212" s="8">
        <v>0.74870000000000003</v>
      </c>
      <c r="G212" s="8">
        <v>0.72440000000000004</v>
      </c>
    </row>
    <row r="213" spans="1:7" x14ac:dyDescent="0.55000000000000004">
      <c r="A213" s="8">
        <v>0.75149999999999995</v>
      </c>
      <c r="G213" s="8">
        <v>0.72499999999999998</v>
      </c>
    </row>
    <row r="214" spans="1:7" x14ac:dyDescent="0.55000000000000004">
      <c r="A214" s="8">
        <v>0.75209999999999999</v>
      </c>
      <c r="G214" s="8">
        <v>0.72609999999999997</v>
      </c>
    </row>
    <row r="215" spans="1:7" x14ac:dyDescent="0.55000000000000004">
      <c r="A215" s="8">
        <v>0.75660000000000005</v>
      </c>
      <c r="G215" s="8">
        <v>0.72689999999999999</v>
      </c>
    </row>
    <row r="216" spans="1:7" x14ac:dyDescent="0.55000000000000004">
      <c r="A216" s="8">
        <v>0.75670000000000004</v>
      </c>
      <c r="G216" s="8">
        <v>0.72860000000000003</v>
      </c>
    </row>
    <row r="217" spans="1:7" x14ac:dyDescent="0.55000000000000004">
      <c r="A217" s="8">
        <v>0.75900000000000001</v>
      </c>
      <c r="G217" s="8">
        <v>0.72909999999999997</v>
      </c>
    </row>
    <row r="218" spans="1:7" x14ac:dyDescent="0.55000000000000004">
      <c r="A218" s="8">
        <v>0.76019999999999999</v>
      </c>
      <c r="G218" s="8">
        <v>0.73089999999999999</v>
      </c>
    </row>
    <row r="219" spans="1:7" x14ac:dyDescent="0.55000000000000004">
      <c r="A219" s="8">
        <v>0.76439999999999997</v>
      </c>
      <c r="G219" s="8">
        <v>0.73160000000000003</v>
      </c>
    </row>
    <row r="220" spans="1:7" x14ac:dyDescent="0.55000000000000004">
      <c r="A220" s="8">
        <v>0.76439999999999997</v>
      </c>
      <c r="G220" s="8">
        <v>0.73509999999999998</v>
      </c>
    </row>
    <row r="221" spans="1:7" x14ac:dyDescent="0.55000000000000004">
      <c r="A221" s="8">
        <v>0.76590000000000003</v>
      </c>
      <c r="G221" s="8">
        <v>0.73899999999999999</v>
      </c>
    </row>
    <row r="222" spans="1:7" x14ac:dyDescent="0.55000000000000004">
      <c r="A222" s="8">
        <v>0.76949999999999996</v>
      </c>
      <c r="G222" s="8">
        <v>0.7399</v>
      </c>
    </row>
    <row r="223" spans="1:7" x14ac:dyDescent="0.55000000000000004">
      <c r="A223" s="8">
        <v>0.77</v>
      </c>
      <c r="G223" s="8">
        <v>0.74460000000000004</v>
      </c>
    </row>
    <row r="224" spans="1:7" x14ac:dyDescent="0.55000000000000004">
      <c r="A224" s="8">
        <v>0.77110000000000001</v>
      </c>
      <c r="G224" s="8">
        <v>0.74480000000000002</v>
      </c>
    </row>
    <row r="225" spans="1:7" x14ac:dyDescent="0.55000000000000004">
      <c r="A225" s="8">
        <v>0.77210000000000001</v>
      </c>
      <c r="G225" s="8">
        <v>0.74790000000000001</v>
      </c>
    </row>
    <row r="226" spans="1:7" x14ac:dyDescent="0.55000000000000004">
      <c r="A226" s="8">
        <v>0.77239999999999998</v>
      </c>
      <c r="G226" s="8">
        <v>0.748</v>
      </c>
    </row>
    <row r="227" spans="1:7" x14ac:dyDescent="0.55000000000000004">
      <c r="A227" s="8">
        <v>0.77329999999999999</v>
      </c>
      <c r="G227" s="8">
        <v>0.74970000000000003</v>
      </c>
    </row>
    <row r="228" spans="1:7" x14ac:dyDescent="0.55000000000000004">
      <c r="A228" s="8">
        <v>0.77390000000000003</v>
      </c>
      <c r="G228" s="8">
        <v>0.75180000000000002</v>
      </c>
    </row>
    <row r="229" spans="1:7" x14ac:dyDescent="0.55000000000000004">
      <c r="A229" s="8">
        <v>0.77439999999999998</v>
      </c>
      <c r="G229" s="8">
        <v>0.75260000000000005</v>
      </c>
    </row>
    <row r="230" spans="1:7" x14ac:dyDescent="0.55000000000000004">
      <c r="A230" s="8">
        <v>0.77439999999999998</v>
      </c>
      <c r="G230" s="8">
        <v>0.75339999999999996</v>
      </c>
    </row>
    <row r="231" spans="1:7" x14ac:dyDescent="0.55000000000000004">
      <c r="A231" s="8">
        <v>0.77549999999999997</v>
      </c>
      <c r="G231" s="8">
        <v>0.75380000000000003</v>
      </c>
    </row>
    <row r="232" spans="1:7" x14ac:dyDescent="0.55000000000000004">
      <c r="A232" s="8">
        <v>0.77680000000000005</v>
      </c>
      <c r="G232" s="8">
        <v>0.75490000000000002</v>
      </c>
    </row>
    <row r="233" spans="1:7" x14ac:dyDescent="0.55000000000000004">
      <c r="A233" s="8">
        <v>0.77849999999999997</v>
      </c>
      <c r="G233" s="8">
        <v>0.75509999999999999</v>
      </c>
    </row>
    <row r="234" spans="1:7" x14ac:dyDescent="0.55000000000000004">
      <c r="A234" s="8">
        <v>0.77859999999999996</v>
      </c>
      <c r="G234" s="8">
        <v>0.75509999999999999</v>
      </c>
    </row>
    <row r="235" spans="1:7" x14ac:dyDescent="0.55000000000000004">
      <c r="A235" s="8">
        <v>0.78100000000000003</v>
      </c>
      <c r="G235" s="8">
        <v>0.75649999999999995</v>
      </c>
    </row>
    <row r="236" spans="1:7" x14ac:dyDescent="0.55000000000000004">
      <c r="A236" s="8">
        <v>0.78180000000000005</v>
      </c>
      <c r="G236" s="8">
        <v>0.75970000000000004</v>
      </c>
    </row>
    <row r="237" spans="1:7" x14ac:dyDescent="0.55000000000000004">
      <c r="A237" s="8">
        <v>0.78949999999999998</v>
      </c>
      <c r="G237" s="8">
        <v>0.75980000000000003</v>
      </c>
    </row>
    <row r="238" spans="1:7" x14ac:dyDescent="0.55000000000000004">
      <c r="A238" s="8">
        <v>0.78949999999999998</v>
      </c>
      <c r="G238" s="8">
        <v>0.7601</v>
      </c>
    </row>
    <row r="239" spans="1:7" x14ac:dyDescent="0.55000000000000004">
      <c r="A239" s="8">
        <v>0.7903</v>
      </c>
      <c r="G239" s="8">
        <v>0.76129999999999998</v>
      </c>
    </row>
    <row r="240" spans="1:7" x14ac:dyDescent="0.55000000000000004">
      <c r="A240" s="8">
        <v>0.79179999999999995</v>
      </c>
      <c r="G240" s="8">
        <v>0.76170000000000004</v>
      </c>
    </row>
    <row r="241" spans="1:7" x14ac:dyDescent="0.55000000000000004">
      <c r="A241" s="8">
        <v>0.79200000000000004</v>
      </c>
      <c r="G241" s="8">
        <v>0.76270000000000004</v>
      </c>
    </row>
    <row r="242" spans="1:7" x14ac:dyDescent="0.55000000000000004">
      <c r="A242" s="8">
        <v>0.79390000000000005</v>
      </c>
      <c r="G242" s="8">
        <v>0.76429999999999998</v>
      </c>
    </row>
    <row r="243" spans="1:7" x14ac:dyDescent="0.55000000000000004">
      <c r="A243" s="8">
        <v>0.79459999999999997</v>
      </c>
      <c r="G243" s="8">
        <v>0.76429999999999998</v>
      </c>
    </row>
    <row r="244" spans="1:7" x14ac:dyDescent="0.55000000000000004">
      <c r="A244" s="8">
        <v>0.79459999999999997</v>
      </c>
      <c r="G244" s="8">
        <v>0.76459999999999995</v>
      </c>
    </row>
    <row r="245" spans="1:7" x14ac:dyDescent="0.55000000000000004">
      <c r="A245" s="8">
        <v>0.79659999999999997</v>
      </c>
      <c r="G245" s="8">
        <v>0.76500000000000001</v>
      </c>
    </row>
    <row r="246" spans="1:7" x14ac:dyDescent="0.55000000000000004">
      <c r="A246" s="8">
        <v>0.7974</v>
      </c>
      <c r="G246" s="8">
        <v>0.7681</v>
      </c>
    </row>
    <row r="247" spans="1:7" x14ac:dyDescent="0.55000000000000004">
      <c r="A247" s="8">
        <v>0.79949999999999999</v>
      </c>
      <c r="G247" s="8">
        <v>0.76839999999999997</v>
      </c>
    </row>
    <row r="248" spans="1:7" x14ac:dyDescent="0.55000000000000004">
      <c r="A248" s="8">
        <v>0.80349999999999999</v>
      </c>
      <c r="G248" s="8">
        <v>0.76839999999999997</v>
      </c>
    </row>
    <row r="249" spans="1:7" x14ac:dyDescent="0.55000000000000004">
      <c r="A249" s="8">
        <v>0.80400000000000005</v>
      </c>
      <c r="G249" s="8">
        <v>0.76880000000000004</v>
      </c>
    </row>
    <row r="250" spans="1:7" x14ac:dyDescent="0.55000000000000004">
      <c r="A250" s="8">
        <v>0.80420000000000003</v>
      </c>
      <c r="G250" s="8">
        <v>0.77329999999999999</v>
      </c>
    </row>
    <row r="251" spans="1:7" x14ac:dyDescent="0.55000000000000004">
      <c r="A251" s="8">
        <v>0.80520000000000003</v>
      </c>
      <c r="G251" s="8">
        <v>0.77380000000000004</v>
      </c>
    </row>
    <row r="252" spans="1:7" x14ac:dyDescent="0.55000000000000004">
      <c r="A252" s="8">
        <v>0.81169999999999998</v>
      </c>
      <c r="G252" s="8">
        <v>0.77429999999999999</v>
      </c>
    </row>
    <row r="253" spans="1:7" x14ac:dyDescent="0.55000000000000004">
      <c r="A253" s="8">
        <v>0.8135</v>
      </c>
      <c r="G253" s="8">
        <v>0.77649999999999997</v>
      </c>
    </row>
    <row r="254" spans="1:7" x14ac:dyDescent="0.55000000000000004">
      <c r="A254" s="8">
        <v>0.81420000000000003</v>
      </c>
      <c r="G254" s="8">
        <v>0.77729999999999999</v>
      </c>
    </row>
    <row r="255" spans="1:7" x14ac:dyDescent="0.55000000000000004">
      <c r="A255" s="8">
        <v>0.81489999999999996</v>
      </c>
      <c r="G255" s="8">
        <v>0.78280000000000005</v>
      </c>
    </row>
    <row r="256" spans="1:7" x14ac:dyDescent="0.55000000000000004">
      <c r="A256" s="8">
        <v>0.81569999999999998</v>
      </c>
      <c r="G256" s="8">
        <v>0.78359999999999996</v>
      </c>
    </row>
    <row r="257" spans="1:7" x14ac:dyDescent="0.55000000000000004">
      <c r="A257" s="8">
        <v>0.81630000000000003</v>
      </c>
      <c r="G257" s="8">
        <v>0.78510000000000002</v>
      </c>
    </row>
    <row r="258" spans="1:7" x14ac:dyDescent="0.55000000000000004">
      <c r="A258" s="8">
        <v>0.81859999999999999</v>
      </c>
      <c r="G258" s="8">
        <v>0.7863</v>
      </c>
    </row>
    <row r="259" spans="1:7" x14ac:dyDescent="0.55000000000000004">
      <c r="A259" s="8">
        <v>0.81940000000000002</v>
      </c>
      <c r="G259" s="8">
        <v>0.78849999999999998</v>
      </c>
    </row>
    <row r="260" spans="1:7" x14ac:dyDescent="0.55000000000000004">
      <c r="A260" s="8">
        <v>0.82020000000000004</v>
      </c>
      <c r="G260" s="8">
        <v>0.78959999999999997</v>
      </c>
    </row>
    <row r="261" spans="1:7" x14ac:dyDescent="0.55000000000000004">
      <c r="A261" s="8">
        <v>0.8216</v>
      </c>
      <c r="G261" s="8">
        <v>0.79010000000000002</v>
      </c>
    </row>
    <row r="262" spans="1:7" x14ac:dyDescent="0.55000000000000004">
      <c r="A262" s="8">
        <v>0.82169999999999999</v>
      </c>
      <c r="G262" s="8">
        <v>0.79169999999999996</v>
      </c>
    </row>
    <row r="263" spans="1:7" x14ac:dyDescent="0.55000000000000004">
      <c r="A263" s="8">
        <v>0.82199999999999995</v>
      </c>
      <c r="G263" s="8">
        <v>0.79239999999999999</v>
      </c>
    </row>
    <row r="264" spans="1:7" x14ac:dyDescent="0.55000000000000004">
      <c r="A264" s="8">
        <v>0.8226</v>
      </c>
      <c r="G264" s="8">
        <v>0.79259999999999997</v>
      </c>
    </row>
    <row r="265" spans="1:7" x14ac:dyDescent="0.55000000000000004">
      <c r="A265" s="8">
        <v>0.82369999999999999</v>
      </c>
      <c r="G265" s="8">
        <v>0.79479999999999995</v>
      </c>
    </row>
    <row r="266" spans="1:7" x14ac:dyDescent="0.55000000000000004">
      <c r="A266" s="8">
        <v>0.82589999999999997</v>
      </c>
      <c r="G266" s="8">
        <v>0.79610000000000003</v>
      </c>
    </row>
    <row r="267" spans="1:7" x14ac:dyDescent="0.55000000000000004">
      <c r="A267" s="8">
        <v>0.82879999999999998</v>
      </c>
      <c r="G267" s="8">
        <v>0.79649999999999999</v>
      </c>
    </row>
    <row r="268" spans="1:7" x14ac:dyDescent="0.55000000000000004">
      <c r="A268" s="8">
        <v>0.83069999999999999</v>
      </c>
      <c r="G268" s="8">
        <v>0.79749999999999999</v>
      </c>
    </row>
    <row r="269" spans="1:7" x14ac:dyDescent="0.55000000000000004">
      <c r="A269" s="8">
        <v>0.83330000000000004</v>
      </c>
      <c r="G269" s="8">
        <v>0.79830000000000001</v>
      </c>
    </row>
    <row r="270" spans="1:7" x14ac:dyDescent="0.55000000000000004">
      <c r="A270" s="8">
        <v>0.83360000000000001</v>
      </c>
      <c r="G270" s="8">
        <v>0.79959999999999998</v>
      </c>
    </row>
    <row r="271" spans="1:7" x14ac:dyDescent="0.55000000000000004">
      <c r="A271" s="8">
        <v>0.8337</v>
      </c>
      <c r="G271" s="8">
        <v>0.80230000000000001</v>
      </c>
    </row>
    <row r="272" spans="1:7" x14ac:dyDescent="0.55000000000000004">
      <c r="A272" s="8">
        <v>0.83479999999999999</v>
      </c>
      <c r="G272" s="8">
        <v>0.80379999999999996</v>
      </c>
    </row>
    <row r="273" spans="1:7" x14ac:dyDescent="0.55000000000000004">
      <c r="A273" s="8">
        <v>0.83840000000000003</v>
      </c>
      <c r="G273" s="8">
        <v>0.80379999999999996</v>
      </c>
    </row>
    <row r="274" spans="1:7" x14ac:dyDescent="0.55000000000000004">
      <c r="A274" s="8">
        <v>0.83899999999999997</v>
      </c>
      <c r="G274" s="8">
        <v>0.8044</v>
      </c>
    </row>
    <row r="275" spans="1:7" x14ac:dyDescent="0.55000000000000004">
      <c r="A275" s="8">
        <v>0.83899999999999997</v>
      </c>
      <c r="G275" s="8">
        <v>0.80449999999999999</v>
      </c>
    </row>
    <row r="276" spans="1:7" x14ac:dyDescent="0.55000000000000004">
      <c r="A276" s="8">
        <v>0.83940000000000003</v>
      </c>
      <c r="G276" s="8">
        <v>0.80830000000000002</v>
      </c>
    </row>
    <row r="277" spans="1:7" x14ac:dyDescent="0.55000000000000004">
      <c r="A277" s="8">
        <v>0.83950000000000002</v>
      </c>
      <c r="G277" s="8">
        <v>0.8085</v>
      </c>
    </row>
    <row r="278" spans="1:7" x14ac:dyDescent="0.55000000000000004">
      <c r="A278" s="8">
        <v>0.84050000000000002</v>
      </c>
      <c r="G278" s="8">
        <v>0.81179999999999997</v>
      </c>
    </row>
    <row r="279" spans="1:7" x14ac:dyDescent="0.55000000000000004">
      <c r="A279" s="8">
        <v>0.84119999999999995</v>
      </c>
      <c r="G279" s="8">
        <v>0.81189999999999996</v>
      </c>
    </row>
    <row r="280" spans="1:7" x14ac:dyDescent="0.55000000000000004">
      <c r="A280" s="8">
        <v>0.84230000000000005</v>
      </c>
      <c r="G280" s="8">
        <v>0.81220000000000003</v>
      </c>
    </row>
    <row r="281" spans="1:7" x14ac:dyDescent="0.55000000000000004">
      <c r="A281" s="8">
        <v>0.84240000000000004</v>
      </c>
      <c r="G281" s="8">
        <v>0.81230000000000002</v>
      </c>
    </row>
    <row r="282" spans="1:7" x14ac:dyDescent="0.55000000000000004">
      <c r="A282" s="8">
        <v>0.84489999999999998</v>
      </c>
      <c r="G282" s="8">
        <v>0.81240000000000001</v>
      </c>
    </row>
    <row r="283" spans="1:7" x14ac:dyDescent="0.55000000000000004">
      <c r="A283" s="8">
        <v>0.8458</v>
      </c>
      <c r="G283" s="8">
        <v>0.81269999999999998</v>
      </c>
    </row>
    <row r="284" spans="1:7" x14ac:dyDescent="0.55000000000000004">
      <c r="A284" s="8">
        <v>0.84730000000000005</v>
      </c>
      <c r="G284" s="8">
        <v>0.81420000000000003</v>
      </c>
    </row>
    <row r="285" spans="1:7" x14ac:dyDescent="0.55000000000000004">
      <c r="A285" s="8">
        <v>0.8478</v>
      </c>
      <c r="G285" s="8">
        <v>0.81440000000000001</v>
      </c>
    </row>
    <row r="286" spans="1:7" x14ac:dyDescent="0.55000000000000004">
      <c r="A286" s="8">
        <v>0.84870000000000001</v>
      </c>
      <c r="G286" s="8">
        <v>0.8145</v>
      </c>
    </row>
    <row r="287" spans="1:7" x14ac:dyDescent="0.55000000000000004">
      <c r="A287" s="8">
        <v>0.85009999999999997</v>
      </c>
      <c r="G287" s="8">
        <v>0.81589999999999996</v>
      </c>
    </row>
    <row r="288" spans="1:7" x14ac:dyDescent="0.55000000000000004">
      <c r="A288" s="8">
        <v>0.85070000000000001</v>
      </c>
      <c r="G288" s="8">
        <v>0.81689999999999996</v>
      </c>
    </row>
    <row r="289" spans="1:7" x14ac:dyDescent="0.55000000000000004">
      <c r="A289" s="8">
        <v>0.85099999999999998</v>
      </c>
      <c r="G289" s="8">
        <v>0.81699999999999995</v>
      </c>
    </row>
    <row r="290" spans="1:7" x14ac:dyDescent="0.55000000000000004">
      <c r="A290" s="8">
        <v>0.85150000000000003</v>
      </c>
      <c r="G290" s="8">
        <v>0.8175</v>
      </c>
    </row>
    <row r="291" spans="1:7" x14ac:dyDescent="0.55000000000000004">
      <c r="A291" s="8">
        <v>0.85319999999999996</v>
      </c>
      <c r="G291" s="8">
        <v>0.81879999999999997</v>
      </c>
    </row>
    <row r="292" spans="1:7" x14ac:dyDescent="0.55000000000000004">
      <c r="A292" s="8">
        <v>0.85340000000000005</v>
      </c>
      <c r="G292" s="8">
        <v>0.8196</v>
      </c>
    </row>
    <row r="293" spans="1:7" x14ac:dyDescent="0.55000000000000004">
      <c r="A293" s="8">
        <v>0.85389999999999999</v>
      </c>
      <c r="G293" s="8">
        <v>0.82</v>
      </c>
    </row>
    <row r="294" spans="1:7" x14ac:dyDescent="0.55000000000000004">
      <c r="A294" s="8">
        <v>0.85640000000000005</v>
      </c>
      <c r="G294" s="8">
        <v>0.82010000000000005</v>
      </c>
    </row>
    <row r="295" spans="1:7" x14ac:dyDescent="0.55000000000000004">
      <c r="A295" s="8">
        <v>0.85860000000000003</v>
      </c>
      <c r="G295" s="8">
        <v>0.82079999999999997</v>
      </c>
    </row>
    <row r="296" spans="1:7" x14ac:dyDescent="0.55000000000000004">
      <c r="A296" s="8">
        <v>0.85970000000000002</v>
      </c>
      <c r="G296" s="8">
        <v>0.82340000000000002</v>
      </c>
    </row>
    <row r="297" spans="1:7" x14ac:dyDescent="0.55000000000000004">
      <c r="A297" s="8">
        <v>0.86050000000000004</v>
      </c>
      <c r="G297" s="8">
        <v>0.82379999999999998</v>
      </c>
    </row>
    <row r="298" spans="1:7" x14ac:dyDescent="0.55000000000000004">
      <c r="A298" s="8">
        <v>0.86370000000000002</v>
      </c>
      <c r="G298" s="8">
        <v>0.8246</v>
      </c>
    </row>
    <row r="299" spans="1:7" x14ac:dyDescent="0.55000000000000004">
      <c r="A299" s="8">
        <v>0.86429999999999996</v>
      </c>
      <c r="G299" s="8">
        <v>0.82530000000000003</v>
      </c>
    </row>
    <row r="300" spans="1:7" x14ac:dyDescent="0.55000000000000004">
      <c r="A300" s="8">
        <v>0.86560000000000004</v>
      </c>
      <c r="G300" s="8">
        <v>0.82809999999999995</v>
      </c>
    </row>
    <row r="301" spans="1:7" x14ac:dyDescent="0.55000000000000004">
      <c r="A301" s="8">
        <v>0.86780000000000002</v>
      </c>
      <c r="G301" s="8">
        <v>0.8377</v>
      </c>
    </row>
    <row r="302" spans="1:7" x14ac:dyDescent="0.55000000000000004">
      <c r="A302" s="8">
        <v>0.86829999999999996</v>
      </c>
      <c r="G302" s="8">
        <v>0.83830000000000005</v>
      </c>
    </row>
    <row r="303" spans="1:7" x14ac:dyDescent="0.55000000000000004">
      <c r="A303" s="8">
        <v>0.86829999999999996</v>
      </c>
      <c r="G303" s="8">
        <v>0.83960000000000001</v>
      </c>
    </row>
    <row r="304" spans="1:7" x14ac:dyDescent="0.55000000000000004">
      <c r="A304" s="8">
        <v>0.86960000000000004</v>
      </c>
      <c r="G304" s="8">
        <v>0.83960000000000001</v>
      </c>
    </row>
    <row r="305" spans="1:7" x14ac:dyDescent="0.55000000000000004">
      <c r="A305" s="8">
        <v>0.871</v>
      </c>
      <c r="G305" s="8">
        <v>0.84160000000000001</v>
      </c>
    </row>
    <row r="306" spans="1:7" x14ac:dyDescent="0.55000000000000004">
      <c r="A306" s="8">
        <v>0.87180000000000002</v>
      </c>
      <c r="G306" s="8">
        <v>0.84199999999999997</v>
      </c>
    </row>
    <row r="307" spans="1:7" x14ac:dyDescent="0.55000000000000004">
      <c r="A307" s="8">
        <v>0.87209999999999999</v>
      </c>
      <c r="G307" s="8">
        <v>0.84399999999999997</v>
      </c>
    </row>
    <row r="308" spans="1:7" x14ac:dyDescent="0.55000000000000004">
      <c r="A308" s="8">
        <v>0.87280000000000002</v>
      </c>
      <c r="G308" s="8">
        <v>0.84499999999999997</v>
      </c>
    </row>
    <row r="309" spans="1:7" x14ac:dyDescent="0.55000000000000004">
      <c r="A309" s="8">
        <v>0.87460000000000004</v>
      </c>
      <c r="G309" s="8">
        <v>0.84540000000000004</v>
      </c>
    </row>
    <row r="310" spans="1:7" x14ac:dyDescent="0.55000000000000004">
      <c r="A310" s="8">
        <v>0.87780000000000002</v>
      </c>
      <c r="G310" s="8">
        <v>0.84689999999999999</v>
      </c>
    </row>
    <row r="311" spans="1:7" x14ac:dyDescent="0.55000000000000004">
      <c r="A311" s="8">
        <v>0.87819999999999998</v>
      </c>
      <c r="G311" s="8">
        <v>0.84750000000000003</v>
      </c>
    </row>
    <row r="312" spans="1:7" x14ac:dyDescent="0.55000000000000004">
      <c r="A312" s="8">
        <v>0.88</v>
      </c>
      <c r="G312" s="8">
        <v>0.84830000000000005</v>
      </c>
    </row>
    <row r="313" spans="1:7" x14ac:dyDescent="0.55000000000000004">
      <c r="A313" s="8">
        <v>0.88</v>
      </c>
      <c r="G313" s="8">
        <v>0.8498</v>
      </c>
    </row>
    <row r="314" spans="1:7" x14ac:dyDescent="0.55000000000000004">
      <c r="A314" s="8">
        <v>0.88090000000000002</v>
      </c>
      <c r="G314" s="8">
        <v>0.84989999999999999</v>
      </c>
    </row>
    <row r="315" spans="1:7" x14ac:dyDescent="0.55000000000000004">
      <c r="A315" s="8">
        <v>0.88239999999999996</v>
      </c>
      <c r="G315" s="8">
        <v>0.84989999999999999</v>
      </c>
    </row>
    <row r="316" spans="1:7" x14ac:dyDescent="0.55000000000000004">
      <c r="A316" s="8">
        <v>0.88380000000000003</v>
      </c>
      <c r="G316" s="8">
        <v>0.85009999999999997</v>
      </c>
    </row>
    <row r="317" spans="1:7" x14ac:dyDescent="0.55000000000000004">
      <c r="A317" s="8">
        <v>0.88449999999999995</v>
      </c>
      <c r="G317" s="8">
        <v>0.8518</v>
      </c>
    </row>
    <row r="318" spans="1:7" x14ac:dyDescent="0.55000000000000004">
      <c r="A318" s="8">
        <v>0.88629999999999998</v>
      </c>
      <c r="G318" s="8">
        <v>0.85499999999999998</v>
      </c>
    </row>
    <row r="319" spans="1:7" x14ac:dyDescent="0.55000000000000004">
      <c r="A319" s="8">
        <v>0.88739999999999997</v>
      </c>
      <c r="G319" s="8">
        <v>0.85589999999999999</v>
      </c>
    </row>
    <row r="320" spans="1:7" x14ac:dyDescent="0.55000000000000004">
      <c r="A320" s="8">
        <v>0.8901</v>
      </c>
      <c r="G320" s="8">
        <v>0.85629999999999995</v>
      </c>
    </row>
    <row r="321" spans="1:7" x14ac:dyDescent="0.55000000000000004">
      <c r="A321" s="8">
        <v>0.89349999999999996</v>
      </c>
      <c r="G321" s="8">
        <v>0.85640000000000005</v>
      </c>
    </row>
    <row r="322" spans="1:7" x14ac:dyDescent="0.55000000000000004">
      <c r="A322" s="8">
        <v>0.89400000000000002</v>
      </c>
      <c r="G322" s="8">
        <v>0.85709999999999997</v>
      </c>
    </row>
    <row r="323" spans="1:7" x14ac:dyDescent="0.55000000000000004">
      <c r="A323" s="8">
        <v>0.89629999999999999</v>
      </c>
      <c r="G323" s="8">
        <v>0.85950000000000004</v>
      </c>
    </row>
    <row r="324" spans="1:7" x14ac:dyDescent="0.55000000000000004">
      <c r="A324" s="8">
        <v>0.89839999999999998</v>
      </c>
      <c r="G324" s="8">
        <v>0.86060000000000003</v>
      </c>
    </row>
    <row r="325" spans="1:7" x14ac:dyDescent="0.55000000000000004">
      <c r="A325" s="8">
        <v>0.89910000000000001</v>
      </c>
      <c r="G325" s="8">
        <v>0.86160000000000003</v>
      </c>
    </row>
    <row r="326" spans="1:7" x14ac:dyDescent="0.55000000000000004">
      <c r="A326" s="8">
        <v>0.90010000000000001</v>
      </c>
      <c r="G326" s="8">
        <v>0.86280000000000001</v>
      </c>
    </row>
    <row r="327" spans="1:7" x14ac:dyDescent="0.55000000000000004">
      <c r="A327" s="8">
        <v>0.90139999999999998</v>
      </c>
      <c r="G327" s="8">
        <v>0.86570000000000003</v>
      </c>
    </row>
    <row r="328" spans="1:7" x14ac:dyDescent="0.55000000000000004">
      <c r="A328" s="8">
        <v>0.90290000000000004</v>
      </c>
      <c r="G328" s="8">
        <v>0.86750000000000005</v>
      </c>
    </row>
    <row r="329" spans="1:7" x14ac:dyDescent="0.55000000000000004">
      <c r="A329" s="8">
        <v>0.90329999999999999</v>
      </c>
      <c r="G329" s="8">
        <v>0.86899999999999999</v>
      </c>
    </row>
    <row r="330" spans="1:7" x14ac:dyDescent="0.55000000000000004">
      <c r="A330" s="8">
        <v>0.90359999999999996</v>
      </c>
      <c r="G330" s="8">
        <v>0.86990000000000001</v>
      </c>
    </row>
    <row r="331" spans="1:7" x14ac:dyDescent="0.55000000000000004">
      <c r="A331" s="8">
        <v>0.90369999999999995</v>
      </c>
      <c r="G331" s="8">
        <v>0.87139999999999995</v>
      </c>
    </row>
    <row r="332" spans="1:7" x14ac:dyDescent="0.55000000000000004">
      <c r="A332" s="8">
        <v>0.90390000000000004</v>
      </c>
      <c r="G332" s="8">
        <v>0.87150000000000005</v>
      </c>
    </row>
    <row r="333" spans="1:7" x14ac:dyDescent="0.55000000000000004">
      <c r="A333" s="8">
        <v>0.9042</v>
      </c>
      <c r="G333" s="8">
        <v>0.87560000000000004</v>
      </c>
    </row>
    <row r="334" spans="1:7" x14ac:dyDescent="0.55000000000000004">
      <c r="A334" s="8">
        <v>0.9042</v>
      </c>
      <c r="G334" s="8">
        <v>0.88170000000000004</v>
      </c>
    </row>
    <row r="335" spans="1:7" x14ac:dyDescent="0.55000000000000004">
      <c r="A335" s="8">
        <v>0.90439999999999998</v>
      </c>
      <c r="G335" s="8">
        <v>0.88239999999999996</v>
      </c>
    </row>
    <row r="336" spans="1:7" x14ac:dyDescent="0.55000000000000004">
      <c r="A336" s="8">
        <v>0.90459999999999996</v>
      </c>
      <c r="G336" s="8">
        <v>0.88249999999999995</v>
      </c>
    </row>
    <row r="337" spans="1:7" x14ac:dyDescent="0.55000000000000004">
      <c r="A337" s="8">
        <v>0.90690000000000004</v>
      </c>
      <c r="G337" s="8">
        <v>0.88260000000000005</v>
      </c>
    </row>
    <row r="338" spans="1:7" x14ac:dyDescent="0.55000000000000004">
      <c r="A338" s="8">
        <v>0.91339999999999999</v>
      </c>
      <c r="G338" s="8">
        <v>0.88270000000000004</v>
      </c>
    </row>
    <row r="339" spans="1:7" x14ac:dyDescent="0.55000000000000004">
      <c r="A339" s="8">
        <v>0.91439999999999999</v>
      </c>
      <c r="G339" s="8">
        <v>0.88429999999999997</v>
      </c>
    </row>
    <row r="340" spans="1:7" x14ac:dyDescent="0.55000000000000004">
      <c r="A340" s="8">
        <v>0.91639999999999999</v>
      </c>
      <c r="G340" s="8">
        <v>0.8891</v>
      </c>
    </row>
    <row r="341" spans="1:7" x14ac:dyDescent="0.55000000000000004">
      <c r="A341" s="8">
        <v>0.91839999999999999</v>
      </c>
      <c r="G341" s="8">
        <v>0.89039999999999997</v>
      </c>
    </row>
    <row r="342" spans="1:7" x14ac:dyDescent="0.55000000000000004">
      <c r="A342" s="8">
        <v>0.91849999999999998</v>
      </c>
      <c r="G342" s="8">
        <v>0.89190000000000003</v>
      </c>
    </row>
    <row r="343" spans="1:7" x14ac:dyDescent="0.55000000000000004">
      <c r="A343" s="8">
        <v>0.92200000000000004</v>
      </c>
      <c r="G343" s="8">
        <v>0.89270000000000005</v>
      </c>
    </row>
    <row r="344" spans="1:7" x14ac:dyDescent="0.55000000000000004">
      <c r="A344" s="8">
        <v>0.92230000000000001</v>
      </c>
      <c r="G344" s="8">
        <v>0.89319999999999999</v>
      </c>
    </row>
    <row r="345" spans="1:7" x14ac:dyDescent="0.55000000000000004">
      <c r="A345" s="8">
        <v>0.92430000000000001</v>
      </c>
      <c r="G345" s="8">
        <v>0.89780000000000004</v>
      </c>
    </row>
    <row r="346" spans="1:7" x14ac:dyDescent="0.55000000000000004">
      <c r="A346" s="8">
        <v>0.92500000000000004</v>
      </c>
      <c r="G346" s="8">
        <v>0.90139999999999998</v>
      </c>
    </row>
    <row r="347" spans="1:7" x14ac:dyDescent="0.55000000000000004">
      <c r="A347" s="8">
        <v>0.92569999999999997</v>
      </c>
      <c r="G347" s="8">
        <v>0.90249999999999997</v>
      </c>
    </row>
    <row r="348" spans="1:7" x14ac:dyDescent="0.55000000000000004">
      <c r="A348" s="8">
        <v>0.92579999999999996</v>
      </c>
      <c r="G348" s="8">
        <v>0.90269999999999995</v>
      </c>
    </row>
    <row r="349" spans="1:7" x14ac:dyDescent="0.55000000000000004">
      <c r="A349" s="8">
        <v>0.93140000000000001</v>
      </c>
      <c r="G349" s="8">
        <v>0.90339999999999998</v>
      </c>
    </row>
    <row r="350" spans="1:7" x14ac:dyDescent="0.55000000000000004">
      <c r="A350" s="8">
        <v>0.9375</v>
      </c>
      <c r="G350" s="8">
        <v>0.90580000000000005</v>
      </c>
    </row>
    <row r="351" spans="1:7" x14ac:dyDescent="0.55000000000000004">
      <c r="A351" s="8">
        <v>0.94059999999999999</v>
      </c>
      <c r="G351" s="8">
        <v>0.90620000000000001</v>
      </c>
    </row>
    <row r="352" spans="1:7" x14ac:dyDescent="0.55000000000000004">
      <c r="A352" s="8">
        <v>0.94689999999999996</v>
      </c>
      <c r="G352" s="8">
        <v>0.90680000000000005</v>
      </c>
    </row>
    <row r="353" spans="1:7" x14ac:dyDescent="0.55000000000000004">
      <c r="A353" s="8">
        <v>0.94979999999999998</v>
      </c>
      <c r="G353" s="8">
        <v>0.90690000000000004</v>
      </c>
    </row>
    <row r="354" spans="1:7" x14ac:dyDescent="0.55000000000000004">
      <c r="A354" s="8">
        <v>0.95020000000000004</v>
      </c>
      <c r="G354" s="8">
        <v>0.90859999999999996</v>
      </c>
    </row>
    <row r="355" spans="1:7" x14ac:dyDescent="0.55000000000000004">
      <c r="A355" s="8">
        <v>0.95109999999999995</v>
      </c>
      <c r="G355" s="8">
        <v>0.90910000000000002</v>
      </c>
    </row>
    <row r="356" spans="1:7" x14ac:dyDescent="0.55000000000000004">
      <c r="A356" s="8">
        <v>0.95289999999999997</v>
      </c>
      <c r="G356" s="8">
        <v>0.91169999999999995</v>
      </c>
    </row>
    <row r="357" spans="1:7" x14ac:dyDescent="0.55000000000000004">
      <c r="A357" s="8">
        <v>0.95399999999999996</v>
      </c>
      <c r="G357" s="8">
        <v>0.91269999999999996</v>
      </c>
    </row>
    <row r="358" spans="1:7" x14ac:dyDescent="0.55000000000000004">
      <c r="A358" s="8">
        <v>0.95499999999999996</v>
      </c>
      <c r="G358" s="8">
        <v>0.91290000000000004</v>
      </c>
    </row>
    <row r="359" spans="1:7" x14ac:dyDescent="0.55000000000000004">
      <c r="A359" s="8">
        <v>0.95669999999999999</v>
      </c>
      <c r="G359" s="8">
        <v>0.9133</v>
      </c>
    </row>
    <row r="360" spans="1:7" x14ac:dyDescent="0.55000000000000004">
      <c r="A360" s="8">
        <v>0.95789999999999997</v>
      </c>
      <c r="G360" s="8">
        <v>0.91420000000000001</v>
      </c>
    </row>
    <row r="361" spans="1:7" x14ac:dyDescent="0.55000000000000004">
      <c r="A361" s="8">
        <v>0.95820000000000005</v>
      </c>
      <c r="G361" s="8">
        <v>0.9143</v>
      </c>
    </row>
    <row r="362" spans="1:7" x14ac:dyDescent="0.55000000000000004">
      <c r="A362" s="8">
        <v>0.95940000000000003</v>
      </c>
      <c r="G362" s="8">
        <v>0.91449999999999998</v>
      </c>
    </row>
    <row r="363" spans="1:7" x14ac:dyDescent="0.55000000000000004">
      <c r="A363" s="8">
        <v>0.96040000000000003</v>
      </c>
      <c r="G363" s="8">
        <v>0.91490000000000005</v>
      </c>
    </row>
    <row r="364" spans="1:7" x14ac:dyDescent="0.55000000000000004">
      <c r="A364" s="8">
        <v>0.96389999999999998</v>
      </c>
      <c r="G364" s="8">
        <v>0.9153</v>
      </c>
    </row>
    <row r="365" spans="1:7" x14ac:dyDescent="0.55000000000000004">
      <c r="A365" s="8">
        <v>0.96509999999999996</v>
      </c>
      <c r="G365" s="8">
        <v>0.9163</v>
      </c>
    </row>
    <row r="366" spans="1:7" x14ac:dyDescent="0.55000000000000004">
      <c r="A366" s="8">
        <v>0.9657</v>
      </c>
      <c r="G366" s="8">
        <v>0.91690000000000005</v>
      </c>
    </row>
    <row r="367" spans="1:7" x14ac:dyDescent="0.55000000000000004">
      <c r="A367" s="8">
        <v>0.96679999999999999</v>
      </c>
      <c r="G367" s="8">
        <v>0.91949999999999998</v>
      </c>
    </row>
    <row r="368" spans="1:7" x14ac:dyDescent="0.55000000000000004">
      <c r="A368" s="8">
        <v>0.96809999999999996</v>
      </c>
      <c r="G368" s="8">
        <v>0.92169999999999996</v>
      </c>
    </row>
    <row r="369" spans="1:7" x14ac:dyDescent="0.55000000000000004">
      <c r="A369" s="8">
        <v>0.96970000000000001</v>
      </c>
      <c r="G369" s="8">
        <v>0.92330000000000001</v>
      </c>
    </row>
    <row r="370" spans="1:7" x14ac:dyDescent="0.55000000000000004">
      <c r="A370" s="8">
        <v>0.97070000000000001</v>
      </c>
      <c r="G370" s="8">
        <v>0.93440000000000001</v>
      </c>
    </row>
    <row r="371" spans="1:7" x14ac:dyDescent="0.55000000000000004">
      <c r="A371" s="8">
        <v>0.9718</v>
      </c>
      <c r="G371" s="8">
        <v>0.93559999999999999</v>
      </c>
    </row>
    <row r="372" spans="1:7" x14ac:dyDescent="0.55000000000000004">
      <c r="A372" s="8">
        <v>0.97430000000000005</v>
      </c>
      <c r="G372" s="8">
        <v>0.93830000000000002</v>
      </c>
    </row>
    <row r="373" spans="1:7" x14ac:dyDescent="0.55000000000000004">
      <c r="A373" s="8">
        <v>0.97760000000000002</v>
      </c>
      <c r="G373" s="8">
        <v>0.93910000000000005</v>
      </c>
    </row>
    <row r="374" spans="1:7" x14ac:dyDescent="0.55000000000000004">
      <c r="A374" s="8">
        <v>0.97829999999999995</v>
      </c>
      <c r="G374" s="8">
        <v>0.94089999999999996</v>
      </c>
    </row>
    <row r="375" spans="1:7" x14ac:dyDescent="0.55000000000000004">
      <c r="A375" s="8">
        <v>0.97960000000000003</v>
      </c>
      <c r="G375" s="8">
        <v>0.9466</v>
      </c>
    </row>
    <row r="376" spans="1:7" x14ac:dyDescent="0.55000000000000004">
      <c r="A376" s="8">
        <v>0.9798</v>
      </c>
      <c r="G376" s="8">
        <v>0.9476</v>
      </c>
    </row>
    <row r="377" spans="1:7" x14ac:dyDescent="0.55000000000000004">
      <c r="A377" s="8">
        <v>0.98150000000000004</v>
      </c>
      <c r="G377" s="8">
        <v>0.94869999999999999</v>
      </c>
    </row>
    <row r="378" spans="1:7" x14ac:dyDescent="0.55000000000000004">
      <c r="A378" s="8">
        <v>0.98329999999999995</v>
      </c>
      <c r="G378" s="8">
        <v>0.94879999999999998</v>
      </c>
    </row>
    <row r="379" spans="1:7" x14ac:dyDescent="0.55000000000000004">
      <c r="A379" s="8">
        <v>0.9839</v>
      </c>
      <c r="G379" s="8">
        <v>0.94889999999999997</v>
      </c>
    </row>
    <row r="380" spans="1:7" x14ac:dyDescent="0.55000000000000004">
      <c r="A380" s="8">
        <v>0.98719999999999997</v>
      </c>
      <c r="G380" s="8">
        <v>0.94940000000000002</v>
      </c>
    </row>
    <row r="381" spans="1:7" x14ac:dyDescent="0.55000000000000004">
      <c r="A381" s="8">
        <v>0.99050000000000005</v>
      </c>
      <c r="G381" s="8">
        <v>0.95020000000000004</v>
      </c>
    </row>
    <row r="382" spans="1:7" x14ac:dyDescent="0.55000000000000004">
      <c r="A382" s="8">
        <v>0.99050000000000005</v>
      </c>
      <c r="G382" s="8">
        <v>0.95179999999999998</v>
      </c>
    </row>
    <row r="383" spans="1:7" x14ac:dyDescent="0.55000000000000004">
      <c r="A383" s="8">
        <v>0.99399999999999999</v>
      </c>
      <c r="G383" s="8">
        <v>0.95289999999999997</v>
      </c>
    </row>
    <row r="384" spans="1:7" x14ac:dyDescent="0.55000000000000004">
      <c r="A384" s="8">
        <v>0.99419999999999997</v>
      </c>
      <c r="G384" s="8">
        <v>0.95420000000000005</v>
      </c>
    </row>
    <row r="385" spans="1:7" x14ac:dyDescent="0.55000000000000004">
      <c r="A385" s="8">
        <v>0.99760000000000004</v>
      </c>
      <c r="G385" s="8">
        <v>0.95440000000000003</v>
      </c>
    </row>
    <row r="386" spans="1:7" x14ac:dyDescent="0.55000000000000004">
      <c r="A386" s="8">
        <v>0.99880000000000002</v>
      </c>
      <c r="B386">
        <f>COUNT(A69:A386)</f>
        <v>318</v>
      </c>
      <c r="G386" s="8">
        <v>0.95599999999999996</v>
      </c>
    </row>
    <row r="387" spans="1:7" x14ac:dyDescent="0.55000000000000004">
      <c r="A387" s="8">
        <v>1.0029999999999999</v>
      </c>
      <c r="G387" s="8">
        <v>0.95709999999999995</v>
      </c>
    </row>
    <row r="388" spans="1:7" x14ac:dyDescent="0.55000000000000004">
      <c r="A388" s="8">
        <v>1.004</v>
      </c>
      <c r="G388" s="8">
        <v>0.95820000000000005</v>
      </c>
    </row>
    <row r="389" spans="1:7" x14ac:dyDescent="0.55000000000000004">
      <c r="A389" s="8">
        <v>1.0042</v>
      </c>
      <c r="G389" s="8">
        <v>0.9617</v>
      </c>
    </row>
    <row r="390" spans="1:7" x14ac:dyDescent="0.55000000000000004">
      <c r="A390" s="8">
        <v>1.0062</v>
      </c>
      <c r="G390" s="8">
        <v>0.96260000000000001</v>
      </c>
    </row>
    <row r="391" spans="1:7" x14ac:dyDescent="0.55000000000000004">
      <c r="A391" s="8">
        <v>1.0066999999999999</v>
      </c>
      <c r="G391" s="8">
        <v>0.96319999999999995</v>
      </c>
    </row>
    <row r="392" spans="1:7" x14ac:dyDescent="0.55000000000000004">
      <c r="A392" s="8">
        <v>1.0104</v>
      </c>
      <c r="G392" s="8">
        <v>0.96450000000000002</v>
      </c>
    </row>
    <row r="393" spans="1:7" x14ac:dyDescent="0.55000000000000004">
      <c r="A393" s="8">
        <v>1.0176000000000001</v>
      </c>
      <c r="G393" s="8">
        <v>0.96850000000000003</v>
      </c>
    </row>
    <row r="394" spans="1:7" x14ac:dyDescent="0.55000000000000004">
      <c r="A394" s="8">
        <v>1.0215000000000001</v>
      </c>
      <c r="G394" s="8">
        <v>0.96879999999999999</v>
      </c>
    </row>
    <row r="395" spans="1:7" x14ac:dyDescent="0.55000000000000004">
      <c r="A395" s="8">
        <v>1.0218</v>
      </c>
      <c r="G395" s="8">
        <v>0.96940000000000004</v>
      </c>
    </row>
    <row r="396" spans="1:7" x14ac:dyDescent="0.55000000000000004">
      <c r="A396" s="8">
        <v>1.0222</v>
      </c>
      <c r="G396" s="8">
        <v>0.97089999999999999</v>
      </c>
    </row>
    <row r="397" spans="1:7" x14ac:dyDescent="0.55000000000000004">
      <c r="A397" s="8">
        <v>1.0225</v>
      </c>
      <c r="G397" s="8">
        <v>0.97189999999999999</v>
      </c>
    </row>
    <row r="398" spans="1:7" x14ac:dyDescent="0.55000000000000004">
      <c r="A398" s="8">
        <v>1.0225</v>
      </c>
      <c r="G398" s="8">
        <v>0.97509999999999997</v>
      </c>
    </row>
    <row r="399" spans="1:7" x14ac:dyDescent="0.55000000000000004">
      <c r="A399" s="8">
        <v>1.0282</v>
      </c>
      <c r="G399" s="8">
        <v>0.9768</v>
      </c>
    </row>
    <row r="400" spans="1:7" x14ac:dyDescent="0.55000000000000004">
      <c r="A400" s="8">
        <v>1.0296000000000001</v>
      </c>
      <c r="G400" s="8">
        <v>0.97750000000000004</v>
      </c>
    </row>
    <row r="401" spans="1:7" x14ac:dyDescent="0.55000000000000004">
      <c r="A401" s="8">
        <v>1.0301</v>
      </c>
      <c r="G401" s="8">
        <v>0.98070000000000002</v>
      </c>
    </row>
    <row r="402" spans="1:7" x14ac:dyDescent="0.55000000000000004">
      <c r="A402" s="8">
        <v>1.0303</v>
      </c>
      <c r="G402" s="8">
        <v>0.9839</v>
      </c>
    </row>
    <row r="403" spans="1:7" x14ac:dyDescent="0.55000000000000004">
      <c r="A403" s="8">
        <v>1.0306999999999999</v>
      </c>
      <c r="G403" s="8">
        <v>0.98480000000000001</v>
      </c>
    </row>
    <row r="404" spans="1:7" x14ac:dyDescent="0.55000000000000004">
      <c r="A404" s="8">
        <v>1.0308999999999999</v>
      </c>
      <c r="G404" s="8">
        <v>0.98609999999999998</v>
      </c>
    </row>
    <row r="405" spans="1:7" x14ac:dyDescent="0.55000000000000004">
      <c r="A405" s="8">
        <v>1.0404</v>
      </c>
      <c r="G405" s="8">
        <v>0.98719999999999997</v>
      </c>
    </row>
    <row r="406" spans="1:7" x14ac:dyDescent="0.55000000000000004">
      <c r="A406" s="8">
        <v>1.0414000000000001</v>
      </c>
      <c r="G406" s="8">
        <v>0.98829999999999996</v>
      </c>
    </row>
    <row r="407" spans="1:7" x14ac:dyDescent="0.55000000000000004">
      <c r="A407" s="8">
        <v>1.0454000000000001</v>
      </c>
      <c r="G407" s="8">
        <v>0.99</v>
      </c>
    </row>
    <row r="408" spans="1:7" x14ac:dyDescent="0.55000000000000004">
      <c r="A408" s="8">
        <v>1.0456000000000001</v>
      </c>
      <c r="G408" s="8">
        <v>0.99099999999999999</v>
      </c>
    </row>
    <row r="409" spans="1:7" x14ac:dyDescent="0.55000000000000004">
      <c r="A409" s="8">
        <v>1.046</v>
      </c>
      <c r="G409" s="8">
        <v>0.99319999999999997</v>
      </c>
    </row>
    <row r="410" spans="1:7" x14ac:dyDescent="0.55000000000000004">
      <c r="A410" s="8">
        <v>1.0461</v>
      </c>
      <c r="G410" s="8">
        <v>0.99360000000000004</v>
      </c>
    </row>
    <row r="411" spans="1:7" x14ac:dyDescent="0.55000000000000004">
      <c r="A411" s="8">
        <v>1.0503</v>
      </c>
      <c r="G411" s="8">
        <v>0.99450000000000005</v>
      </c>
    </row>
    <row r="412" spans="1:7" x14ac:dyDescent="0.55000000000000004">
      <c r="A412" s="8">
        <v>1.0506</v>
      </c>
      <c r="G412" s="8">
        <v>0.99460000000000004</v>
      </c>
    </row>
    <row r="413" spans="1:7" x14ac:dyDescent="0.55000000000000004">
      <c r="A413" s="8">
        <v>1.0532999999999999</v>
      </c>
      <c r="G413" s="8">
        <v>0.99590000000000001</v>
      </c>
    </row>
    <row r="414" spans="1:7" x14ac:dyDescent="0.55000000000000004">
      <c r="A414" s="8">
        <v>1.0542</v>
      </c>
      <c r="G414" s="8">
        <v>0.99719999999999998</v>
      </c>
    </row>
    <row r="415" spans="1:7" x14ac:dyDescent="0.55000000000000004">
      <c r="A415" s="8">
        <v>1.0628</v>
      </c>
      <c r="G415" s="8">
        <v>0.99780000000000002</v>
      </c>
    </row>
    <row r="416" spans="1:7" x14ac:dyDescent="0.55000000000000004">
      <c r="A416" s="8">
        <v>1.0644</v>
      </c>
      <c r="G416" s="8">
        <v>0.99839999999999995</v>
      </c>
    </row>
    <row r="417" spans="1:7" x14ac:dyDescent="0.55000000000000004">
      <c r="A417" s="8">
        <v>1.0666</v>
      </c>
      <c r="G417" s="8">
        <v>0.99970000000000003</v>
      </c>
    </row>
    <row r="418" spans="1:7" x14ac:dyDescent="0.55000000000000004">
      <c r="A418" s="8">
        <v>1.0687</v>
      </c>
      <c r="G418" s="8">
        <v>1.0042</v>
      </c>
    </row>
    <row r="419" spans="1:7" x14ac:dyDescent="0.55000000000000004">
      <c r="A419" s="8">
        <v>1.0689</v>
      </c>
      <c r="G419" s="8">
        <v>1.0047999999999999</v>
      </c>
    </row>
    <row r="420" spans="1:7" x14ac:dyDescent="0.55000000000000004">
      <c r="A420" s="8">
        <v>1.069</v>
      </c>
      <c r="G420" s="8">
        <v>1.0052000000000001</v>
      </c>
    </row>
    <row r="421" spans="1:7" x14ac:dyDescent="0.55000000000000004">
      <c r="A421" s="8">
        <v>1.0701000000000001</v>
      </c>
      <c r="G421" s="8">
        <v>1.0064</v>
      </c>
    </row>
    <row r="422" spans="1:7" x14ac:dyDescent="0.55000000000000004">
      <c r="A422" s="8">
        <v>1.0703</v>
      </c>
      <c r="G422" s="8">
        <v>1.0092000000000001</v>
      </c>
    </row>
    <row r="423" spans="1:7" x14ac:dyDescent="0.55000000000000004">
      <c r="A423" s="8">
        <v>1.0733999999999999</v>
      </c>
      <c r="G423" s="8">
        <v>1.0105999999999999</v>
      </c>
    </row>
    <row r="424" spans="1:7" x14ac:dyDescent="0.55000000000000004">
      <c r="A424" s="8">
        <v>1.0734999999999999</v>
      </c>
      <c r="G424" s="8">
        <v>1.0117</v>
      </c>
    </row>
    <row r="425" spans="1:7" x14ac:dyDescent="0.55000000000000004">
      <c r="A425" s="8">
        <v>1.0740000000000001</v>
      </c>
      <c r="G425" s="8">
        <v>1.0118</v>
      </c>
    </row>
    <row r="426" spans="1:7" x14ac:dyDescent="0.55000000000000004">
      <c r="A426" s="8">
        <v>1.0740000000000001</v>
      </c>
      <c r="G426" s="8">
        <v>1.0123</v>
      </c>
    </row>
    <row r="427" spans="1:7" x14ac:dyDescent="0.55000000000000004">
      <c r="A427" s="8">
        <v>1.0761000000000001</v>
      </c>
      <c r="G427" s="8">
        <v>1.0173000000000001</v>
      </c>
    </row>
    <row r="428" spans="1:7" x14ac:dyDescent="0.55000000000000004">
      <c r="A428" s="8">
        <v>1.0779000000000001</v>
      </c>
      <c r="G428" s="8">
        <v>1.0183</v>
      </c>
    </row>
    <row r="429" spans="1:7" x14ac:dyDescent="0.55000000000000004">
      <c r="A429" s="8">
        <v>1.0799000000000001</v>
      </c>
      <c r="G429" s="8">
        <v>1.0198</v>
      </c>
    </row>
    <row r="430" spans="1:7" x14ac:dyDescent="0.55000000000000004">
      <c r="A430" s="8">
        <v>1.0825</v>
      </c>
      <c r="G430" s="8">
        <v>1.0232000000000001</v>
      </c>
    </row>
    <row r="431" spans="1:7" x14ac:dyDescent="0.55000000000000004">
      <c r="A431" s="8">
        <v>1.0826</v>
      </c>
      <c r="G431" s="8">
        <v>1.0290999999999999</v>
      </c>
    </row>
    <row r="432" spans="1:7" x14ac:dyDescent="0.55000000000000004">
      <c r="A432" s="8">
        <v>1.0867</v>
      </c>
      <c r="G432" s="8">
        <v>1.0291999999999999</v>
      </c>
    </row>
    <row r="433" spans="1:7" x14ac:dyDescent="0.55000000000000004">
      <c r="A433" s="8">
        <v>1.087</v>
      </c>
      <c r="G433" s="8">
        <v>1.0302</v>
      </c>
    </row>
    <row r="434" spans="1:7" x14ac:dyDescent="0.55000000000000004">
      <c r="A434" s="8">
        <v>1.0929</v>
      </c>
      <c r="G434" s="8">
        <v>1.0305</v>
      </c>
    </row>
    <row r="435" spans="1:7" x14ac:dyDescent="0.55000000000000004">
      <c r="A435" s="8">
        <v>1.0932999999999999</v>
      </c>
      <c r="G435" s="8">
        <v>1.0316000000000001</v>
      </c>
    </row>
    <row r="436" spans="1:7" x14ac:dyDescent="0.55000000000000004">
      <c r="A436" s="8">
        <v>1.0933999999999999</v>
      </c>
      <c r="G436" s="8">
        <v>1.0326</v>
      </c>
    </row>
    <row r="437" spans="1:7" x14ac:dyDescent="0.55000000000000004">
      <c r="A437" s="8">
        <v>1.0942000000000001</v>
      </c>
      <c r="G437" s="8">
        <v>1.034</v>
      </c>
    </row>
    <row r="438" spans="1:7" x14ac:dyDescent="0.55000000000000004">
      <c r="A438" s="8">
        <v>1.0959000000000001</v>
      </c>
      <c r="G438" s="8">
        <v>1.0378000000000001</v>
      </c>
    </row>
    <row r="439" spans="1:7" x14ac:dyDescent="0.55000000000000004">
      <c r="A439" s="8">
        <v>1.1002000000000001</v>
      </c>
      <c r="G439" s="8">
        <v>1.0386</v>
      </c>
    </row>
    <row r="440" spans="1:7" x14ac:dyDescent="0.55000000000000004">
      <c r="A440" s="8">
        <v>1.1028</v>
      </c>
      <c r="G440" s="8">
        <v>1.0426</v>
      </c>
    </row>
    <row r="441" spans="1:7" x14ac:dyDescent="0.55000000000000004">
      <c r="A441" s="8">
        <v>1.1067</v>
      </c>
      <c r="G441" s="8">
        <v>1.0447</v>
      </c>
    </row>
    <row r="442" spans="1:7" x14ac:dyDescent="0.55000000000000004">
      <c r="A442" s="8">
        <v>1.1075999999999999</v>
      </c>
      <c r="G442" s="8">
        <v>1.0447</v>
      </c>
    </row>
    <row r="443" spans="1:7" x14ac:dyDescent="0.55000000000000004">
      <c r="A443" s="8">
        <v>1.1093</v>
      </c>
      <c r="G443" s="8">
        <v>1.0468</v>
      </c>
    </row>
    <row r="444" spans="1:7" x14ac:dyDescent="0.55000000000000004">
      <c r="A444" s="8">
        <v>1.1100000000000001</v>
      </c>
      <c r="G444" s="8">
        <v>1.0495000000000001</v>
      </c>
    </row>
    <row r="445" spans="1:7" x14ac:dyDescent="0.55000000000000004">
      <c r="A445" s="8">
        <v>1.1142000000000001</v>
      </c>
      <c r="G445" s="8">
        <v>1.0496000000000001</v>
      </c>
    </row>
    <row r="446" spans="1:7" x14ac:dyDescent="0.55000000000000004">
      <c r="A446" s="8">
        <v>1.1145</v>
      </c>
      <c r="G446" s="8">
        <v>1.0508999999999999</v>
      </c>
    </row>
    <row r="447" spans="1:7" x14ac:dyDescent="0.55000000000000004">
      <c r="A447" s="8">
        <v>1.1152</v>
      </c>
      <c r="G447" s="8">
        <v>1.0513999999999999</v>
      </c>
    </row>
    <row r="448" spans="1:7" x14ac:dyDescent="0.55000000000000004">
      <c r="A448" s="8">
        <v>1.1175999999999999</v>
      </c>
      <c r="G448" s="8">
        <v>1.0526</v>
      </c>
    </row>
    <row r="449" spans="1:7" x14ac:dyDescent="0.55000000000000004">
      <c r="A449" s="8">
        <v>1.1202000000000001</v>
      </c>
      <c r="G449" s="8">
        <v>1.0530999999999999</v>
      </c>
    </row>
    <row r="450" spans="1:7" x14ac:dyDescent="0.55000000000000004">
      <c r="A450" s="8">
        <v>1.1328</v>
      </c>
      <c r="G450" s="8">
        <v>1.0549999999999999</v>
      </c>
    </row>
    <row r="451" spans="1:7" x14ac:dyDescent="0.55000000000000004">
      <c r="A451" s="8">
        <v>1.1344000000000001</v>
      </c>
      <c r="G451" s="8">
        <v>1.0577000000000001</v>
      </c>
    </row>
    <row r="452" spans="1:7" x14ac:dyDescent="0.55000000000000004">
      <c r="A452" s="8">
        <v>1.1352</v>
      </c>
      <c r="G452" s="8">
        <v>1.0585</v>
      </c>
    </row>
    <row r="453" spans="1:7" x14ac:dyDescent="0.55000000000000004">
      <c r="A453" s="8">
        <v>1.1379999999999999</v>
      </c>
      <c r="G453" s="8">
        <v>1.0626</v>
      </c>
    </row>
    <row r="454" spans="1:7" x14ac:dyDescent="0.55000000000000004">
      <c r="A454" s="8">
        <v>1.1398999999999999</v>
      </c>
      <c r="G454" s="8">
        <v>1.0647</v>
      </c>
    </row>
    <row r="455" spans="1:7" x14ac:dyDescent="0.55000000000000004">
      <c r="A455" s="8">
        <v>1.1412</v>
      </c>
      <c r="G455" s="8">
        <v>1.0654999999999999</v>
      </c>
    </row>
    <row r="456" spans="1:7" x14ac:dyDescent="0.55000000000000004">
      <c r="A456" s="8">
        <v>1.1447000000000001</v>
      </c>
      <c r="G456" s="8">
        <v>1.0699000000000001</v>
      </c>
    </row>
    <row r="457" spans="1:7" x14ac:dyDescent="0.55000000000000004">
      <c r="A457" s="8">
        <v>1.1456999999999999</v>
      </c>
      <c r="G457" s="8">
        <v>1.0721000000000001</v>
      </c>
    </row>
    <row r="458" spans="1:7" x14ac:dyDescent="0.55000000000000004">
      <c r="A458" s="8">
        <v>1.1458999999999999</v>
      </c>
      <c r="G458" s="8">
        <v>1.0724</v>
      </c>
    </row>
    <row r="459" spans="1:7" x14ac:dyDescent="0.55000000000000004">
      <c r="A459" s="8">
        <v>1.1486000000000001</v>
      </c>
      <c r="G459" s="8">
        <v>1.0818000000000001</v>
      </c>
    </row>
    <row r="460" spans="1:7" x14ac:dyDescent="0.55000000000000004">
      <c r="A460" s="8">
        <v>1.1507000000000001</v>
      </c>
      <c r="G460" s="8">
        <v>1.0839000000000001</v>
      </c>
    </row>
    <row r="461" spans="1:7" x14ac:dyDescent="0.55000000000000004">
      <c r="A461" s="8">
        <v>1.1509</v>
      </c>
      <c r="G461" s="8">
        <v>1.0853999999999999</v>
      </c>
    </row>
    <row r="462" spans="1:7" x14ac:dyDescent="0.55000000000000004">
      <c r="A462" s="8">
        <v>1.1513</v>
      </c>
      <c r="G462" s="8">
        <v>1.0914999999999999</v>
      </c>
    </row>
    <row r="463" spans="1:7" x14ac:dyDescent="0.55000000000000004">
      <c r="A463" s="8">
        <v>1.1529</v>
      </c>
      <c r="G463" s="8">
        <v>1.0963000000000001</v>
      </c>
    </row>
    <row r="464" spans="1:7" x14ac:dyDescent="0.55000000000000004">
      <c r="A464" s="8">
        <v>1.1531</v>
      </c>
      <c r="G464" s="8">
        <v>1.0987</v>
      </c>
    </row>
    <row r="465" spans="1:7" x14ac:dyDescent="0.55000000000000004">
      <c r="A465" s="8">
        <v>1.1541999999999999</v>
      </c>
      <c r="G465" s="8">
        <v>1.1012999999999999</v>
      </c>
    </row>
    <row r="466" spans="1:7" x14ac:dyDescent="0.55000000000000004">
      <c r="A466" s="8">
        <v>1.1554</v>
      </c>
      <c r="G466" s="8">
        <v>1.1023000000000001</v>
      </c>
    </row>
    <row r="467" spans="1:7" x14ac:dyDescent="0.55000000000000004">
      <c r="A467" s="8">
        <v>1.1575</v>
      </c>
      <c r="G467" s="8">
        <v>1.1028</v>
      </c>
    </row>
    <row r="468" spans="1:7" x14ac:dyDescent="0.55000000000000004">
      <c r="A468" s="8">
        <v>1.1634</v>
      </c>
      <c r="G468" s="8">
        <v>1.1057999999999999</v>
      </c>
    </row>
    <row r="469" spans="1:7" x14ac:dyDescent="0.55000000000000004">
      <c r="A469" s="8">
        <v>1.1724000000000001</v>
      </c>
      <c r="G469" s="8">
        <v>1.1067</v>
      </c>
    </row>
    <row r="470" spans="1:7" x14ac:dyDescent="0.55000000000000004">
      <c r="A470" s="8">
        <v>1.1729000000000001</v>
      </c>
      <c r="G470" s="8">
        <v>1.1074999999999999</v>
      </c>
    </row>
    <row r="471" spans="1:7" x14ac:dyDescent="0.55000000000000004">
      <c r="A471" s="8">
        <v>1.1798</v>
      </c>
      <c r="G471" s="8">
        <v>1.1079000000000001</v>
      </c>
    </row>
    <row r="472" spans="1:7" x14ac:dyDescent="0.55000000000000004">
      <c r="A472" s="8">
        <v>1.1826000000000001</v>
      </c>
      <c r="G472" s="8">
        <v>1.1196999999999999</v>
      </c>
    </row>
    <row r="473" spans="1:7" x14ac:dyDescent="0.55000000000000004">
      <c r="A473" s="8">
        <v>1.1891</v>
      </c>
      <c r="G473" s="8">
        <v>1.1220000000000001</v>
      </c>
    </row>
    <row r="474" spans="1:7" x14ac:dyDescent="0.55000000000000004">
      <c r="A474" s="8">
        <v>1.1894</v>
      </c>
      <c r="G474" s="8">
        <v>1.1236999999999999</v>
      </c>
    </row>
    <row r="475" spans="1:7" x14ac:dyDescent="0.55000000000000004">
      <c r="A475" s="8">
        <v>1.1938</v>
      </c>
      <c r="G475" s="8">
        <v>1.1253</v>
      </c>
    </row>
    <row r="476" spans="1:7" x14ac:dyDescent="0.55000000000000004">
      <c r="A476" s="8">
        <v>1.2033</v>
      </c>
      <c r="G476" s="8">
        <v>1.1263000000000001</v>
      </c>
    </row>
    <row r="477" spans="1:7" x14ac:dyDescent="0.55000000000000004">
      <c r="A477" s="8">
        <v>1.2118</v>
      </c>
      <c r="G477" s="8">
        <v>1.1265000000000001</v>
      </c>
    </row>
    <row r="478" spans="1:7" x14ac:dyDescent="0.55000000000000004">
      <c r="A478" s="8">
        <v>1.2136</v>
      </c>
      <c r="G478" s="8">
        <v>1.1275999999999999</v>
      </c>
    </row>
    <row r="479" spans="1:7" x14ac:dyDescent="0.55000000000000004">
      <c r="A479" s="8">
        <v>1.2175</v>
      </c>
      <c r="G479" s="8">
        <v>1.1288</v>
      </c>
    </row>
    <row r="480" spans="1:7" x14ac:dyDescent="0.55000000000000004">
      <c r="A480" s="8">
        <v>1.2216</v>
      </c>
      <c r="G480" s="8">
        <v>1.1291</v>
      </c>
    </row>
    <row r="481" spans="1:7" x14ac:dyDescent="0.55000000000000004">
      <c r="A481" s="8">
        <v>1.224</v>
      </c>
      <c r="G481" s="8">
        <v>1.1322000000000001</v>
      </c>
    </row>
    <row r="482" spans="1:7" x14ac:dyDescent="0.55000000000000004">
      <c r="A482" s="8">
        <v>1.2245999999999999</v>
      </c>
      <c r="G482" s="8">
        <v>1.1323000000000001</v>
      </c>
    </row>
    <row r="483" spans="1:7" x14ac:dyDescent="0.55000000000000004">
      <c r="A483" s="8">
        <v>1.2281</v>
      </c>
      <c r="G483" s="8">
        <v>1.1466000000000001</v>
      </c>
    </row>
    <row r="484" spans="1:7" x14ac:dyDescent="0.55000000000000004">
      <c r="A484" s="8">
        <v>1.2324999999999999</v>
      </c>
      <c r="G484" s="8">
        <v>1.1504000000000001</v>
      </c>
    </row>
    <row r="485" spans="1:7" x14ac:dyDescent="0.55000000000000004">
      <c r="A485" s="8">
        <v>1.2346999999999999</v>
      </c>
      <c r="G485" s="8">
        <v>1.1561999999999999</v>
      </c>
    </row>
    <row r="486" spans="1:7" x14ac:dyDescent="0.55000000000000004">
      <c r="A486" s="8">
        <v>1.2364999999999999</v>
      </c>
      <c r="G486" s="8">
        <v>1.1593</v>
      </c>
    </row>
    <row r="487" spans="1:7" x14ac:dyDescent="0.55000000000000004">
      <c r="A487" s="8">
        <v>1.2399</v>
      </c>
      <c r="G487" s="8">
        <v>1.1597999999999999</v>
      </c>
    </row>
    <row r="488" spans="1:7" x14ac:dyDescent="0.55000000000000004">
      <c r="A488" s="8">
        <v>1.2428999999999999</v>
      </c>
      <c r="G488" s="8">
        <v>1.1619999999999999</v>
      </c>
    </row>
    <row r="489" spans="1:7" x14ac:dyDescent="0.55000000000000004">
      <c r="A489" s="8">
        <v>1.2435</v>
      </c>
      <c r="G489" s="8">
        <v>1.1667000000000001</v>
      </c>
    </row>
    <row r="490" spans="1:7" x14ac:dyDescent="0.55000000000000004">
      <c r="A490" s="8">
        <v>1.2452000000000001</v>
      </c>
      <c r="G490" s="8">
        <v>1.1712</v>
      </c>
    </row>
    <row r="491" spans="1:7" x14ac:dyDescent="0.55000000000000004">
      <c r="A491" s="8">
        <v>1.2455000000000001</v>
      </c>
      <c r="G491" s="8">
        <v>1.1732</v>
      </c>
    </row>
    <row r="492" spans="1:7" x14ac:dyDescent="0.55000000000000004">
      <c r="A492" s="8">
        <v>1.2472000000000001</v>
      </c>
      <c r="G492" s="8">
        <v>1.1748000000000001</v>
      </c>
    </row>
    <row r="493" spans="1:7" x14ac:dyDescent="0.55000000000000004">
      <c r="A493" s="8">
        <v>1.2529999999999999</v>
      </c>
      <c r="G493" s="8">
        <v>1.1809000000000001</v>
      </c>
    </row>
    <row r="494" spans="1:7" x14ac:dyDescent="0.55000000000000004">
      <c r="A494" s="8">
        <v>1.2544</v>
      </c>
      <c r="G494" s="8">
        <v>1.1814</v>
      </c>
    </row>
    <row r="495" spans="1:7" x14ac:dyDescent="0.55000000000000004">
      <c r="A495" s="8">
        <v>1.2587999999999999</v>
      </c>
      <c r="G495" s="8">
        <v>1.1852</v>
      </c>
    </row>
    <row r="496" spans="1:7" x14ac:dyDescent="0.55000000000000004">
      <c r="A496" s="8">
        <v>1.2645999999999999</v>
      </c>
      <c r="G496" s="8">
        <v>1.1956</v>
      </c>
    </row>
    <row r="497" spans="1:7" x14ac:dyDescent="0.55000000000000004">
      <c r="A497" s="8">
        <v>1.2693000000000001</v>
      </c>
      <c r="G497" s="8">
        <v>1.1969000000000001</v>
      </c>
    </row>
    <row r="498" spans="1:7" x14ac:dyDescent="0.55000000000000004">
      <c r="A498" s="8">
        <v>1.2709999999999999</v>
      </c>
      <c r="G498" s="8">
        <v>1.1993</v>
      </c>
    </row>
    <row r="499" spans="1:7" x14ac:dyDescent="0.55000000000000004">
      <c r="A499" s="8">
        <v>1.2746999999999999</v>
      </c>
      <c r="G499" s="8">
        <v>1.2008000000000001</v>
      </c>
    </row>
    <row r="500" spans="1:7" x14ac:dyDescent="0.55000000000000004">
      <c r="A500" s="8">
        <v>1.2770999999999999</v>
      </c>
      <c r="G500" s="8">
        <v>1.2019</v>
      </c>
    </row>
    <row r="501" spans="1:7" x14ac:dyDescent="0.55000000000000004">
      <c r="A501" s="8">
        <v>1.2784</v>
      </c>
      <c r="G501" s="8">
        <v>1.2074</v>
      </c>
    </row>
    <row r="502" spans="1:7" x14ac:dyDescent="0.55000000000000004">
      <c r="A502" s="8">
        <v>1.28</v>
      </c>
      <c r="G502" s="8">
        <v>1.2099</v>
      </c>
    </row>
    <row r="503" spans="1:7" x14ac:dyDescent="0.55000000000000004">
      <c r="A503" s="8">
        <v>1.2801</v>
      </c>
      <c r="G503" s="8">
        <v>1.2121999999999999</v>
      </c>
    </row>
    <row r="504" spans="1:7" x14ac:dyDescent="0.55000000000000004">
      <c r="A504" s="8">
        <v>1.2805</v>
      </c>
      <c r="G504" s="8">
        <v>1.2122999999999999</v>
      </c>
    </row>
    <row r="505" spans="1:7" x14ac:dyDescent="0.55000000000000004">
      <c r="A505" s="8">
        <v>1.2849999999999999</v>
      </c>
      <c r="G505" s="8">
        <v>1.2162999999999999</v>
      </c>
    </row>
    <row r="506" spans="1:7" x14ac:dyDescent="0.55000000000000004">
      <c r="A506" s="8">
        <v>1.2868999999999999</v>
      </c>
      <c r="G506" s="8">
        <v>1.2203999999999999</v>
      </c>
    </row>
    <row r="507" spans="1:7" x14ac:dyDescent="0.55000000000000004">
      <c r="A507" s="8">
        <v>1.2909999999999999</v>
      </c>
      <c r="G507" s="8">
        <v>1.2230000000000001</v>
      </c>
    </row>
    <row r="508" spans="1:7" x14ac:dyDescent="0.55000000000000004">
      <c r="A508" s="8">
        <v>1.2950999999999999</v>
      </c>
      <c r="G508" s="8">
        <v>1.2233000000000001</v>
      </c>
    </row>
    <row r="509" spans="1:7" x14ac:dyDescent="0.55000000000000004">
      <c r="A509" s="8">
        <v>1.2981</v>
      </c>
      <c r="G509" s="8">
        <v>1.2270000000000001</v>
      </c>
    </row>
    <row r="510" spans="1:7" x14ac:dyDescent="0.55000000000000004">
      <c r="A510" s="8">
        <v>1.2981</v>
      </c>
      <c r="G510" s="8">
        <v>1.2276</v>
      </c>
    </row>
    <row r="511" spans="1:7" x14ac:dyDescent="0.55000000000000004">
      <c r="A511" s="8">
        <v>1.3010999999999999</v>
      </c>
      <c r="G511" s="8">
        <v>1.2290000000000001</v>
      </c>
    </row>
    <row r="512" spans="1:7" x14ac:dyDescent="0.55000000000000004">
      <c r="A512" s="8">
        <v>1.3021</v>
      </c>
      <c r="G512" s="8">
        <v>1.2315</v>
      </c>
    </row>
    <row r="513" spans="1:7" x14ac:dyDescent="0.55000000000000004">
      <c r="A513" s="8">
        <v>1.3047</v>
      </c>
      <c r="G513" s="8">
        <v>1.2470000000000001</v>
      </c>
    </row>
    <row r="514" spans="1:7" x14ac:dyDescent="0.55000000000000004">
      <c r="A514" s="8">
        <v>1.3069</v>
      </c>
      <c r="G514" s="8">
        <v>1.2472000000000001</v>
      </c>
    </row>
    <row r="515" spans="1:7" x14ac:dyDescent="0.55000000000000004">
      <c r="A515" s="8">
        <v>1.3102</v>
      </c>
      <c r="G515" s="8">
        <v>1.2485999999999999</v>
      </c>
    </row>
    <row r="516" spans="1:7" x14ac:dyDescent="0.55000000000000004">
      <c r="A516" s="8">
        <v>1.3123</v>
      </c>
      <c r="G516" s="8">
        <v>1.2611000000000001</v>
      </c>
    </row>
    <row r="517" spans="1:7" x14ac:dyDescent="0.55000000000000004">
      <c r="A517" s="8">
        <v>1.3181</v>
      </c>
      <c r="G517" s="8">
        <v>1.2634000000000001</v>
      </c>
    </row>
    <row r="518" spans="1:7" x14ac:dyDescent="0.55000000000000004">
      <c r="A518" s="8">
        <v>1.3260000000000001</v>
      </c>
      <c r="G518" s="8">
        <v>1.2687999999999999</v>
      </c>
    </row>
    <row r="519" spans="1:7" x14ac:dyDescent="0.55000000000000004">
      <c r="A519" s="8">
        <v>1.3285</v>
      </c>
      <c r="G519" s="8">
        <v>1.2742</v>
      </c>
    </row>
    <row r="520" spans="1:7" x14ac:dyDescent="0.55000000000000004">
      <c r="A520" s="8">
        <v>1.3299000000000001</v>
      </c>
      <c r="G520" s="8">
        <v>1.2811999999999999</v>
      </c>
    </row>
    <row r="521" spans="1:7" x14ac:dyDescent="0.55000000000000004">
      <c r="A521" s="8">
        <v>1.3349</v>
      </c>
      <c r="G521" s="8">
        <v>1.2831999999999999</v>
      </c>
    </row>
    <row r="522" spans="1:7" x14ac:dyDescent="0.55000000000000004">
      <c r="A522" s="8">
        <v>1.3376999999999999</v>
      </c>
      <c r="G522" s="8">
        <v>1.2859</v>
      </c>
    </row>
    <row r="523" spans="1:7" x14ac:dyDescent="0.55000000000000004">
      <c r="A523" s="8">
        <v>1.3393999999999999</v>
      </c>
      <c r="G523" s="8">
        <v>1.2867999999999999</v>
      </c>
    </row>
    <row r="524" spans="1:7" x14ac:dyDescent="0.55000000000000004">
      <c r="A524" s="8">
        <v>1.3411</v>
      </c>
      <c r="G524" s="8">
        <v>1.2927999999999999</v>
      </c>
    </row>
    <row r="525" spans="1:7" x14ac:dyDescent="0.55000000000000004">
      <c r="A525" s="8">
        <v>1.3444</v>
      </c>
      <c r="G525" s="8">
        <v>1.2967</v>
      </c>
    </row>
    <row r="526" spans="1:7" x14ac:dyDescent="0.55000000000000004">
      <c r="A526" s="8">
        <v>1.3512999999999999</v>
      </c>
      <c r="G526" s="8">
        <v>1.2970999999999999</v>
      </c>
    </row>
    <row r="527" spans="1:7" x14ac:dyDescent="0.55000000000000004">
      <c r="A527" s="8">
        <v>1.3521000000000001</v>
      </c>
      <c r="G527" s="8">
        <v>1.3087</v>
      </c>
    </row>
    <row r="528" spans="1:7" x14ac:dyDescent="0.55000000000000004">
      <c r="A528" s="8">
        <v>1.355</v>
      </c>
      <c r="G528" s="8">
        <v>1.3106</v>
      </c>
    </row>
    <row r="529" spans="1:7" x14ac:dyDescent="0.55000000000000004">
      <c r="A529" s="8">
        <v>1.3568</v>
      </c>
      <c r="G529" s="8">
        <v>1.3111999999999999</v>
      </c>
    </row>
    <row r="530" spans="1:7" x14ac:dyDescent="0.55000000000000004">
      <c r="A530" s="8">
        <v>1.3675999999999999</v>
      </c>
      <c r="G530" s="8">
        <v>1.3168</v>
      </c>
    </row>
    <row r="531" spans="1:7" x14ac:dyDescent="0.55000000000000004">
      <c r="A531" s="8">
        <v>1.3698999999999999</v>
      </c>
      <c r="G531" s="8">
        <v>1.3220000000000001</v>
      </c>
    </row>
    <row r="532" spans="1:7" x14ac:dyDescent="0.55000000000000004">
      <c r="A532" s="8">
        <v>1.38</v>
      </c>
      <c r="G532" s="8">
        <v>1.3265</v>
      </c>
    </row>
    <row r="533" spans="1:7" x14ac:dyDescent="0.55000000000000004">
      <c r="A533" s="8">
        <v>1.3804000000000001</v>
      </c>
      <c r="G533" s="8">
        <v>1.3275999999999999</v>
      </c>
    </row>
    <row r="534" spans="1:7" x14ac:dyDescent="0.55000000000000004">
      <c r="A534" s="8">
        <v>1.3814</v>
      </c>
      <c r="G534" s="8">
        <v>1.3277000000000001</v>
      </c>
    </row>
    <row r="535" spans="1:7" x14ac:dyDescent="0.55000000000000004">
      <c r="A535" s="8">
        <v>1.3827</v>
      </c>
      <c r="G535" s="8">
        <v>1.337</v>
      </c>
    </row>
    <row r="536" spans="1:7" x14ac:dyDescent="0.55000000000000004">
      <c r="A536" s="8">
        <v>1.383</v>
      </c>
      <c r="G536" s="8">
        <v>1.343</v>
      </c>
    </row>
    <row r="537" spans="1:7" x14ac:dyDescent="0.55000000000000004">
      <c r="A537" s="8">
        <v>1.3841000000000001</v>
      </c>
      <c r="G537" s="8">
        <v>1.3441000000000001</v>
      </c>
    </row>
    <row r="538" spans="1:7" x14ac:dyDescent="0.55000000000000004">
      <c r="A538" s="8">
        <v>1.3843000000000001</v>
      </c>
      <c r="G538" s="8">
        <v>1.3441000000000001</v>
      </c>
    </row>
    <row r="539" spans="1:7" x14ac:dyDescent="0.55000000000000004">
      <c r="A539" s="8">
        <v>1.3849</v>
      </c>
      <c r="G539" s="8">
        <v>1.3456999999999999</v>
      </c>
    </row>
    <row r="540" spans="1:7" x14ac:dyDescent="0.55000000000000004">
      <c r="A540" s="8">
        <v>1.3862000000000001</v>
      </c>
      <c r="G540" s="8">
        <v>1.3494999999999999</v>
      </c>
    </row>
    <row r="541" spans="1:7" x14ac:dyDescent="0.55000000000000004">
      <c r="A541" s="8">
        <v>1.387</v>
      </c>
      <c r="G541" s="8">
        <v>1.3513999999999999</v>
      </c>
    </row>
    <row r="542" spans="1:7" x14ac:dyDescent="0.55000000000000004">
      <c r="A542" s="8">
        <v>1.3875999999999999</v>
      </c>
      <c r="G542" s="8">
        <v>1.355</v>
      </c>
    </row>
    <row r="543" spans="1:7" x14ac:dyDescent="0.55000000000000004">
      <c r="A543" s="8">
        <v>1.3989</v>
      </c>
      <c r="G543" s="8">
        <v>1.3585</v>
      </c>
    </row>
    <row r="544" spans="1:7" x14ac:dyDescent="0.55000000000000004">
      <c r="A544" s="8">
        <v>1.4004000000000001</v>
      </c>
      <c r="G544" s="8">
        <v>1.3633</v>
      </c>
    </row>
    <row r="545" spans="1:7" x14ac:dyDescent="0.55000000000000004">
      <c r="A545" s="8">
        <v>1.4027000000000001</v>
      </c>
      <c r="G545" s="8">
        <v>1.3671</v>
      </c>
    </row>
    <row r="546" spans="1:7" x14ac:dyDescent="0.55000000000000004">
      <c r="A546" s="8">
        <v>1.4087000000000001</v>
      </c>
      <c r="G546" s="8">
        <v>1.3689</v>
      </c>
    </row>
    <row r="547" spans="1:7" x14ac:dyDescent="0.55000000000000004">
      <c r="A547" s="8">
        <v>1.4114</v>
      </c>
      <c r="G547" s="8">
        <v>1.3724000000000001</v>
      </c>
    </row>
    <row r="548" spans="1:7" x14ac:dyDescent="0.55000000000000004">
      <c r="A548" s="8">
        <v>1.4126000000000001</v>
      </c>
      <c r="G548" s="8">
        <v>1.3751</v>
      </c>
    </row>
    <row r="549" spans="1:7" x14ac:dyDescent="0.55000000000000004">
      <c r="A549" s="8">
        <v>1.4177999999999999</v>
      </c>
      <c r="G549" s="8">
        <v>1.3842000000000001</v>
      </c>
    </row>
    <row r="550" spans="1:7" x14ac:dyDescent="0.55000000000000004">
      <c r="A550" s="8">
        <v>1.42</v>
      </c>
      <c r="G550" s="8">
        <v>1.3924000000000001</v>
      </c>
    </row>
    <row r="551" spans="1:7" x14ac:dyDescent="0.55000000000000004">
      <c r="A551" s="8">
        <v>1.4213</v>
      </c>
      <c r="G551" s="8">
        <v>1.4005000000000001</v>
      </c>
    </row>
    <row r="552" spans="1:7" x14ac:dyDescent="0.55000000000000004">
      <c r="A552" s="8">
        <v>1.4219999999999999</v>
      </c>
      <c r="G552" s="8">
        <v>1.4049</v>
      </c>
    </row>
    <row r="553" spans="1:7" x14ac:dyDescent="0.55000000000000004">
      <c r="A553" s="8">
        <v>1.4227000000000001</v>
      </c>
      <c r="G553" s="8">
        <v>1.4167000000000001</v>
      </c>
    </row>
    <row r="554" spans="1:7" x14ac:dyDescent="0.55000000000000004">
      <c r="A554" s="8">
        <v>1.4325000000000001</v>
      </c>
      <c r="G554" s="8">
        <v>1.4180999999999999</v>
      </c>
    </row>
    <row r="555" spans="1:7" x14ac:dyDescent="0.55000000000000004">
      <c r="A555" s="8">
        <v>1.4352</v>
      </c>
      <c r="G555" s="8">
        <v>1.4204000000000001</v>
      </c>
    </row>
    <row r="556" spans="1:7" x14ac:dyDescent="0.55000000000000004">
      <c r="A556" s="8">
        <v>1.4376</v>
      </c>
      <c r="G556" s="8">
        <v>1.4351</v>
      </c>
    </row>
    <row r="557" spans="1:7" x14ac:dyDescent="0.55000000000000004">
      <c r="A557" s="8">
        <v>1.4389000000000001</v>
      </c>
      <c r="G557" s="8">
        <v>1.4376</v>
      </c>
    </row>
    <row r="558" spans="1:7" x14ac:dyDescent="0.55000000000000004">
      <c r="A558" s="8">
        <v>1.4406000000000001</v>
      </c>
      <c r="G558" s="8">
        <v>1.4415</v>
      </c>
    </row>
    <row r="559" spans="1:7" x14ac:dyDescent="0.55000000000000004">
      <c r="A559" s="8">
        <v>1.4415</v>
      </c>
      <c r="G559" s="8">
        <v>1.4419999999999999</v>
      </c>
    </row>
    <row r="560" spans="1:7" x14ac:dyDescent="0.55000000000000004">
      <c r="A560" s="8">
        <v>1.4446000000000001</v>
      </c>
      <c r="G560" s="8">
        <v>1.4429000000000001</v>
      </c>
    </row>
    <row r="561" spans="1:7" x14ac:dyDescent="0.55000000000000004">
      <c r="A561" s="8">
        <v>1.4456</v>
      </c>
      <c r="G561" s="8">
        <v>1.4442999999999999</v>
      </c>
    </row>
    <row r="562" spans="1:7" x14ac:dyDescent="0.55000000000000004">
      <c r="A562" s="8">
        <v>1.4470000000000001</v>
      </c>
      <c r="G562" s="8">
        <v>1.4460999999999999</v>
      </c>
    </row>
    <row r="563" spans="1:7" x14ac:dyDescent="0.55000000000000004">
      <c r="A563" s="8">
        <v>1.4483999999999999</v>
      </c>
      <c r="G563" s="8">
        <v>1.4497</v>
      </c>
    </row>
    <row r="564" spans="1:7" x14ac:dyDescent="0.55000000000000004">
      <c r="A564" s="8">
        <v>1.4497</v>
      </c>
      <c r="G564" s="8">
        <v>1.4511000000000001</v>
      </c>
    </row>
    <row r="565" spans="1:7" x14ac:dyDescent="0.55000000000000004">
      <c r="A565" s="8">
        <v>1.4525999999999999</v>
      </c>
      <c r="G565" s="8">
        <v>1.4519</v>
      </c>
    </row>
    <row r="566" spans="1:7" x14ac:dyDescent="0.55000000000000004">
      <c r="A566" s="8">
        <v>1.4581999999999999</v>
      </c>
      <c r="G566" s="8">
        <v>1.4523999999999999</v>
      </c>
    </row>
    <row r="567" spans="1:7" x14ac:dyDescent="0.55000000000000004">
      <c r="A567" s="8">
        <v>1.4648000000000001</v>
      </c>
      <c r="G567" s="8">
        <v>1.4576</v>
      </c>
    </row>
    <row r="568" spans="1:7" x14ac:dyDescent="0.55000000000000004">
      <c r="A568" s="8">
        <v>1.4686999999999999</v>
      </c>
      <c r="G568" s="8">
        <v>1.4587000000000001</v>
      </c>
    </row>
    <row r="569" spans="1:7" x14ac:dyDescent="0.55000000000000004">
      <c r="A569" s="8">
        <v>1.4702</v>
      </c>
      <c r="G569" s="8">
        <v>1.4825999999999999</v>
      </c>
    </row>
    <row r="570" spans="1:7" x14ac:dyDescent="0.55000000000000004">
      <c r="A570" s="8">
        <v>1.4730000000000001</v>
      </c>
      <c r="G570" s="8">
        <v>1.4834000000000001</v>
      </c>
    </row>
    <row r="571" spans="1:7" x14ac:dyDescent="0.55000000000000004">
      <c r="A571" s="8">
        <v>1.4765999999999999</v>
      </c>
      <c r="G571" s="8">
        <v>1.4867999999999999</v>
      </c>
    </row>
    <row r="572" spans="1:7" x14ac:dyDescent="0.55000000000000004">
      <c r="A572" s="8">
        <v>1.4846999999999999</v>
      </c>
      <c r="G572" s="8">
        <v>1.4873000000000001</v>
      </c>
    </row>
    <row r="573" spans="1:7" x14ac:dyDescent="0.55000000000000004">
      <c r="A573" s="8">
        <v>1.4875</v>
      </c>
      <c r="G573" s="8">
        <v>1.4922</v>
      </c>
    </row>
    <row r="574" spans="1:7" x14ac:dyDescent="0.55000000000000004">
      <c r="A574" s="8">
        <v>1.4875</v>
      </c>
      <c r="G574" s="8">
        <v>1.4943</v>
      </c>
    </row>
    <row r="575" spans="1:7" x14ac:dyDescent="0.55000000000000004">
      <c r="A575" s="8">
        <v>1.4887999999999999</v>
      </c>
      <c r="G575" s="8">
        <v>1.5031000000000001</v>
      </c>
    </row>
    <row r="576" spans="1:7" x14ac:dyDescent="0.55000000000000004">
      <c r="A576" s="8">
        <v>1.4895</v>
      </c>
      <c r="G576" s="8">
        <v>1.5035000000000001</v>
      </c>
    </row>
    <row r="577" spans="1:7" x14ac:dyDescent="0.55000000000000004">
      <c r="A577" s="8">
        <v>1.4961</v>
      </c>
      <c r="B577">
        <f>COUNT(A387:A577)</f>
        <v>191</v>
      </c>
      <c r="G577" s="8">
        <v>1.5071000000000001</v>
      </c>
    </row>
    <row r="578" spans="1:7" x14ac:dyDescent="0.55000000000000004">
      <c r="A578" s="8">
        <v>1.5015000000000001</v>
      </c>
      <c r="G578" s="8">
        <v>1.5134000000000001</v>
      </c>
    </row>
    <row r="579" spans="1:7" x14ac:dyDescent="0.55000000000000004">
      <c r="A579" s="8">
        <v>1.5048999999999999</v>
      </c>
      <c r="G579" s="8">
        <v>1.5143</v>
      </c>
    </row>
    <row r="580" spans="1:7" x14ac:dyDescent="0.55000000000000004">
      <c r="A580" s="8">
        <v>1.5065999999999999</v>
      </c>
      <c r="G580" s="8">
        <v>1.5238</v>
      </c>
    </row>
    <row r="581" spans="1:7" x14ac:dyDescent="0.55000000000000004">
      <c r="A581" s="8">
        <v>1.5069999999999999</v>
      </c>
      <c r="G581" s="8">
        <v>1.5446</v>
      </c>
    </row>
    <row r="582" spans="1:7" x14ac:dyDescent="0.55000000000000004">
      <c r="A582" s="8">
        <v>1.5091000000000001</v>
      </c>
      <c r="G582" s="8">
        <v>1.5478000000000001</v>
      </c>
    </row>
    <row r="583" spans="1:7" x14ac:dyDescent="0.55000000000000004">
      <c r="A583" s="8">
        <v>1.5096000000000001</v>
      </c>
      <c r="G583" s="8">
        <v>1.5528999999999999</v>
      </c>
    </row>
    <row r="584" spans="1:7" x14ac:dyDescent="0.55000000000000004">
      <c r="A584" s="8">
        <v>1.5114000000000001</v>
      </c>
      <c r="G584" s="8">
        <v>1.5568</v>
      </c>
    </row>
    <row r="585" spans="1:7" x14ac:dyDescent="0.55000000000000004">
      <c r="A585" s="8">
        <v>1.5115000000000001</v>
      </c>
      <c r="G585" s="8">
        <v>1.5658000000000001</v>
      </c>
    </row>
    <row r="586" spans="1:7" x14ac:dyDescent="0.55000000000000004">
      <c r="A586" s="8">
        <v>1.5166999999999999</v>
      </c>
      <c r="G586" s="8">
        <v>1.573</v>
      </c>
    </row>
    <row r="587" spans="1:7" x14ac:dyDescent="0.55000000000000004">
      <c r="A587" s="8">
        <v>1.5248999999999999</v>
      </c>
      <c r="G587" s="8">
        <v>1.573</v>
      </c>
    </row>
    <row r="588" spans="1:7" x14ac:dyDescent="0.55000000000000004">
      <c r="A588" s="8">
        <v>1.5296000000000001</v>
      </c>
      <c r="G588" s="8">
        <v>1.5745</v>
      </c>
    </row>
    <row r="589" spans="1:7" x14ac:dyDescent="0.55000000000000004">
      <c r="A589" s="8">
        <v>1.5329999999999999</v>
      </c>
      <c r="G589" s="8">
        <v>1.5893999999999999</v>
      </c>
    </row>
    <row r="590" spans="1:7" x14ac:dyDescent="0.55000000000000004">
      <c r="A590" s="8">
        <v>1.5347999999999999</v>
      </c>
      <c r="G590" s="8">
        <v>1.5972999999999999</v>
      </c>
    </row>
    <row r="591" spans="1:7" x14ac:dyDescent="0.55000000000000004">
      <c r="A591" s="8">
        <v>1.5486</v>
      </c>
      <c r="G591" s="8">
        <v>1.603</v>
      </c>
    </row>
    <row r="592" spans="1:7" x14ac:dyDescent="0.55000000000000004">
      <c r="A592" s="8">
        <v>1.5490999999999999</v>
      </c>
      <c r="G592" s="8">
        <v>1.6208</v>
      </c>
    </row>
    <row r="593" spans="1:7" x14ac:dyDescent="0.55000000000000004">
      <c r="A593" s="8">
        <v>1.5499000000000001</v>
      </c>
      <c r="G593" s="8">
        <v>1.6392</v>
      </c>
    </row>
    <row r="594" spans="1:7" x14ac:dyDescent="0.55000000000000004">
      <c r="A594" s="8">
        <v>1.5529999999999999</v>
      </c>
      <c r="G594" s="8">
        <v>1.6769000000000001</v>
      </c>
    </row>
    <row r="595" spans="1:7" x14ac:dyDescent="0.55000000000000004">
      <c r="A595" s="8">
        <v>1.5545</v>
      </c>
      <c r="G595" s="8">
        <v>1.6794</v>
      </c>
    </row>
    <row r="596" spans="1:7" x14ac:dyDescent="0.55000000000000004">
      <c r="A596" s="8">
        <v>1.5552999999999999</v>
      </c>
      <c r="G596" s="8">
        <v>1.6851</v>
      </c>
    </row>
    <row r="597" spans="1:7" x14ac:dyDescent="0.55000000000000004">
      <c r="A597" s="8">
        <v>1.5571999999999999</v>
      </c>
      <c r="G597" s="8">
        <v>1.6971000000000001</v>
      </c>
    </row>
    <row r="598" spans="1:7" x14ac:dyDescent="0.55000000000000004">
      <c r="A598" s="8">
        <v>1.5631999999999999</v>
      </c>
      <c r="G598" s="8">
        <v>1.6975</v>
      </c>
    </row>
    <row r="599" spans="1:7" x14ac:dyDescent="0.55000000000000004">
      <c r="A599" s="8">
        <v>1.5679000000000001</v>
      </c>
      <c r="G599" s="8">
        <v>1.6995</v>
      </c>
    </row>
    <row r="600" spans="1:7" x14ac:dyDescent="0.55000000000000004">
      <c r="A600" s="8">
        <v>1.5708</v>
      </c>
      <c r="G600" s="8">
        <v>1.7039</v>
      </c>
    </row>
    <row r="601" spans="1:7" x14ac:dyDescent="0.55000000000000004">
      <c r="A601" s="8">
        <v>1.5714999999999999</v>
      </c>
      <c r="G601" s="8">
        <v>1.7104999999999999</v>
      </c>
    </row>
    <row r="602" spans="1:7" x14ac:dyDescent="0.55000000000000004">
      <c r="A602" s="8">
        <v>1.5744</v>
      </c>
      <c r="G602" s="8">
        <v>1.7184999999999999</v>
      </c>
    </row>
    <row r="603" spans="1:7" x14ac:dyDescent="0.55000000000000004">
      <c r="A603" s="8">
        <v>1.5853999999999999</v>
      </c>
      <c r="G603" s="8">
        <v>1.7203999999999999</v>
      </c>
    </row>
    <row r="604" spans="1:7" x14ac:dyDescent="0.55000000000000004">
      <c r="A604" s="8">
        <v>1.5894999999999999</v>
      </c>
      <c r="G604" s="8">
        <v>1.7537</v>
      </c>
    </row>
    <row r="605" spans="1:7" x14ac:dyDescent="0.55000000000000004">
      <c r="A605" s="8">
        <v>1.5919000000000001</v>
      </c>
      <c r="G605" s="8">
        <v>1.7542</v>
      </c>
    </row>
    <row r="606" spans="1:7" x14ac:dyDescent="0.55000000000000004">
      <c r="A606" s="8">
        <v>1.6012</v>
      </c>
      <c r="G606" s="8">
        <v>1.7592000000000001</v>
      </c>
    </row>
    <row r="607" spans="1:7" x14ac:dyDescent="0.55000000000000004">
      <c r="A607" s="8">
        <v>1.6089</v>
      </c>
      <c r="G607" s="8">
        <v>1.7601</v>
      </c>
    </row>
    <row r="608" spans="1:7" x14ac:dyDescent="0.55000000000000004">
      <c r="A608" s="8">
        <v>1.6174999999999999</v>
      </c>
      <c r="G608" s="8">
        <v>1.7666999999999999</v>
      </c>
    </row>
    <row r="609" spans="1:7" x14ac:dyDescent="0.55000000000000004">
      <c r="A609" s="8">
        <v>1.6175999999999999</v>
      </c>
      <c r="G609" s="8">
        <v>1.7667999999999999</v>
      </c>
    </row>
    <row r="610" spans="1:7" x14ac:dyDescent="0.55000000000000004">
      <c r="A610" s="8">
        <v>1.6245000000000001</v>
      </c>
      <c r="G610" s="8">
        <v>1.8069</v>
      </c>
    </row>
    <row r="611" spans="1:7" x14ac:dyDescent="0.55000000000000004">
      <c r="A611" s="8">
        <v>1.6298999999999999</v>
      </c>
      <c r="G611" s="8">
        <v>1.8176000000000001</v>
      </c>
    </row>
    <row r="612" spans="1:7" x14ac:dyDescent="0.55000000000000004">
      <c r="A612" s="8">
        <v>1.6363000000000001</v>
      </c>
      <c r="G612" s="8">
        <v>1.8263</v>
      </c>
    </row>
    <row r="613" spans="1:7" x14ac:dyDescent="0.55000000000000004">
      <c r="A613" s="8">
        <v>1.639</v>
      </c>
      <c r="G613" s="8">
        <v>1.8306</v>
      </c>
    </row>
    <row r="614" spans="1:7" x14ac:dyDescent="0.55000000000000004">
      <c r="A614" s="8">
        <v>1.6435</v>
      </c>
      <c r="G614" s="8">
        <v>1.8322000000000001</v>
      </c>
    </row>
    <row r="615" spans="1:7" x14ac:dyDescent="0.55000000000000004">
      <c r="A615" s="8">
        <v>1.6456999999999999</v>
      </c>
      <c r="G615" s="8">
        <v>1.833</v>
      </c>
    </row>
    <row r="616" spans="1:7" x14ac:dyDescent="0.55000000000000004">
      <c r="A616" s="8">
        <v>1.6492</v>
      </c>
      <c r="G616" s="8">
        <v>1.8387</v>
      </c>
    </row>
    <row r="617" spans="1:7" x14ac:dyDescent="0.55000000000000004">
      <c r="A617" s="8">
        <v>1.6506000000000001</v>
      </c>
      <c r="G617" s="8">
        <v>1.8464</v>
      </c>
    </row>
    <row r="618" spans="1:7" x14ac:dyDescent="0.55000000000000004">
      <c r="A618" s="8">
        <v>1.6547000000000001</v>
      </c>
      <c r="G618" s="8">
        <v>1.869</v>
      </c>
    </row>
    <row r="619" spans="1:7" x14ac:dyDescent="0.55000000000000004">
      <c r="A619" s="8">
        <v>1.6574</v>
      </c>
      <c r="G619" s="8">
        <v>1.8819999999999999</v>
      </c>
    </row>
    <row r="620" spans="1:7" x14ac:dyDescent="0.55000000000000004">
      <c r="A620" s="8">
        <v>1.6686000000000001</v>
      </c>
      <c r="G620" s="8">
        <v>1.8879999999999999</v>
      </c>
    </row>
    <row r="621" spans="1:7" x14ac:dyDescent="0.55000000000000004">
      <c r="A621" s="8">
        <v>1.6765000000000001</v>
      </c>
      <c r="G621" s="8">
        <v>1.9021999999999999</v>
      </c>
    </row>
    <row r="622" spans="1:7" x14ac:dyDescent="0.55000000000000004">
      <c r="A622" s="8">
        <v>1.6947000000000001</v>
      </c>
      <c r="G622" s="8">
        <v>1.9031</v>
      </c>
    </row>
    <row r="623" spans="1:7" x14ac:dyDescent="0.55000000000000004">
      <c r="A623" s="8">
        <v>1.6975</v>
      </c>
      <c r="G623" s="8">
        <v>1.9100999999999999</v>
      </c>
    </row>
    <row r="624" spans="1:7" x14ac:dyDescent="0.55000000000000004">
      <c r="A624" s="8">
        <v>1.6983999999999999</v>
      </c>
      <c r="G624" s="8">
        <v>1.9125000000000001</v>
      </c>
    </row>
    <row r="625" spans="1:7" x14ac:dyDescent="0.55000000000000004">
      <c r="A625" s="8">
        <v>1.6993</v>
      </c>
      <c r="G625" s="8">
        <v>1.9160999999999999</v>
      </c>
    </row>
    <row r="626" spans="1:7" x14ac:dyDescent="0.55000000000000004">
      <c r="A626" s="8">
        <v>1.7030000000000001</v>
      </c>
      <c r="G626" s="8">
        <v>1.9352</v>
      </c>
    </row>
    <row r="627" spans="1:7" x14ac:dyDescent="0.55000000000000004">
      <c r="A627" s="8">
        <v>1.7111000000000001</v>
      </c>
      <c r="G627" s="8">
        <v>1.9382999999999999</v>
      </c>
    </row>
    <row r="628" spans="1:7" x14ac:dyDescent="0.55000000000000004">
      <c r="A628" s="8">
        <v>1.7144999999999999</v>
      </c>
      <c r="G628" s="8">
        <v>1.9386000000000001</v>
      </c>
    </row>
    <row r="629" spans="1:7" x14ac:dyDescent="0.55000000000000004">
      <c r="A629" s="8">
        <v>1.7153</v>
      </c>
      <c r="G629" s="8">
        <v>1.9389000000000001</v>
      </c>
    </row>
    <row r="630" spans="1:7" x14ac:dyDescent="0.55000000000000004">
      <c r="A630" s="8">
        <v>1.7165999999999999</v>
      </c>
      <c r="G630" s="8">
        <v>1.9421999999999999</v>
      </c>
    </row>
    <row r="631" spans="1:7" x14ac:dyDescent="0.55000000000000004">
      <c r="A631" s="8">
        <v>1.7194</v>
      </c>
      <c r="G631" s="8">
        <v>1.9527000000000001</v>
      </c>
    </row>
    <row r="632" spans="1:7" x14ac:dyDescent="0.55000000000000004">
      <c r="A632" s="8">
        <v>1.7282</v>
      </c>
      <c r="G632" s="8">
        <v>1.9581999999999999</v>
      </c>
    </row>
    <row r="633" spans="1:7" x14ac:dyDescent="0.55000000000000004">
      <c r="A633" s="8">
        <v>1.7294</v>
      </c>
      <c r="G633" s="8">
        <v>1.9661999999999999</v>
      </c>
    </row>
    <row r="634" spans="1:7" x14ac:dyDescent="0.55000000000000004">
      <c r="A634" s="8">
        <v>1.7343999999999999</v>
      </c>
      <c r="G634" s="8">
        <v>1.9678</v>
      </c>
    </row>
    <row r="635" spans="1:7" x14ac:dyDescent="0.55000000000000004">
      <c r="A635" s="8">
        <v>1.7493000000000001</v>
      </c>
      <c r="G635" s="8">
        <v>1.9708000000000001</v>
      </c>
    </row>
    <row r="636" spans="1:7" x14ac:dyDescent="0.55000000000000004">
      <c r="A636" s="8">
        <v>1.7496</v>
      </c>
      <c r="G636" s="8">
        <v>1.9792000000000001</v>
      </c>
    </row>
    <row r="637" spans="1:7" x14ac:dyDescent="0.55000000000000004">
      <c r="A637" s="8">
        <v>1.7505999999999999</v>
      </c>
      <c r="G637" s="8">
        <v>1.9918</v>
      </c>
    </row>
    <row r="638" spans="1:7" x14ac:dyDescent="0.55000000000000004">
      <c r="A638" s="8">
        <v>1.7518</v>
      </c>
      <c r="G638" s="8">
        <v>2.0002</v>
      </c>
    </row>
    <row r="639" spans="1:7" x14ac:dyDescent="0.55000000000000004">
      <c r="A639" s="8">
        <v>1.7538</v>
      </c>
      <c r="G639" s="8">
        <v>2.0068000000000001</v>
      </c>
    </row>
    <row r="640" spans="1:7" x14ac:dyDescent="0.55000000000000004">
      <c r="A640" s="8">
        <v>1.7628999999999999</v>
      </c>
      <c r="G640" s="8">
        <v>2.0089000000000001</v>
      </c>
    </row>
    <row r="641" spans="1:7" x14ac:dyDescent="0.55000000000000004">
      <c r="A641" s="8">
        <v>1.7741</v>
      </c>
      <c r="G641" s="8">
        <v>2.0259999999999998</v>
      </c>
    </row>
    <row r="642" spans="1:7" x14ac:dyDescent="0.55000000000000004">
      <c r="A642" s="8">
        <v>1.7825</v>
      </c>
      <c r="G642" s="8">
        <v>2.0310999999999999</v>
      </c>
    </row>
    <row r="643" spans="1:7" x14ac:dyDescent="0.55000000000000004">
      <c r="A643" s="8">
        <v>1.786</v>
      </c>
      <c r="G643" s="8">
        <v>2.0350999999999999</v>
      </c>
    </row>
    <row r="644" spans="1:7" x14ac:dyDescent="0.55000000000000004">
      <c r="A644" s="8">
        <v>1.7889999999999999</v>
      </c>
      <c r="G644" s="8">
        <v>2.0449000000000002</v>
      </c>
    </row>
    <row r="645" spans="1:7" x14ac:dyDescent="0.55000000000000004">
      <c r="A645" s="8">
        <v>1.7904</v>
      </c>
      <c r="G645" s="8">
        <v>2.0571000000000002</v>
      </c>
    </row>
    <row r="646" spans="1:7" x14ac:dyDescent="0.55000000000000004">
      <c r="A646" s="8">
        <v>1.7915000000000001</v>
      </c>
      <c r="G646" s="8">
        <v>2.0592999999999999</v>
      </c>
    </row>
    <row r="647" spans="1:7" x14ac:dyDescent="0.55000000000000004">
      <c r="A647" s="8">
        <v>1.7919</v>
      </c>
      <c r="G647" s="8">
        <v>2.0606</v>
      </c>
    </row>
    <row r="648" spans="1:7" x14ac:dyDescent="0.55000000000000004">
      <c r="A648" s="8">
        <v>1.7936000000000001</v>
      </c>
      <c r="G648" s="8">
        <v>2.0663999999999998</v>
      </c>
    </row>
    <row r="649" spans="1:7" x14ac:dyDescent="0.55000000000000004">
      <c r="A649" s="8">
        <v>1.7948999999999999</v>
      </c>
      <c r="G649" s="8">
        <v>2.0722999999999998</v>
      </c>
    </row>
    <row r="650" spans="1:7" x14ac:dyDescent="0.55000000000000004">
      <c r="A650" s="8">
        <v>1.8009999999999999</v>
      </c>
      <c r="G650" s="8">
        <v>2.0728</v>
      </c>
    </row>
    <row r="651" spans="1:7" x14ac:dyDescent="0.55000000000000004">
      <c r="A651" s="8">
        <v>1.8026</v>
      </c>
      <c r="G651" s="8">
        <v>2.0760000000000001</v>
      </c>
    </row>
    <row r="652" spans="1:7" x14ac:dyDescent="0.55000000000000004">
      <c r="A652" s="8">
        <v>1.8045</v>
      </c>
      <c r="G652" s="8">
        <v>2.0851000000000002</v>
      </c>
    </row>
    <row r="653" spans="1:7" x14ac:dyDescent="0.55000000000000004">
      <c r="A653" s="8">
        <v>1.8069</v>
      </c>
      <c r="G653" s="8">
        <v>2.0857999999999999</v>
      </c>
    </row>
    <row r="654" spans="1:7" x14ac:dyDescent="0.55000000000000004">
      <c r="A654" s="8">
        <v>1.8124</v>
      </c>
      <c r="G654" s="8">
        <v>2.0914999999999999</v>
      </c>
    </row>
    <row r="655" spans="1:7" x14ac:dyDescent="0.55000000000000004">
      <c r="A655" s="8">
        <v>1.8223</v>
      </c>
      <c r="G655" s="8">
        <v>2.0954000000000002</v>
      </c>
    </row>
    <row r="656" spans="1:7" x14ac:dyDescent="0.55000000000000004">
      <c r="A656" s="8">
        <v>1.8239000000000001</v>
      </c>
      <c r="G656" s="8">
        <v>2.0964</v>
      </c>
    </row>
    <row r="657" spans="1:7" x14ac:dyDescent="0.55000000000000004">
      <c r="A657" s="8">
        <v>1.8302</v>
      </c>
      <c r="G657" s="8">
        <v>2.1032000000000002</v>
      </c>
    </row>
    <row r="658" spans="1:7" x14ac:dyDescent="0.55000000000000004">
      <c r="A658" s="8">
        <v>1.8305</v>
      </c>
      <c r="G658" s="8">
        <v>2.1036999999999999</v>
      </c>
    </row>
    <row r="659" spans="1:7" x14ac:dyDescent="0.55000000000000004">
      <c r="A659" s="8">
        <v>1.8371</v>
      </c>
      <c r="G659" s="8">
        <v>2.1038999999999999</v>
      </c>
    </row>
    <row r="660" spans="1:7" x14ac:dyDescent="0.55000000000000004">
      <c r="A660" s="8">
        <v>1.847</v>
      </c>
      <c r="G660" s="8">
        <v>2.1082999999999998</v>
      </c>
    </row>
    <row r="661" spans="1:7" x14ac:dyDescent="0.55000000000000004">
      <c r="A661" s="8">
        <v>1.8485</v>
      </c>
      <c r="G661" s="8">
        <v>2.1149</v>
      </c>
    </row>
    <row r="662" spans="1:7" x14ac:dyDescent="0.55000000000000004">
      <c r="A662" s="8">
        <v>1.8577999999999999</v>
      </c>
      <c r="G662" s="8">
        <v>2.1154000000000002</v>
      </c>
    </row>
    <row r="663" spans="1:7" x14ac:dyDescent="0.55000000000000004">
      <c r="A663" s="8">
        <v>1.86</v>
      </c>
      <c r="G663" s="8">
        <v>2.1154999999999999</v>
      </c>
    </row>
    <row r="664" spans="1:7" x14ac:dyDescent="0.55000000000000004">
      <c r="A664" s="8">
        <v>1.8664000000000001</v>
      </c>
      <c r="G664" s="8">
        <v>2.1261999999999999</v>
      </c>
    </row>
    <row r="665" spans="1:7" x14ac:dyDescent="0.55000000000000004">
      <c r="A665" s="8">
        <v>1.8665</v>
      </c>
      <c r="G665" s="8">
        <v>2.1282999999999999</v>
      </c>
    </row>
    <row r="666" spans="1:7" x14ac:dyDescent="0.55000000000000004">
      <c r="A666" s="8">
        <v>1.8777999999999999</v>
      </c>
      <c r="G666" s="8">
        <v>2.129</v>
      </c>
    </row>
    <row r="667" spans="1:7" x14ac:dyDescent="0.55000000000000004">
      <c r="A667" s="8">
        <v>1.8878999999999999</v>
      </c>
      <c r="G667" s="8">
        <v>2.1297000000000001</v>
      </c>
    </row>
    <row r="668" spans="1:7" x14ac:dyDescent="0.55000000000000004">
      <c r="A668" s="8">
        <v>1.8923000000000001</v>
      </c>
      <c r="G668" s="8">
        <v>2.1404999999999998</v>
      </c>
    </row>
    <row r="669" spans="1:7" x14ac:dyDescent="0.55000000000000004">
      <c r="A669" s="8">
        <v>1.8935999999999999</v>
      </c>
      <c r="G669" s="8">
        <v>2.1414</v>
      </c>
    </row>
    <row r="670" spans="1:7" x14ac:dyDescent="0.55000000000000004">
      <c r="A670" s="8">
        <v>1.8984000000000001</v>
      </c>
      <c r="G670" s="8">
        <v>2.1536</v>
      </c>
    </row>
    <row r="671" spans="1:7" x14ac:dyDescent="0.55000000000000004">
      <c r="A671" s="8">
        <v>1.8987000000000001</v>
      </c>
      <c r="G671" s="8">
        <v>2.1562999999999999</v>
      </c>
    </row>
    <row r="672" spans="1:7" x14ac:dyDescent="0.55000000000000004">
      <c r="A672" s="8">
        <v>1.9207000000000001</v>
      </c>
      <c r="G672" s="8">
        <v>2.1619999999999999</v>
      </c>
    </row>
    <row r="673" spans="1:7" x14ac:dyDescent="0.55000000000000004">
      <c r="A673" s="8">
        <v>1.9479</v>
      </c>
      <c r="G673" s="8">
        <v>2.1707000000000001</v>
      </c>
    </row>
    <row r="674" spans="1:7" x14ac:dyDescent="0.55000000000000004">
      <c r="A674" s="8">
        <v>1.9490000000000001</v>
      </c>
      <c r="G674" s="8">
        <v>2.1751999999999998</v>
      </c>
    </row>
    <row r="675" spans="1:7" x14ac:dyDescent="0.55000000000000004">
      <c r="A675" s="8">
        <v>1.9581999999999999</v>
      </c>
      <c r="G675" s="8">
        <v>2.1802000000000001</v>
      </c>
    </row>
    <row r="676" spans="1:7" x14ac:dyDescent="0.55000000000000004">
      <c r="A676" s="8">
        <v>1.9744999999999999</v>
      </c>
      <c r="G676" s="8">
        <v>2.1842000000000001</v>
      </c>
    </row>
    <row r="677" spans="1:7" x14ac:dyDescent="0.55000000000000004">
      <c r="A677" s="8">
        <v>1.9859</v>
      </c>
      <c r="G677" s="8">
        <v>2.1886000000000001</v>
      </c>
    </row>
    <row r="678" spans="1:7" x14ac:dyDescent="0.55000000000000004">
      <c r="A678" s="8">
        <v>1.9863</v>
      </c>
      <c r="G678" s="8">
        <v>2.1976</v>
      </c>
    </row>
    <row r="679" spans="1:7" x14ac:dyDescent="0.55000000000000004">
      <c r="A679" s="8">
        <v>1.9866999999999999</v>
      </c>
      <c r="G679" s="8">
        <v>2.2006000000000001</v>
      </c>
    </row>
    <row r="680" spans="1:7" x14ac:dyDescent="0.55000000000000004">
      <c r="A680" s="8">
        <v>1.9867999999999999</v>
      </c>
      <c r="G680" s="8">
        <v>2.2021000000000002</v>
      </c>
    </row>
    <row r="681" spans="1:7" x14ac:dyDescent="0.55000000000000004">
      <c r="A681" s="8">
        <v>2.0005000000000002</v>
      </c>
      <c r="G681" s="8">
        <v>2.2023000000000001</v>
      </c>
    </row>
    <row r="682" spans="1:7" x14ac:dyDescent="0.55000000000000004">
      <c r="A682" s="8">
        <v>2.0083000000000002</v>
      </c>
      <c r="G682" s="8">
        <v>2.2078000000000002</v>
      </c>
    </row>
    <row r="683" spans="1:7" x14ac:dyDescent="0.55000000000000004">
      <c r="A683" s="8">
        <v>2.0091999999999999</v>
      </c>
      <c r="G683" s="8">
        <v>2.2097000000000002</v>
      </c>
    </row>
    <row r="684" spans="1:7" x14ac:dyDescent="0.55000000000000004">
      <c r="A684" s="8">
        <v>2.0167000000000002</v>
      </c>
      <c r="G684" s="8">
        <v>2.2107000000000001</v>
      </c>
    </row>
    <row r="685" spans="1:7" x14ac:dyDescent="0.55000000000000004">
      <c r="A685" s="8">
        <v>2.0184000000000002</v>
      </c>
      <c r="G685" s="8">
        <v>2.2132000000000001</v>
      </c>
    </row>
    <row r="686" spans="1:7" x14ac:dyDescent="0.55000000000000004">
      <c r="A686" s="8">
        <v>2.044</v>
      </c>
      <c r="G686" s="8">
        <v>2.2141999999999999</v>
      </c>
    </row>
    <row r="687" spans="1:7" x14ac:dyDescent="0.55000000000000004">
      <c r="A687" s="8">
        <v>2.0529999999999999</v>
      </c>
      <c r="G687" s="8">
        <v>2.2153</v>
      </c>
    </row>
    <row r="688" spans="1:7" x14ac:dyDescent="0.55000000000000004">
      <c r="A688" s="8">
        <v>2.0531000000000001</v>
      </c>
      <c r="G688" s="8">
        <v>2.2235</v>
      </c>
    </row>
    <row r="689" spans="1:7" x14ac:dyDescent="0.55000000000000004">
      <c r="A689" s="8">
        <v>2.0651999999999999</v>
      </c>
      <c r="G689" s="8">
        <v>2.2252000000000001</v>
      </c>
    </row>
    <row r="690" spans="1:7" x14ac:dyDescent="0.55000000000000004">
      <c r="A690" s="8">
        <v>2.0787</v>
      </c>
      <c r="G690" s="8">
        <v>2.2273000000000001</v>
      </c>
    </row>
    <row r="691" spans="1:7" x14ac:dyDescent="0.55000000000000004">
      <c r="A691" s="8">
        <v>2.0918999999999999</v>
      </c>
      <c r="G691" s="8">
        <v>2.2290000000000001</v>
      </c>
    </row>
    <row r="692" spans="1:7" x14ac:dyDescent="0.55000000000000004">
      <c r="A692" s="8">
        <v>2.0947</v>
      </c>
      <c r="G692" s="8">
        <v>2.2328999999999999</v>
      </c>
    </row>
    <row r="693" spans="1:7" x14ac:dyDescent="0.55000000000000004">
      <c r="A693" s="8">
        <v>2.1023999999999998</v>
      </c>
      <c r="G693" s="8">
        <v>2.2452000000000001</v>
      </c>
    </row>
    <row r="694" spans="1:7" x14ac:dyDescent="0.55000000000000004">
      <c r="A694" s="8">
        <v>2.1076999999999999</v>
      </c>
      <c r="G694" s="8">
        <v>2.2544</v>
      </c>
    </row>
    <row r="695" spans="1:7" x14ac:dyDescent="0.55000000000000004">
      <c r="A695" s="8">
        <v>2.1111</v>
      </c>
      <c r="G695" s="8">
        <v>2.2578999999999998</v>
      </c>
    </row>
    <row r="696" spans="1:7" x14ac:dyDescent="0.55000000000000004">
      <c r="A696" s="8">
        <v>2.1351</v>
      </c>
      <c r="G696" s="8">
        <v>2.2587999999999999</v>
      </c>
    </row>
    <row r="697" spans="1:7" x14ac:dyDescent="0.55000000000000004">
      <c r="A697" s="8">
        <v>2.1381999999999999</v>
      </c>
      <c r="G697" s="8">
        <v>2.2652000000000001</v>
      </c>
    </row>
    <row r="698" spans="1:7" x14ac:dyDescent="0.55000000000000004">
      <c r="A698" s="8">
        <v>2.1396000000000002</v>
      </c>
      <c r="G698" s="8">
        <v>2.2686999999999999</v>
      </c>
    </row>
    <row r="699" spans="1:7" x14ac:dyDescent="0.55000000000000004">
      <c r="A699" s="8">
        <v>2.1453000000000002</v>
      </c>
      <c r="G699" s="8">
        <v>2.2966000000000002</v>
      </c>
    </row>
    <row r="700" spans="1:7" x14ac:dyDescent="0.55000000000000004">
      <c r="A700" s="8">
        <v>2.1507999999999998</v>
      </c>
      <c r="G700" s="8">
        <v>2.3022999999999998</v>
      </c>
    </row>
    <row r="701" spans="1:7" x14ac:dyDescent="0.55000000000000004">
      <c r="A701" s="8">
        <v>2.1520999999999999</v>
      </c>
      <c r="G701" s="8">
        <v>2.3050000000000002</v>
      </c>
    </row>
    <row r="702" spans="1:7" x14ac:dyDescent="0.55000000000000004">
      <c r="A702" s="8">
        <v>2.1684999999999999</v>
      </c>
      <c r="G702" s="8">
        <v>2.3172999999999999</v>
      </c>
    </row>
    <row r="703" spans="1:7" x14ac:dyDescent="0.55000000000000004">
      <c r="A703" s="8">
        <v>2.1760000000000002</v>
      </c>
      <c r="G703" s="8">
        <v>2.3210000000000002</v>
      </c>
    </row>
    <row r="704" spans="1:7" x14ac:dyDescent="0.55000000000000004">
      <c r="A704" s="8">
        <v>2.1943000000000001</v>
      </c>
      <c r="G704" s="8">
        <v>2.3306</v>
      </c>
    </row>
    <row r="705" spans="1:7" x14ac:dyDescent="0.55000000000000004">
      <c r="A705" s="8">
        <v>2.2065000000000001</v>
      </c>
      <c r="G705" s="8">
        <v>2.3641999999999999</v>
      </c>
    </row>
    <row r="706" spans="1:7" x14ac:dyDescent="0.55000000000000004">
      <c r="A706" s="8">
        <v>2.2090999999999998</v>
      </c>
      <c r="G706" s="8">
        <v>2.3780000000000001</v>
      </c>
    </row>
    <row r="707" spans="1:7" x14ac:dyDescent="0.55000000000000004">
      <c r="A707" s="8">
        <v>2.2172999999999998</v>
      </c>
      <c r="G707" s="8">
        <v>2.3782000000000001</v>
      </c>
    </row>
    <row r="708" spans="1:7" x14ac:dyDescent="0.55000000000000004">
      <c r="A708" s="8">
        <v>2.2174999999999998</v>
      </c>
      <c r="G708" s="8">
        <v>2.3832</v>
      </c>
    </row>
    <row r="709" spans="1:7" x14ac:dyDescent="0.55000000000000004">
      <c r="A709" s="8">
        <v>2.2208000000000001</v>
      </c>
      <c r="G709" s="8">
        <v>2.3845000000000001</v>
      </c>
    </row>
    <row r="710" spans="1:7" x14ac:dyDescent="0.55000000000000004">
      <c r="A710" s="8">
        <v>2.2223999999999999</v>
      </c>
      <c r="G710" s="8">
        <v>2.3879000000000001</v>
      </c>
    </row>
    <row r="711" spans="1:7" x14ac:dyDescent="0.55000000000000004">
      <c r="A711" s="8">
        <v>2.2233999999999998</v>
      </c>
      <c r="G711" s="8">
        <v>2.3971</v>
      </c>
    </row>
    <row r="712" spans="1:7" x14ac:dyDescent="0.55000000000000004">
      <c r="A712" s="8">
        <v>2.2252999999999998</v>
      </c>
      <c r="G712" s="8">
        <v>2.3988999999999998</v>
      </c>
    </row>
    <row r="713" spans="1:7" x14ac:dyDescent="0.55000000000000004">
      <c r="A713" s="8">
        <v>2.2538</v>
      </c>
      <c r="G713" s="8">
        <v>2.407</v>
      </c>
    </row>
    <row r="714" spans="1:7" x14ac:dyDescent="0.55000000000000004">
      <c r="A714" s="8">
        <v>2.2719999999999998</v>
      </c>
      <c r="G714" s="8">
        <v>2.4169</v>
      </c>
    </row>
    <row r="715" spans="1:7" x14ac:dyDescent="0.55000000000000004">
      <c r="A715" s="8">
        <v>2.2726999999999999</v>
      </c>
      <c r="G715" s="8">
        <v>2.4272999999999998</v>
      </c>
    </row>
    <row r="716" spans="1:7" x14ac:dyDescent="0.55000000000000004">
      <c r="A716" s="8">
        <v>2.2766999999999999</v>
      </c>
      <c r="G716" s="8">
        <v>2.4367000000000001</v>
      </c>
    </row>
    <row r="717" spans="1:7" x14ac:dyDescent="0.55000000000000004">
      <c r="A717" s="8">
        <v>2.2776999999999998</v>
      </c>
      <c r="G717" s="8">
        <v>2.4394</v>
      </c>
    </row>
    <row r="718" spans="1:7" x14ac:dyDescent="0.55000000000000004">
      <c r="A718" s="8">
        <v>2.2911999999999999</v>
      </c>
      <c r="G718" s="8">
        <v>2.4407999999999999</v>
      </c>
    </row>
    <row r="719" spans="1:7" x14ac:dyDescent="0.55000000000000004">
      <c r="A719" s="8">
        <v>2.2947000000000002</v>
      </c>
      <c r="G719" s="8">
        <v>2.4449999999999998</v>
      </c>
    </row>
    <row r="720" spans="1:7" x14ac:dyDescent="0.55000000000000004">
      <c r="A720" s="8">
        <v>2.2980999999999998</v>
      </c>
      <c r="G720" s="8">
        <v>2.4470000000000001</v>
      </c>
    </row>
    <row r="721" spans="1:7" x14ac:dyDescent="0.55000000000000004">
      <c r="A721" s="8">
        <v>2.3006000000000002</v>
      </c>
      <c r="G721" s="8">
        <v>2.4474999999999998</v>
      </c>
    </row>
    <row r="722" spans="1:7" x14ac:dyDescent="0.55000000000000004">
      <c r="A722" s="8">
        <v>2.3208000000000002</v>
      </c>
      <c r="G722" s="8">
        <v>2.4504999999999999</v>
      </c>
    </row>
    <row r="723" spans="1:7" x14ac:dyDescent="0.55000000000000004">
      <c r="A723" s="8">
        <v>2.3391000000000002</v>
      </c>
      <c r="G723" s="8">
        <v>2.4689999999999999</v>
      </c>
    </row>
    <row r="724" spans="1:7" x14ac:dyDescent="0.55000000000000004">
      <c r="A724" s="8">
        <v>2.3456000000000001</v>
      </c>
      <c r="G724" s="8">
        <v>2.4729000000000001</v>
      </c>
    </row>
    <row r="725" spans="1:7" x14ac:dyDescent="0.55000000000000004">
      <c r="A725" s="8">
        <v>2.3691</v>
      </c>
      <c r="G725" s="8">
        <v>2.4862000000000002</v>
      </c>
    </row>
    <row r="726" spans="1:7" x14ac:dyDescent="0.55000000000000004">
      <c r="A726" s="8">
        <v>2.3721000000000001</v>
      </c>
      <c r="G726" s="8">
        <v>2.4942000000000002</v>
      </c>
    </row>
    <row r="727" spans="1:7" x14ac:dyDescent="0.55000000000000004">
      <c r="A727" s="8">
        <v>2.3881000000000001</v>
      </c>
      <c r="G727" s="8">
        <v>2.4973999999999998</v>
      </c>
    </row>
    <row r="728" spans="1:7" x14ac:dyDescent="0.55000000000000004">
      <c r="A728" s="8">
        <v>2.4085999999999999</v>
      </c>
      <c r="G728" s="8">
        <v>2.5003000000000002</v>
      </c>
    </row>
    <row r="729" spans="1:7" x14ac:dyDescent="0.55000000000000004">
      <c r="A729" s="8">
        <v>2.4108999999999998</v>
      </c>
      <c r="G729" s="8">
        <v>2.5152000000000001</v>
      </c>
    </row>
    <row r="730" spans="1:7" x14ac:dyDescent="0.55000000000000004">
      <c r="A730" s="8">
        <v>2.4198</v>
      </c>
      <c r="G730" s="8">
        <v>2.5169000000000001</v>
      </c>
    </row>
    <row r="731" spans="1:7" x14ac:dyDescent="0.55000000000000004">
      <c r="A731" s="8">
        <v>2.4407999999999999</v>
      </c>
      <c r="G731" s="8">
        <v>2.5228000000000002</v>
      </c>
    </row>
    <row r="732" spans="1:7" x14ac:dyDescent="0.55000000000000004">
      <c r="A732" s="8">
        <v>2.4407999999999999</v>
      </c>
      <c r="G732" s="8">
        <v>2.5293999999999999</v>
      </c>
    </row>
    <row r="733" spans="1:7" x14ac:dyDescent="0.55000000000000004">
      <c r="A733" s="8">
        <v>2.4552999999999998</v>
      </c>
      <c r="G733" s="8">
        <v>2.5301</v>
      </c>
    </row>
    <row r="734" spans="1:7" x14ac:dyDescent="0.55000000000000004">
      <c r="A734" s="8">
        <v>2.4577</v>
      </c>
      <c r="G734" s="8">
        <v>2.5312000000000001</v>
      </c>
    </row>
    <row r="735" spans="1:7" x14ac:dyDescent="0.55000000000000004">
      <c r="A735" s="8">
        <v>2.4634</v>
      </c>
      <c r="G735" s="8">
        <v>2.5331999999999999</v>
      </c>
    </row>
    <row r="736" spans="1:7" x14ac:dyDescent="0.55000000000000004">
      <c r="A736" s="8">
        <v>2.4723999999999999</v>
      </c>
      <c r="G736" s="8">
        <v>2.5392999999999999</v>
      </c>
    </row>
    <row r="737" spans="1:7" x14ac:dyDescent="0.55000000000000004">
      <c r="A737" s="8">
        <v>2.4748000000000001</v>
      </c>
      <c r="G737" s="8">
        <v>2.5396000000000001</v>
      </c>
    </row>
    <row r="738" spans="1:7" x14ac:dyDescent="0.55000000000000004">
      <c r="A738" s="8">
        <v>2.4870999999999999</v>
      </c>
      <c r="G738" s="8">
        <v>2.5409000000000002</v>
      </c>
    </row>
    <row r="739" spans="1:7" x14ac:dyDescent="0.55000000000000004">
      <c r="A739" s="8">
        <v>2.5047000000000001</v>
      </c>
      <c r="G739" s="8">
        <v>2.5472000000000001</v>
      </c>
    </row>
    <row r="740" spans="1:7" x14ac:dyDescent="0.55000000000000004">
      <c r="A740" s="8">
        <v>2.5106999999999999</v>
      </c>
      <c r="G740" s="8">
        <v>2.5655999999999999</v>
      </c>
    </row>
    <row r="741" spans="1:7" x14ac:dyDescent="0.55000000000000004">
      <c r="A741" s="8">
        <v>2.5112999999999999</v>
      </c>
      <c r="G741" s="8">
        <v>2.5682999999999998</v>
      </c>
    </row>
    <row r="742" spans="1:7" x14ac:dyDescent="0.55000000000000004">
      <c r="A742" s="8">
        <v>2.5194000000000001</v>
      </c>
      <c r="G742" s="8">
        <v>2.5695999999999999</v>
      </c>
    </row>
    <row r="743" spans="1:7" x14ac:dyDescent="0.55000000000000004">
      <c r="A743" s="8">
        <v>2.528</v>
      </c>
      <c r="G743" s="8">
        <v>2.5922999999999998</v>
      </c>
    </row>
    <row r="744" spans="1:7" x14ac:dyDescent="0.55000000000000004">
      <c r="A744" s="8">
        <v>2.5404</v>
      </c>
      <c r="G744" s="8">
        <v>2.5929000000000002</v>
      </c>
    </row>
    <row r="745" spans="1:7" x14ac:dyDescent="0.55000000000000004">
      <c r="A745" s="8">
        <v>2.5417000000000001</v>
      </c>
      <c r="G745" s="8">
        <v>2.5943000000000001</v>
      </c>
    </row>
    <row r="746" spans="1:7" x14ac:dyDescent="0.55000000000000004">
      <c r="A746" s="8">
        <v>2.5476999999999999</v>
      </c>
      <c r="G746" s="8">
        <v>2.6053000000000002</v>
      </c>
    </row>
    <row r="747" spans="1:7" x14ac:dyDescent="0.55000000000000004">
      <c r="A747" s="8">
        <v>2.5529999999999999</v>
      </c>
      <c r="G747" s="8">
        <v>2.6063999999999998</v>
      </c>
    </row>
    <row r="748" spans="1:7" x14ac:dyDescent="0.55000000000000004">
      <c r="A748" s="8">
        <v>2.5764</v>
      </c>
      <c r="G748" s="8">
        <v>2.6092</v>
      </c>
    </row>
    <row r="749" spans="1:7" x14ac:dyDescent="0.55000000000000004">
      <c r="A749" s="8">
        <v>2.5920000000000001</v>
      </c>
      <c r="G749" s="8">
        <v>2.6326000000000001</v>
      </c>
    </row>
    <row r="750" spans="1:7" x14ac:dyDescent="0.55000000000000004">
      <c r="A750" s="8">
        <v>2.6000999999999999</v>
      </c>
      <c r="G750" s="8">
        <v>2.6347</v>
      </c>
    </row>
    <row r="751" spans="1:7" x14ac:dyDescent="0.55000000000000004">
      <c r="A751" s="8">
        <v>2.6160999999999999</v>
      </c>
      <c r="G751" s="8">
        <v>2.6528999999999998</v>
      </c>
    </row>
    <row r="752" spans="1:7" x14ac:dyDescent="0.55000000000000004">
      <c r="A752" s="8">
        <v>2.6238000000000001</v>
      </c>
      <c r="G752" s="8">
        <v>2.6614</v>
      </c>
    </row>
    <row r="753" spans="1:7" x14ac:dyDescent="0.55000000000000004">
      <c r="A753" s="8">
        <v>2.6274999999999999</v>
      </c>
      <c r="G753" s="8">
        <v>2.6743000000000001</v>
      </c>
    </row>
    <row r="754" spans="1:7" x14ac:dyDescent="0.55000000000000004">
      <c r="A754" s="8">
        <v>2.6371000000000002</v>
      </c>
      <c r="G754" s="8">
        <v>2.6749000000000001</v>
      </c>
    </row>
    <row r="755" spans="1:7" x14ac:dyDescent="0.55000000000000004">
      <c r="A755" s="8">
        <v>2.6947999999999999</v>
      </c>
      <c r="G755" s="8">
        <v>2.6757</v>
      </c>
    </row>
    <row r="756" spans="1:7" x14ac:dyDescent="0.55000000000000004">
      <c r="A756" s="8">
        <v>2.6949999999999998</v>
      </c>
      <c r="G756" s="8">
        <v>2.68</v>
      </c>
    </row>
    <row r="757" spans="1:7" x14ac:dyDescent="0.55000000000000004">
      <c r="A757" s="8">
        <v>2.7098</v>
      </c>
      <c r="G757" s="8">
        <v>2.6871</v>
      </c>
    </row>
    <row r="758" spans="1:7" x14ac:dyDescent="0.55000000000000004">
      <c r="A758" s="8">
        <v>2.7107999999999999</v>
      </c>
      <c r="G758" s="8">
        <v>2.6909000000000001</v>
      </c>
    </row>
    <row r="759" spans="1:7" x14ac:dyDescent="0.55000000000000004">
      <c r="A759" s="8">
        <v>2.7208000000000001</v>
      </c>
      <c r="G759" s="8">
        <v>2.6955</v>
      </c>
    </row>
    <row r="760" spans="1:7" x14ac:dyDescent="0.55000000000000004">
      <c r="A760" s="8">
        <v>2.7252999999999998</v>
      </c>
      <c r="G760" s="8">
        <v>2.6981999999999999</v>
      </c>
    </row>
    <row r="761" spans="1:7" x14ac:dyDescent="0.55000000000000004">
      <c r="A761" s="8">
        <v>2.7334000000000001</v>
      </c>
      <c r="G761" s="8">
        <v>2.7044000000000001</v>
      </c>
    </row>
    <row r="762" spans="1:7" x14ac:dyDescent="0.55000000000000004">
      <c r="A762" s="8">
        <v>2.7458</v>
      </c>
      <c r="G762" s="8">
        <v>2.7179000000000002</v>
      </c>
    </row>
    <row r="763" spans="1:7" x14ac:dyDescent="0.55000000000000004">
      <c r="A763" s="8">
        <v>2.7488000000000001</v>
      </c>
      <c r="G763" s="8">
        <v>2.7281</v>
      </c>
    </row>
    <row r="764" spans="1:7" x14ac:dyDescent="0.55000000000000004">
      <c r="A764" s="8">
        <v>2.7677</v>
      </c>
      <c r="G764" s="8">
        <v>2.7376999999999998</v>
      </c>
    </row>
    <row r="765" spans="1:7" x14ac:dyDescent="0.55000000000000004">
      <c r="A765" s="8">
        <v>2.8205</v>
      </c>
      <c r="G765" s="8">
        <v>2.7515999999999998</v>
      </c>
    </row>
    <row r="766" spans="1:7" x14ac:dyDescent="0.55000000000000004">
      <c r="A766" s="8">
        <v>2.8332000000000002</v>
      </c>
      <c r="G766" s="8">
        <v>2.7521</v>
      </c>
    </row>
    <row r="767" spans="1:7" x14ac:dyDescent="0.55000000000000004">
      <c r="A767" s="8">
        <v>2.8365999999999998</v>
      </c>
      <c r="G767" s="8">
        <v>2.7644000000000002</v>
      </c>
    </row>
    <row r="768" spans="1:7" x14ac:dyDescent="0.55000000000000004">
      <c r="A768" s="8">
        <v>2.8407</v>
      </c>
      <c r="G768" s="8">
        <v>2.7665000000000002</v>
      </c>
    </row>
    <row r="769" spans="1:7" x14ac:dyDescent="0.55000000000000004">
      <c r="A769" s="8">
        <v>2.8414999999999999</v>
      </c>
      <c r="G769" s="8">
        <v>2.7793999999999999</v>
      </c>
    </row>
    <row r="770" spans="1:7" x14ac:dyDescent="0.55000000000000004">
      <c r="A770" s="8">
        <v>2.8477999999999999</v>
      </c>
      <c r="G770" s="8">
        <v>2.8056000000000001</v>
      </c>
    </row>
    <row r="771" spans="1:7" x14ac:dyDescent="0.55000000000000004">
      <c r="A771" s="8">
        <v>2.859</v>
      </c>
      <c r="G771" s="8">
        <v>2.806</v>
      </c>
    </row>
    <row r="772" spans="1:7" x14ac:dyDescent="0.55000000000000004">
      <c r="A772" s="8">
        <v>2.8664000000000001</v>
      </c>
      <c r="G772" s="8">
        <v>2.8420999999999998</v>
      </c>
    </row>
    <row r="773" spans="1:7" x14ac:dyDescent="0.55000000000000004">
      <c r="A773" s="8">
        <v>2.8725000000000001</v>
      </c>
      <c r="G773" s="8">
        <v>2.8422000000000001</v>
      </c>
    </row>
    <row r="774" spans="1:7" x14ac:dyDescent="0.55000000000000004">
      <c r="A774" s="8">
        <v>2.8736999999999999</v>
      </c>
      <c r="G774" s="8">
        <v>2.8582999999999998</v>
      </c>
    </row>
    <row r="775" spans="1:7" x14ac:dyDescent="0.55000000000000004">
      <c r="A775" s="8">
        <v>2.8767999999999998</v>
      </c>
      <c r="G775" s="8">
        <v>2.8593999999999999</v>
      </c>
    </row>
    <row r="776" spans="1:7" x14ac:dyDescent="0.55000000000000004">
      <c r="A776" s="8">
        <v>2.8873000000000002</v>
      </c>
      <c r="G776" s="8">
        <v>2.8721000000000001</v>
      </c>
    </row>
    <row r="777" spans="1:7" x14ac:dyDescent="0.55000000000000004">
      <c r="A777" s="8">
        <v>2.9011</v>
      </c>
      <c r="G777" s="8">
        <v>2.8733</v>
      </c>
    </row>
    <row r="778" spans="1:7" x14ac:dyDescent="0.55000000000000004">
      <c r="A778" s="8">
        <v>2.9074</v>
      </c>
      <c r="G778" s="8">
        <v>2.8832</v>
      </c>
    </row>
    <row r="779" spans="1:7" x14ac:dyDescent="0.55000000000000004">
      <c r="A779" s="8">
        <v>2.9087000000000001</v>
      </c>
      <c r="G779" s="8">
        <v>2.9241999999999999</v>
      </c>
    </row>
    <row r="780" spans="1:7" x14ac:dyDescent="0.55000000000000004">
      <c r="A780" s="8">
        <v>2.9371999999999998</v>
      </c>
      <c r="G780" s="8">
        <v>2.9275000000000002</v>
      </c>
    </row>
    <row r="781" spans="1:7" x14ac:dyDescent="0.55000000000000004">
      <c r="A781" s="8">
        <v>2.9590999999999998</v>
      </c>
      <c r="G781" s="8">
        <v>2.9464999999999999</v>
      </c>
    </row>
    <row r="782" spans="1:7" x14ac:dyDescent="0.55000000000000004">
      <c r="A782" s="8">
        <v>2.9636</v>
      </c>
      <c r="G782" s="8">
        <v>2.9496000000000002</v>
      </c>
    </row>
    <row r="783" spans="1:7" x14ac:dyDescent="0.55000000000000004">
      <c r="A783" s="8">
        <v>2.9729000000000001</v>
      </c>
      <c r="G783" s="8">
        <v>2.9542000000000002</v>
      </c>
    </row>
    <row r="784" spans="1:7" x14ac:dyDescent="0.55000000000000004">
      <c r="A784" s="8">
        <v>2.9815999999999998</v>
      </c>
      <c r="G784" s="8">
        <v>2.9557000000000002</v>
      </c>
    </row>
    <row r="785" spans="1:7" x14ac:dyDescent="0.55000000000000004">
      <c r="A785" s="8">
        <v>2.9834999999999998</v>
      </c>
      <c r="G785" s="8">
        <v>2.9578000000000002</v>
      </c>
    </row>
    <row r="786" spans="1:7" x14ac:dyDescent="0.55000000000000004">
      <c r="A786" s="8">
        <v>2.988</v>
      </c>
      <c r="G786" s="8">
        <v>2.9590999999999998</v>
      </c>
    </row>
    <row r="787" spans="1:7" x14ac:dyDescent="0.55000000000000004">
      <c r="A787" s="8">
        <v>2.9946000000000002</v>
      </c>
      <c r="G787" s="8">
        <v>2.9598</v>
      </c>
    </row>
    <row r="788" spans="1:7" x14ac:dyDescent="0.55000000000000004">
      <c r="A788" s="8">
        <v>3.0305</v>
      </c>
      <c r="G788" s="8">
        <v>2.9599000000000002</v>
      </c>
    </row>
    <row r="789" spans="1:7" x14ac:dyDescent="0.55000000000000004">
      <c r="A789" s="8">
        <v>3.0438000000000001</v>
      </c>
      <c r="G789" s="8">
        <v>2.9781</v>
      </c>
    </row>
    <row r="790" spans="1:7" x14ac:dyDescent="0.55000000000000004">
      <c r="A790" s="8">
        <v>3.0470999999999999</v>
      </c>
      <c r="G790" s="8">
        <v>2.9828000000000001</v>
      </c>
    </row>
    <row r="791" spans="1:7" x14ac:dyDescent="0.55000000000000004">
      <c r="A791" s="8">
        <v>3.0528</v>
      </c>
      <c r="G791" s="8">
        <v>2.9839000000000002</v>
      </c>
    </row>
    <row r="792" spans="1:7" x14ac:dyDescent="0.55000000000000004">
      <c r="A792" s="8">
        <v>3.081</v>
      </c>
      <c r="G792" s="8">
        <v>3.0034999999999998</v>
      </c>
    </row>
    <row r="793" spans="1:7" x14ac:dyDescent="0.55000000000000004">
      <c r="A793" s="8">
        <v>3.1017000000000001</v>
      </c>
      <c r="G793" s="8">
        <v>3.0451999999999999</v>
      </c>
    </row>
    <row r="794" spans="1:7" x14ac:dyDescent="0.55000000000000004">
      <c r="A794" s="8">
        <v>3.1717</v>
      </c>
      <c r="G794" s="8">
        <v>3.0629</v>
      </c>
    </row>
    <row r="795" spans="1:7" x14ac:dyDescent="0.55000000000000004">
      <c r="A795" s="8">
        <v>3.1831</v>
      </c>
      <c r="G795" s="8">
        <v>3.0657999999999999</v>
      </c>
    </row>
    <row r="796" spans="1:7" x14ac:dyDescent="0.55000000000000004">
      <c r="A796" s="8">
        <v>3.2147999999999999</v>
      </c>
      <c r="G796" s="8">
        <v>3.0788000000000002</v>
      </c>
    </row>
    <row r="797" spans="1:7" x14ac:dyDescent="0.55000000000000004">
      <c r="A797" s="8">
        <v>3.2641</v>
      </c>
      <c r="G797" s="8">
        <v>3.0848</v>
      </c>
    </row>
    <row r="798" spans="1:7" x14ac:dyDescent="0.55000000000000004">
      <c r="A798" s="8">
        <v>3.2747000000000002</v>
      </c>
      <c r="G798" s="8">
        <v>3.0909</v>
      </c>
    </row>
    <row r="799" spans="1:7" x14ac:dyDescent="0.55000000000000004">
      <c r="A799" s="8">
        <v>3.2904</v>
      </c>
      <c r="G799" s="8">
        <v>3.1276000000000002</v>
      </c>
    </row>
    <row r="800" spans="1:7" x14ac:dyDescent="0.55000000000000004">
      <c r="A800" s="8">
        <v>3.2930999999999999</v>
      </c>
      <c r="G800" s="8">
        <v>3.1337999999999999</v>
      </c>
    </row>
    <row r="801" spans="1:7" x14ac:dyDescent="0.55000000000000004">
      <c r="A801" s="8">
        <v>3.3075000000000001</v>
      </c>
      <c r="G801" s="8">
        <v>3.1366999999999998</v>
      </c>
    </row>
    <row r="802" spans="1:7" x14ac:dyDescent="0.55000000000000004">
      <c r="A802" s="8">
        <v>3.3227000000000002</v>
      </c>
      <c r="G802" s="8">
        <v>3.1581999999999999</v>
      </c>
    </row>
    <row r="803" spans="1:7" x14ac:dyDescent="0.55000000000000004">
      <c r="A803" s="8">
        <v>3.3275999999999999</v>
      </c>
      <c r="G803" s="8">
        <v>3.1581999999999999</v>
      </c>
    </row>
    <row r="804" spans="1:7" x14ac:dyDescent="0.55000000000000004">
      <c r="A804" s="8">
        <v>3.3395999999999999</v>
      </c>
      <c r="G804" s="8">
        <v>3.1625999999999999</v>
      </c>
    </row>
    <row r="805" spans="1:7" x14ac:dyDescent="0.55000000000000004">
      <c r="A805" s="8">
        <v>3.3506999999999998</v>
      </c>
      <c r="G805" s="8">
        <v>3.1688000000000001</v>
      </c>
    </row>
    <row r="806" spans="1:7" x14ac:dyDescent="0.55000000000000004">
      <c r="A806" s="8">
        <v>3.3582000000000001</v>
      </c>
      <c r="G806" s="8">
        <v>3.1720000000000002</v>
      </c>
    </row>
    <row r="807" spans="1:7" x14ac:dyDescent="0.55000000000000004">
      <c r="A807" s="8">
        <v>3.3967000000000001</v>
      </c>
      <c r="G807" s="8">
        <v>3.1724999999999999</v>
      </c>
    </row>
    <row r="808" spans="1:7" x14ac:dyDescent="0.55000000000000004">
      <c r="A808" s="8">
        <v>3.4580000000000002</v>
      </c>
      <c r="G808" s="8">
        <v>3.1743000000000001</v>
      </c>
    </row>
    <row r="809" spans="1:7" x14ac:dyDescent="0.55000000000000004">
      <c r="A809" s="8">
        <v>3.4777999999999998</v>
      </c>
      <c r="G809" s="8">
        <v>3.1753999999999998</v>
      </c>
    </row>
    <row r="810" spans="1:7" x14ac:dyDescent="0.55000000000000004">
      <c r="A810" s="8">
        <v>3.5093999999999999</v>
      </c>
      <c r="G810" s="8">
        <v>3.1840999999999999</v>
      </c>
    </row>
    <row r="811" spans="1:7" x14ac:dyDescent="0.55000000000000004">
      <c r="A811" s="8">
        <v>3.5941000000000001</v>
      </c>
      <c r="G811" s="8">
        <v>3.1932999999999998</v>
      </c>
    </row>
    <row r="812" spans="1:7" x14ac:dyDescent="0.55000000000000004">
      <c r="A812" s="8">
        <v>3.5948000000000002</v>
      </c>
      <c r="G812" s="8">
        <v>3.1972999999999998</v>
      </c>
    </row>
    <row r="813" spans="1:7" x14ac:dyDescent="0.55000000000000004">
      <c r="A813" s="8">
        <v>3.6055000000000001</v>
      </c>
      <c r="G813" s="8">
        <v>3.2061000000000002</v>
      </c>
    </row>
    <row r="814" spans="1:7" x14ac:dyDescent="0.55000000000000004">
      <c r="A814" s="8">
        <v>3.6347</v>
      </c>
      <c r="G814" s="8">
        <v>3.2075</v>
      </c>
    </row>
    <row r="815" spans="1:7" x14ac:dyDescent="0.55000000000000004">
      <c r="A815" s="8">
        <v>3.6591</v>
      </c>
      <c r="G815" s="8">
        <v>3.2078000000000002</v>
      </c>
    </row>
    <row r="816" spans="1:7" x14ac:dyDescent="0.55000000000000004">
      <c r="A816" s="8">
        <v>3.6623999999999999</v>
      </c>
      <c r="G816" s="8">
        <v>3.2099000000000002</v>
      </c>
    </row>
    <row r="817" spans="1:7" x14ac:dyDescent="0.55000000000000004">
      <c r="A817" s="8">
        <v>3.6741000000000001</v>
      </c>
      <c r="G817" s="8">
        <v>3.2128000000000001</v>
      </c>
    </row>
    <row r="818" spans="1:7" x14ac:dyDescent="0.55000000000000004">
      <c r="A818" s="8">
        <v>3.7258</v>
      </c>
      <c r="G818" s="8">
        <v>3.2174</v>
      </c>
    </row>
    <row r="819" spans="1:7" x14ac:dyDescent="0.55000000000000004">
      <c r="A819" s="8">
        <v>3.7292000000000001</v>
      </c>
      <c r="G819" s="8">
        <v>3.2174</v>
      </c>
    </row>
    <row r="820" spans="1:7" x14ac:dyDescent="0.55000000000000004">
      <c r="A820" s="8">
        <v>3.7404999999999999</v>
      </c>
      <c r="G820" s="8">
        <v>3.2221000000000002</v>
      </c>
    </row>
    <row r="821" spans="1:7" x14ac:dyDescent="0.55000000000000004">
      <c r="A821" s="8">
        <v>3.7484000000000002</v>
      </c>
      <c r="G821" s="8">
        <v>3.2225999999999999</v>
      </c>
    </row>
    <row r="822" spans="1:7" x14ac:dyDescent="0.55000000000000004">
      <c r="A822" s="8">
        <v>3.8060999999999998</v>
      </c>
      <c r="G822" s="8">
        <v>3.2244000000000002</v>
      </c>
    </row>
    <row r="823" spans="1:7" x14ac:dyDescent="0.55000000000000004">
      <c r="A823" s="8">
        <v>3.8086000000000002</v>
      </c>
      <c r="G823" s="8">
        <v>3.2311999999999999</v>
      </c>
    </row>
    <row r="824" spans="1:7" x14ac:dyDescent="0.55000000000000004">
      <c r="A824" s="8">
        <v>3.8178000000000001</v>
      </c>
      <c r="G824" s="8">
        <v>3.2450000000000001</v>
      </c>
    </row>
    <row r="825" spans="1:7" x14ac:dyDescent="0.55000000000000004">
      <c r="A825" s="8">
        <v>3.8224999999999998</v>
      </c>
      <c r="G825" s="8">
        <v>3.2528999999999999</v>
      </c>
    </row>
    <row r="826" spans="1:7" x14ac:dyDescent="0.55000000000000004">
      <c r="A826" s="8">
        <v>3.8454999999999999</v>
      </c>
      <c r="G826" s="8">
        <v>3.2644000000000002</v>
      </c>
    </row>
    <row r="827" spans="1:7" x14ac:dyDescent="0.55000000000000004">
      <c r="A827" s="8">
        <v>3.875</v>
      </c>
      <c r="G827" s="8">
        <v>3.2705000000000002</v>
      </c>
    </row>
    <row r="828" spans="1:7" x14ac:dyDescent="0.55000000000000004">
      <c r="A828" s="8">
        <v>3.8961000000000001</v>
      </c>
      <c r="G828" s="8">
        <v>3.2725</v>
      </c>
    </row>
    <row r="829" spans="1:7" x14ac:dyDescent="0.55000000000000004">
      <c r="A829" s="8">
        <v>3.9024000000000001</v>
      </c>
      <c r="G829" s="8">
        <v>3.278</v>
      </c>
    </row>
    <row r="830" spans="1:7" x14ac:dyDescent="0.55000000000000004">
      <c r="A830" s="8">
        <v>3.9413</v>
      </c>
      <c r="G830" s="8">
        <v>3.2805</v>
      </c>
    </row>
    <row r="831" spans="1:7" x14ac:dyDescent="0.55000000000000004">
      <c r="A831" s="8">
        <v>3.9670999999999998</v>
      </c>
      <c r="G831" s="8">
        <v>3.2852000000000001</v>
      </c>
    </row>
    <row r="832" spans="1:7" x14ac:dyDescent="0.55000000000000004">
      <c r="A832" s="8">
        <v>3.9834000000000001</v>
      </c>
      <c r="G832" s="8">
        <v>3.3016999999999999</v>
      </c>
    </row>
    <row r="833" spans="1:7" x14ac:dyDescent="0.55000000000000004">
      <c r="A833" s="8">
        <v>3.9916</v>
      </c>
      <c r="G833" s="8">
        <v>3.3054999999999999</v>
      </c>
    </row>
    <row r="834" spans="1:7" x14ac:dyDescent="0.55000000000000004">
      <c r="A834" s="8">
        <v>3.9935999999999998</v>
      </c>
      <c r="G834" s="8">
        <v>3.3176999999999999</v>
      </c>
    </row>
    <row r="835" spans="1:7" x14ac:dyDescent="0.55000000000000004">
      <c r="A835" s="8">
        <v>4.0067000000000004</v>
      </c>
      <c r="G835" s="8">
        <v>3.3193999999999999</v>
      </c>
    </row>
    <row r="836" spans="1:7" x14ac:dyDescent="0.55000000000000004">
      <c r="A836" s="8">
        <v>4.0891999999999999</v>
      </c>
      <c r="G836" s="8">
        <v>3.3273000000000001</v>
      </c>
    </row>
    <row r="837" spans="1:7" x14ac:dyDescent="0.55000000000000004">
      <c r="A837" s="8">
        <v>4.0895999999999999</v>
      </c>
      <c r="G837" s="8">
        <v>3.3388</v>
      </c>
    </row>
    <row r="838" spans="1:7" x14ac:dyDescent="0.55000000000000004">
      <c r="A838" s="8">
        <v>4.0945</v>
      </c>
      <c r="G838" s="8">
        <v>3.3959999999999999</v>
      </c>
    </row>
    <row r="839" spans="1:7" x14ac:dyDescent="0.55000000000000004">
      <c r="A839" s="8">
        <v>4.1040999999999999</v>
      </c>
      <c r="G839" s="8">
        <v>3.4165999999999999</v>
      </c>
    </row>
    <row r="840" spans="1:7" x14ac:dyDescent="0.55000000000000004">
      <c r="A840" s="8">
        <v>4.1143000000000001</v>
      </c>
      <c r="G840" s="8">
        <v>3.4209000000000001</v>
      </c>
    </row>
    <row r="841" spans="1:7" x14ac:dyDescent="0.55000000000000004">
      <c r="A841" s="8">
        <v>4.1218000000000004</v>
      </c>
      <c r="G841" s="8">
        <v>3.4338000000000002</v>
      </c>
    </row>
    <row r="842" spans="1:7" x14ac:dyDescent="0.55000000000000004">
      <c r="A842" s="8">
        <v>4.1421999999999999</v>
      </c>
      <c r="G842" s="8">
        <v>3.4416000000000002</v>
      </c>
    </row>
    <row r="843" spans="1:7" x14ac:dyDescent="0.55000000000000004">
      <c r="A843" s="8">
        <v>4.1463999999999999</v>
      </c>
      <c r="G843" s="8">
        <v>3.4605999999999999</v>
      </c>
    </row>
    <row r="844" spans="1:7" x14ac:dyDescent="0.55000000000000004">
      <c r="A844" s="8">
        <v>4.1984000000000004</v>
      </c>
      <c r="G844" s="8">
        <v>3.4710999999999999</v>
      </c>
    </row>
    <row r="845" spans="1:7" x14ac:dyDescent="0.55000000000000004">
      <c r="A845" s="8">
        <v>4.2087000000000003</v>
      </c>
      <c r="G845" s="8">
        <v>3.4779</v>
      </c>
    </row>
    <row r="846" spans="1:7" x14ac:dyDescent="0.55000000000000004">
      <c r="A846" s="8">
        <v>4.2389000000000001</v>
      </c>
      <c r="G846" s="8">
        <v>3.5003000000000002</v>
      </c>
    </row>
    <row r="847" spans="1:7" x14ac:dyDescent="0.55000000000000004">
      <c r="A847" s="8">
        <v>4.2904999999999998</v>
      </c>
      <c r="G847" s="8">
        <v>3.5158999999999998</v>
      </c>
    </row>
    <row r="848" spans="1:7" x14ac:dyDescent="0.55000000000000004">
      <c r="A848" s="8">
        <v>4.2962999999999996</v>
      </c>
      <c r="G848" s="8">
        <v>3.5257000000000001</v>
      </c>
    </row>
    <row r="849" spans="1:7" x14ac:dyDescent="0.55000000000000004">
      <c r="A849" s="8">
        <v>4.2976999999999999</v>
      </c>
      <c r="G849" s="8">
        <v>3.5716999999999999</v>
      </c>
    </row>
    <row r="850" spans="1:7" x14ac:dyDescent="0.55000000000000004">
      <c r="A850" s="8">
        <v>4.3354999999999997</v>
      </c>
      <c r="G850" s="8">
        <v>3.5764999999999998</v>
      </c>
    </row>
    <row r="851" spans="1:7" x14ac:dyDescent="0.55000000000000004">
      <c r="A851" s="8">
        <v>4.3647999999999998</v>
      </c>
      <c r="G851" s="8">
        <v>3.5806</v>
      </c>
    </row>
    <row r="852" spans="1:7" x14ac:dyDescent="0.55000000000000004">
      <c r="A852" s="8">
        <v>4.4260000000000002</v>
      </c>
      <c r="G852" s="8">
        <v>3.5935999999999999</v>
      </c>
    </row>
    <row r="853" spans="1:7" x14ac:dyDescent="0.55000000000000004">
      <c r="A853" s="8">
        <v>4.4280999999999997</v>
      </c>
      <c r="G853" s="8">
        <v>3.6034999999999999</v>
      </c>
    </row>
    <row r="854" spans="1:7" x14ac:dyDescent="0.55000000000000004">
      <c r="A854" s="8">
        <v>4.4367000000000001</v>
      </c>
      <c r="G854" s="8">
        <v>3.6091000000000002</v>
      </c>
    </row>
    <row r="855" spans="1:7" x14ac:dyDescent="0.55000000000000004">
      <c r="A855" s="8">
        <v>4.4408000000000003</v>
      </c>
      <c r="G855" s="8">
        <v>3.6143000000000001</v>
      </c>
    </row>
    <row r="856" spans="1:7" x14ac:dyDescent="0.55000000000000004">
      <c r="A856" s="8">
        <v>4.4800000000000004</v>
      </c>
      <c r="G856" s="8">
        <v>3.6172</v>
      </c>
    </row>
    <row r="857" spans="1:7" x14ac:dyDescent="0.55000000000000004">
      <c r="A857" s="8">
        <v>4.5133000000000001</v>
      </c>
      <c r="G857" s="8">
        <v>3.6280999999999999</v>
      </c>
    </row>
    <row r="858" spans="1:7" x14ac:dyDescent="0.55000000000000004">
      <c r="A858" s="8">
        <v>4.5311000000000003</v>
      </c>
      <c r="G858" s="8">
        <v>3.6642000000000001</v>
      </c>
    </row>
    <row r="859" spans="1:7" x14ac:dyDescent="0.55000000000000004">
      <c r="A859" s="8">
        <v>4.5488</v>
      </c>
      <c r="G859" s="8">
        <v>3.6901000000000002</v>
      </c>
    </row>
    <row r="860" spans="1:7" x14ac:dyDescent="0.55000000000000004">
      <c r="A860" s="8">
        <v>4.5602</v>
      </c>
      <c r="G860" s="8">
        <v>3.6966999999999999</v>
      </c>
    </row>
    <row r="861" spans="1:7" x14ac:dyDescent="0.55000000000000004">
      <c r="A861" s="8">
        <v>4.6167999999999996</v>
      </c>
      <c r="G861" s="8">
        <v>3.7275</v>
      </c>
    </row>
    <row r="862" spans="1:7" x14ac:dyDescent="0.55000000000000004">
      <c r="A862" s="8">
        <v>4.6361999999999997</v>
      </c>
      <c r="G862" s="8">
        <v>3.7702</v>
      </c>
    </row>
    <row r="863" spans="1:7" x14ac:dyDescent="0.55000000000000004">
      <c r="A863" s="8">
        <v>4.6612</v>
      </c>
      <c r="G863" s="8">
        <v>3.8035000000000001</v>
      </c>
    </row>
    <row r="864" spans="1:7" x14ac:dyDescent="0.55000000000000004">
      <c r="A864" s="8">
        <v>4.6882999999999999</v>
      </c>
      <c r="G864" s="8">
        <v>3.8653</v>
      </c>
    </row>
    <row r="865" spans="1:7" x14ac:dyDescent="0.55000000000000004">
      <c r="A865" s="8">
        <v>4.7053000000000003</v>
      </c>
      <c r="G865" s="8">
        <v>3.8765999999999998</v>
      </c>
    </row>
    <row r="866" spans="1:7" x14ac:dyDescent="0.55000000000000004">
      <c r="A866" s="8">
        <v>4.7500999999999998</v>
      </c>
      <c r="G866" s="8">
        <v>3.9058999999999999</v>
      </c>
    </row>
    <row r="867" spans="1:7" x14ac:dyDescent="0.55000000000000004">
      <c r="A867" s="8">
        <v>4.7925000000000004</v>
      </c>
      <c r="G867" s="8">
        <v>3.9462000000000002</v>
      </c>
    </row>
    <row r="868" spans="1:7" x14ac:dyDescent="0.55000000000000004">
      <c r="A868" s="8">
        <v>4.9496000000000002</v>
      </c>
      <c r="G868" s="8">
        <v>3.9466999999999999</v>
      </c>
    </row>
    <row r="869" spans="1:7" x14ac:dyDescent="0.55000000000000004">
      <c r="A869" s="8">
        <v>4.9542999999999999</v>
      </c>
      <c r="G869" s="8">
        <v>3.9561000000000002</v>
      </c>
    </row>
    <row r="870" spans="1:7" x14ac:dyDescent="0.55000000000000004">
      <c r="A870" s="8">
        <v>4.9984999999999999</v>
      </c>
      <c r="G870" s="8">
        <v>3.9830999999999999</v>
      </c>
    </row>
    <row r="871" spans="1:7" x14ac:dyDescent="0.55000000000000004">
      <c r="A871" s="8">
        <v>5.0182000000000002</v>
      </c>
      <c r="G871" s="8">
        <v>4.0023999999999997</v>
      </c>
    </row>
    <row r="872" spans="1:7" x14ac:dyDescent="0.55000000000000004">
      <c r="A872" s="8">
        <v>5.0232999999999999</v>
      </c>
      <c r="G872" s="8">
        <v>4.0102000000000002</v>
      </c>
    </row>
    <row r="873" spans="1:7" x14ac:dyDescent="0.55000000000000004">
      <c r="A873" s="8">
        <v>5.03</v>
      </c>
      <c r="G873" s="8">
        <v>4.0167000000000002</v>
      </c>
    </row>
    <row r="874" spans="1:7" x14ac:dyDescent="0.55000000000000004">
      <c r="A874" s="8">
        <v>5.0815000000000001</v>
      </c>
      <c r="G874" s="8">
        <v>4.0186000000000002</v>
      </c>
    </row>
    <row r="875" spans="1:7" x14ac:dyDescent="0.55000000000000004">
      <c r="A875" s="8">
        <v>5.1155999999999997</v>
      </c>
      <c r="G875" s="8">
        <v>4.0303000000000004</v>
      </c>
    </row>
    <row r="876" spans="1:7" x14ac:dyDescent="0.55000000000000004">
      <c r="A876" s="8">
        <v>5.1280999999999999</v>
      </c>
      <c r="G876" s="8">
        <v>4.0326000000000004</v>
      </c>
    </row>
    <row r="877" spans="1:7" x14ac:dyDescent="0.55000000000000004">
      <c r="A877" s="8">
        <v>5.1406000000000001</v>
      </c>
      <c r="G877" s="8">
        <v>4.0331999999999999</v>
      </c>
    </row>
    <row r="878" spans="1:7" x14ac:dyDescent="0.55000000000000004">
      <c r="A878" s="8">
        <v>5.1607000000000003</v>
      </c>
      <c r="G878" s="8">
        <v>4.0434999999999999</v>
      </c>
    </row>
    <row r="879" spans="1:7" x14ac:dyDescent="0.55000000000000004">
      <c r="A879" s="8">
        <v>5.1726999999999999</v>
      </c>
      <c r="G879" s="8">
        <v>4.0875000000000004</v>
      </c>
    </row>
    <row r="880" spans="1:7" x14ac:dyDescent="0.55000000000000004">
      <c r="A880" s="8">
        <v>5.1924999999999999</v>
      </c>
      <c r="G880" s="8">
        <v>4.1147999999999998</v>
      </c>
    </row>
    <row r="881" spans="1:7" x14ac:dyDescent="0.55000000000000004">
      <c r="A881" s="8">
        <v>5.2031000000000001</v>
      </c>
      <c r="G881" s="8">
        <v>4.1246</v>
      </c>
    </row>
    <row r="882" spans="1:7" x14ac:dyDescent="0.55000000000000004">
      <c r="A882" s="8">
        <v>5.2168000000000001</v>
      </c>
      <c r="G882" s="8">
        <v>4.1256000000000004</v>
      </c>
    </row>
    <row r="883" spans="1:7" x14ac:dyDescent="0.55000000000000004">
      <c r="A883" s="8">
        <v>5.2222999999999997</v>
      </c>
      <c r="G883" s="8">
        <v>4.1584000000000003</v>
      </c>
    </row>
    <row r="884" spans="1:7" x14ac:dyDescent="0.55000000000000004">
      <c r="A884" s="8">
        <v>5.2423000000000002</v>
      </c>
      <c r="G884" s="8">
        <v>4.1604999999999999</v>
      </c>
    </row>
    <row r="885" spans="1:7" x14ac:dyDescent="0.55000000000000004">
      <c r="A885" s="8">
        <v>5.2553999999999998</v>
      </c>
      <c r="G885" s="8">
        <v>4.1780999999999997</v>
      </c>
    </row>
    <row r="886" spans="1:7" x14ac:dyDescent="0.55000000000000004">
      <c r="A886" s="8">
        <v>5.3422000000000001</v>
      </c>
      <c r="G886" s="8">
        <v>4.1994999999999996</v>
      </c>
    </row>
    <row r="887" spans="1:7" x14ac:dyDescent="0.55000000000000004">
      <c r="A887" s="8">
        <v>5.3769999999999998</v>
      </c>
      <c r="G887" s="8">
        <v>4.2134999999999998</v>
      </c>
    </row>
    <row r="888" spans="1:7" x14ac:dyDescent="0.55000000000000004">
      <c r="A888" s="8">
        <v>5.4020999999999999</v>
      </c>
      <c r="G888" s="8">
        <v>4.2226999999999997</v>
      </c>
    </row>
    <row r="889" spans="1:7" x14ac:dyDescent="0.55000000000000004">
      <c r="A889" s="8">
        <v>5.4264000000000001</v>
      </c>
      <c r="G889" s="8">
        <v>4.2712000000000003</v>
      </c>
    </row>
    <row r="890" spans="1:7" x14ac:dyDescent="0.55000000000000004">
      <c r="A890" s="8">
        <v>5.4356</v>
      </c>
      <c r="G890" s="8">
        <v>4.2760999999999996</v>
      </c>
    </row>
    <row r="891" spans="1:7" x14ac:dyDescent="0.55000000000000004">
      <c r="A891" s="8">
        <v>5.4572000000000003</v>
      </c>
      <c r="G891" s="8">
        <v>4.2918000000000003</v>
      </c>
    </row>
    <row r="892" spans="1:7" x14ac:dyDescent="0.55000000000000004">
      <c r="A892" s="8">
        <v>5.5720999999999998</v>
      </c>
      <c r="G892" s="8">
        <v>4.2946999999999997</v>
      </c>
    </row>
    <row r="893" spans="1:7" x14ac:dyDescent="0.55000000000000004">
      <c r="A893" s="8">
        <v>5.6193999999999997</v>
      </c>
      <c r="G893" s="8">
        <v>4.3154000000000003</v>
      </c>
    </row>
    <row r="894" spans="1:7" x14ac:dyDescent="0.55000000000000004">
      <c r="A894" s="8">
        <v>5.6327999999999996</v>
      </c>
      <c r="G894" s="8">
        <v>4.3418000000000001</v>
      </c>
    </row>
    <row r="895" spans="1:7" x14ac:dyDescent="0.55000000000000004">
      <c r="A895" s="8">
        <v>5.6334999999999997</v>
      </c>
      <c r="G895" s="8">
        <v>4.3796999999999997</v>
      </c>
    </row>
    <row r="896" spans="1:7" x14ac:dyDescent="0.55000000000000004">
      <c r="A896" s="8">
        <v>5.7514000000000003</v>
      </c>
      <c r="G896" s="8">
        <v>4.3917999999999999</v>
      </c>
    </row>
    <row r="897" spans="1:7" x14ac:dyDescent="0.55000000000000004">
      <c r="A897" s="8">
        <v>5.8033000000000001</v>
      </c>
      <c r="G897" s="8">
        <v>4.4051999999999998</v>
      </c>
    </row>
    <row r="898" spans="1:7" x14ac:dyDescent="0.55000000000000004">
      <c r="A898" s="8">
        <v>5.8141999999999996</v>
      </c>
      <c r="G898" s="8">
        <v>4.4278000000000004</v>
      </c>
    </row>
    <row r="899" spans="1:7" x14ac:dyDescent="0.55000000000000004">
      <c r="A899" s="8">
        <v>5.8314000000000004</v>
      </c>
      <c r="G899" s="8">
        <v>4.4617000000000004</v>
      </c>
    </row>
    <row r="900" spans="1:7" x14ac:dyDescent="0.55000000000000004">
      <c r="A900" s="8">
        <v>5.8403</v>
      </c>
      <c r="G900" s="8">
        <v>4.4831000000000003</v>
      </c>
    </row>
    <row r="901" spans="1:7" x14ac:dyDescent="0.55000000000000004">
      <c r="A901" s="8">
        <v>5.9336000000000002</v>
      </c>
      <c r="G901" s="8">
        <v>4.5346000000000002</v>
      </c>
    </row>
    <row r="902" spans="1:7" x14ac:dyDescent="0.55000000000000004">
      <c r="A902" s="8">
        <v>6.1307</v>
      </c>
      <c r="G902" s="8">
        <v>4.5528000000000004</v>
      </c>
    </row>
    <row r="903" spans="1:7" x14ac:dyDescent="0.55000000000000004">
      <c r="A903" s="8">
        <v>6.1477000000000004</v>
      </c>
      <c r="G903" s="8">
        <v>4.5583999999999998</v>
      </c>
    </row>
    <row r="904" spans="1:7" x14ac:dyDescent="0.55000000000000004">
      <c r="A904" s="8">
        <v>6.2556000000000003</v>
      </c>
      <c r="G904" s="8">
        <v>4.5739999999999998</v>
      </c>
    </row>
    <row r="905" spans="1:7" x14ac:dyDescent="0.55000000000000004">
      <c r="A905" s="8">
        <v>6.3930999999999996</v>
      </c>
      <c r="G905" s="8">
        <v>4.5932000000000004</v>
      </c>
    </row>
    <row r="906" spans="1:7" x14ac:dyDescent="0.55000000000000004">
      <c r="A906" s="8">
        <v>6.4901</v>
      </c>
      <c r="G906" s="8">
        <v>4.625</v>
      </c>
    </row>
    <row r="907" spans="1:7" x14ac:dyDescent="0.55000000000000004">
      <c r="A907" s="8">
        <v>6.7103000000000002</v>
      </c>
      <c r="G907" s="8">
        <v>4.6334999999999997</v>
      </c>
    </row>
    <row r="908" spans="1:7" x14ac:dyDescent="0.55000000000000004">
      <c r="A908" s="8">
        <v>6.7853000000000003</v>
      </c>
      <c r="G908" s="8">
        <v>4.6577000000000002</v>
      </c>
    </row>
    <row r="909" spans="1:7" x14ac:dyDescent="0.55000000000000004">
      <c r="A909" s="8">
        <v>6.8067000000000002</v>
      </c>
      <c r="G909" s="8">
        <v>4.6764999999999999</v>
      </c>
    </row>
    <row r="910" spans="1:7" x14ac:dyDescent="0.55000000000000004">
      <c r="A910" s="8">
        <v>6.8282999999999996</v>
      </c>
      <c r="G910" s="8">
        <v>4.7533000000000003</v>
      </c>
    </row>
    <row r="911" spans="1:7" x14ac:dyDescent="0.55000000000000004">
      <c r="A911" s="8">
        <v>6.9173</v>
      </c>
      <c r="G911" s="8">
        <v>4.7835000000000001</v>
      </c>
    </row>
    <row r="912" spans="1:7" x14ac:dyDescent="0.55000000000000004">
      <c r="A912" s="8">
        <v>7.0331000000000001</v>
      </c>
      <c r="G912" s="8">
        <v>4.8018999999999998</v>
      </c>
    </row>
    <row r="913" spans="1:7" x14ac:dyDescent="0.55000000000000004">
      <c r="A913" s="8">
        <v>7.0357000000000003</v>
      </c>
      <c r="G913" s="8">
        <v>4.8719999999999999</v>
      </c>
    </row>
    <row r="914" spans="1:7" x14ac:dyDescent="0.55000000000000004">
      <c r="A914" s="8">
        <v>7.0708000000000002</v>
      </c>
      <c r="G914" s="8">
        <v>4.8787000000000003</v>
      </c>
    </row>
    <row r="915" spans="1:7" x14ac:dyDescent="0.55000000000000004">
      <c r="A915" s="8">
        <v>7.0869</v>
      </c>
      <c r="G915" s="8">
        <v>4.8868</v>
      </c>
    </row>
    <row r="916" spans="1:7" x14ac:dyDescent="0.55000000000000004">
      <c r="A916" s="8">
        <v>7.1349</v>
      </c>
      <c r="G916" s="8">
        <v>4.9263000000000003</v>
      </c>
    </row>
    <row r="917" spans="1:7" x14ac:dyDescent="0.55000000000000004">
      <c r="A917" s="8">
        <v>7.2135999999999996</v>
      </c>
      <c r="G917" s="8">
        <v>4.9981</v>
      </c>
    </row>
    <row r="918" spans="1:7" x14ac:dyDescent="0.55000000000000004">
      <c r="A918" s="8">
        <v>7.2309000000000001</v>
      </c>
      <c r="G918" s="8">
        <v>5.0018000000000002</v>
      </c>
    </row>
    <row r="919" spans="1:7" x14ac:dyDescent="0.55000000000000004">
      <c r="A919" s="8">
        <v>7.2668999999999997</v>
      </c>
      <c r="G919" s="8">
        <v>5.0167000000000002</v>
      </c>
    </row>
    <row r="920" spans="1:7" x14ac:dyDescent="0.55000000000000004">
      <c r="A920" s="8">
        <v>7.2793999999999999</v>
      </c>
      <c r="G920" s="8">
        <v>5.0388000000000002</v>
      </c>
    </row>
    <row r="921" spans="1:7" x14ac:dyDescent="0.55000000000000004">
      <c r="A921" s="8">
        <v>7.3070000000000004</v>
      </c>
      <c r="G921" s="8">
        <v>5.0410000000000004</v>
      </c>
    </row>
    <row r="922" spans="1:7" x14ac:dyDescent="0.55000000000000004">
      <c r="A922" s="8">
        <v>7.3647999999999998</v>
      </c>
      <c r="G922" s="8">
        <v>5.0823</v>
      </c>
    </row>
    <row r="923" spans="1:7" x14ac:dyDescent="0.55000000000000004">
      <c r="A923" s="8">
        <v>7.3670999999999998</v>
      </c>
      <c r="G923" s="8">
        <v>5.0918999999999999</v>
      </c>
    </row>
    <row r="924" spans="1:7" x14ac:dyDescent="0.55000000000000004">
      <c r="A924" s="8">
        <v>7.4482999999999997</v>
      </c>
      <c r="G924" s="8">
        <v>5.1124000000000001</v>
      </c>
    </row>
    <row r="925" spans="1:7" x14ac:dyDescent="0.55000000000000004">
      <c r="A925" s="8">
        <v>7.4744000000000002</v>
      </c>
      <c r="G925" s="8">
        <v>5.1898</v>
      </c>
    </row>
    <row r="926" spans="1:7" x14ac:dyDescent="0.55000000000000004">
      <c r="A926" s="8">
        <v>7.7683999999999997</v>
      </c>
      <c r="G926" s="8">
        <v>5.2755999999999998</v>
      </c>
    </row>
    <row r="927" spans="1:7" x14ac:dyDescent="0.55000000000000004">
      <c r="A927" s="8">
        <v>7.8906999999999998</v>
      </c>
      <c r="G927" s="8">
        <v>5.2880000000000003</v>
      </c>
    </row>
    <row r="928" spans="1:7" x14ac:dyDescent="0.55000000000000004">
      <c r="A928" s="8">
        <v>8.0452999999999992</v>
      </c>
      <c r="G928" s="8">
        <v>5.3019999999999996</v>
      </c>
    </row>
    <row r="929" spans="1:7" x14ac:dyDescent="0.55000000000000004">
      <c r="A929" s="8">
        <v>8.0617000000000001</v>
      </c>
      <c r="G929" s="8">
        <v>5.3194999999999997</v>
      </c>
    </row>
    <row r="930" spans="1:7" x14ac:dyDescent="0.55000000000000004">
      <c r="A930" s="8">
        <v>8.0740999999999996</v>
      </c>
      <c r="G930" s="8">
        <v>5.3445999999999998</v>
      </c>
    </row>
    <row r="931" spans="1:7" x14ac:dyDescent="0.55000000000000004">
      <c r="A931" s="8">
        <v>8.0827000000000009</v>
      </c>
      <c r="G931" s="8">
        <v>5.3479000000000001</v>
      </c>
    </row>
    <row r="932" spans="1:7" x14ac:dyDescent="0.55000000000000004">
      <c r="A932" s="8">
        <v>8.1190999999999995</v>
      </c>
      <c r="G932" s="8">
        <v>5.4053000000000004</v>
      </c>
    </row>
    <row r="933" spans="1:7" x14ac:dyDescent="0.55000000000000004">
      <c r="A933" s="8">
        <v>8.2059999999999995</v>
      </c>
      <c r="G933" s="8">
        <v>5.4128999999999996</v>
      </c>
    </row>
    <row r="934" spans="1:7" x14ac:dyDescent="0.55000000000000004">
      <c r="A934" s="8">
        <v>8.6807999999999996</v>
      </c>
      <c r="G934" s="8">
        <v>5.4203999999999999</v>
      </c>
    </row>
    <row r="935" spans="1:7" x14ac:dyDescent="0.55000000000000004">
      <c r="A935" s="8">
        <v>8.7462</v>
      </c>
      <c r="G935" s="8">
        <v>5.4695999999999998</v>
      </c>
    </row>
    <row r="936" spans="1:7" x14ac:dyDescent="0.55000000000000004">
      <c r="A936" s="8">
        <v>8.7626000000000008</v>
      </c>
      <c r="G936" s="8">
        <v>5.5393999999999997</v>
      </c>
    </row>
    <row r="937" spans="1:7" x14ac:dyDescent="0.55000000000000004">
      <c r="A937" s="8">
        <v>8.9337</v>
      </c>
      <c r="G937" s="8">
        <v>5.5566000000000004</v>
      </c>
    </row>
    <row r="938" spans="1:7" x14ac:dyDescent="0.55000000000000004">
      <c r="A938" s="8">
        <v>8.9502000000000006</v>
      </c>
      <c r="G938" s="8">
        <v>5.6470000000000002</v>
      </c>
    </row>
    <row r="939" spans="1:7" x14ac:dyDescent="0.55000000000000004">
      <c r="A939" s="8">
        <v>8.9953000000000003</v>
      </c>
      <c r="G939" s="8">
        <v>5.7152000000000003</v>
      </c>
    </row>
    <row r="940" spans="1:7" x14ac:dyDescent="0.55000000000000004">
      <c r="A940" s="8">
        <v>9.0205000000000002</v>
      </c>
      <c r="G940" s="8">
        <v>5.7811000000000003</v>
      </c>
    </row>
    <row r="941" spans="1:7" x14ac:dyDescent="0.55000000000000004">
      <c r="A941" s="8">
        <v>9.07</v>
      </c>
      <c r="G941" s="8">
        <v>5.7945000000000002</v>
      </c>
    </row>
    <row r="942" spans="1:7" x14ac:dyDescent="0.55000000000000004">
      <c r="A942" s="8">
        <v>9.1410999999999998</v>
      </c>
      <c r="G942" s="8">
        <v>5.8388</v>
      </c>
    </row>
    <row r="943" spans="1:7" x14ac:dyDescent="0.55000000000000004">
      <c r="A943" s="8">
        <v>9.3727999999999998</v>
      </c>
      <c r="G943" s="8">
        <v>5.8724999999999996</v>
      </c>
    </row>
    <row r="944" spans="1:7" x14ac:dyDescent="0.55000000000000004">
      <c r="A944" s="8">
        <v>9.5321999999999996</v>
      </c>
      <c r="G944" s="8">
        <v>5.9089999999999998</v>
      </c>
    </row>
    <row r="945" spans="1:7" x14ac:dyDescent="0.55000000000000004">
      <c r="A945" s="8">
        <v>9.6303999999999998</v>
      </c>
      <c r="G945" s="8">
        <v>5.9478</v>
      </c>
    </row>
    <row r="946" spans="1:7" x14ac:dyDescent="0.55000000000000004">
      <c r="A946" s="8">
        <v>9.6385000000000005</v>
      </c>
      <c r="G946" s="8">
        <v>6.0171000000000001</v>
      </c>
    </row>
    <row r="947" spans="1:7" x14ac:dyDescent="0.55000000000000004">
      <c r="A947" s="8">
        <v>9.8704000000000001</v>
      </c>
      <c r="G947" s="8">
        <v>6.0351999999999997</v>
      </c>
    </row>
    <row r="948" spans="1:7" x14ac:dyDescent="0.55000000000000004">
      <c r="A948" s="8">
        <v>10.0044</v>
      </c>
      <c r="G948" s="8">
        <v>6.0510000000000002</v>
      </c>
    </row>
    <row r="949" spans="1:7" x14ac:dyDescent="0.55000000000000004">
      <c r="A949" s="8">
        <v>10.4373</v>
      </c>
      <c r="G949" s="8">
        <v>6.0606999999999998</v>
      </c>
    </row>
    <row r="950" spans="1:7" x14ac:dyDescent="0.55000000000000004">
      <c r="A950" s="8">
        <v>10.593500000000001</v>
      </c>
      <c r="G950" s="8">
        <v>6.0834999999999999</v>
      </c>
    </row>
    <row r="951" spans="1:7" x14ac:dyDescent="0.55000000000000004">
      <c r="A951" s="8">
        <v>10.699199999999999</v>
      </c>
      <c r="G951" s="8">
        <v>6.1002000000000001</v>
      </c>
    </row>
    <row r="952" spans="1:7" x14ac:dyDescent="0.55000000000000004">
      <c r="A952" s="8">
        <v>10.9199</v>
      </c>
      <c r="G952" s="8">
        <v>6.1374000000000004</v>
      </c>
    </row>
    <row r="953" spans="1:7" x14ac:dyDescent="0.55000000000000004">
      <c r="A953" s="8">
        <v>11.350199999999999</v>
      </c>
      <c r="G953" s="8">
        <v>6.2823000000000002</v>
      </c>
    </row>
    <row r="954" spans="1:7" x14ac:dyDescent="0.55000000000000004">
      <c r="A954" s="8">
        <v>11.450900000000001</v>
      </c>
      <c r="G954" s="8">
        <v>6.3314000000000004</v>
      </c>
    </row>
    <row r="955" spans="1:7" x14ac:dyDescent="0.55000000000000004">
      <c r="A955" s="8">
        <v>11.781599999999999</v>
      </c>
      <c r="G955" s="8">
        <v>6.3563999999999998</v>
      </c>
    </row>
    <row r="956" spans="1:7" x14ac:dyDescent="0.55000000000000004">
      <c r="A956" s="8">
        <v>11.8766</v>
      </c>
      <c r="G956" s="8">
        <v>6.3905000000000003</v>
      </c>
    </row>
    <row r="957" spans="1:7" x14ac:dyDescent="0.55000000000000004">
      <c r="A957" s="8">
        <v>12.016500000000001</v>
      </c>
      <c r="G957" s="8">
        <v>6.4638999999999998</v>
      </c>
    </row>
    <row r="958" spans="1:7" x14ac:dyDescent="0.55000000000000004">
      <c r="A958" s="8">
        <v>12.1911</v>
      </c>
      <c r="G958" s="8">
        <v>6.5496999999999996</v>
      </c>
    </row>
    <row r="959" spans="1:7" x14ac:dyDescent="0.55000000000000004">
      <c r="A959" s="8">
        <v>12.6295</v>
      </c>
      <c r="G959" s="8">
        <v>6.5884999999999998</v>
      </c>
    </row>
    <row r="960" spans="1:7" x14ac:dyDescent="0.55000000000000004">
      <c r="A960" s="8">
        <v>12.6854</v>
      </c>
      <c r="G960" s="8">
        <v>6.7297000000000002</v>
      </c>
    </row>
    <row r="961" spans="1:7" x14ac:dyDescent="0.55000000000000004">
      <c r="A961" s="8">
        <v>13.017799999999999</v>
      </c>
      <c r="G961" s="8">
        <v>6.8169000000000004</v>
      </c>
    </row>
    <row r="962" spans="1:7" x14ac:dyDescent="0.55000000000000004">
      <c r="A962" s="8">
        <v>13.058400000000001</v>
      </c>
      <c r="G962" s="8">
        <v>6.8391999999999999</v>
      </c>
    </row>
    <row r="963" spans="1:7" x14ac:dyDescent="0.55000000000000004">
      <c r="A963" s="8">
        <v>13.0884</v>
      </c>
      <c r="G963" s="8">
        <v>6.8544999999999998</v>
      </c>
    </row>
    <row r="964" spans="1:7" x14ac:dyDescent="0.55000000000000004">
      <c r="A964" s="8">
        <v>13.2354</v>
      </c>
      <c r="G964" s="8">
        <v>6.9093</v>
      </c>
    </row>
    <row r="965" spans="1:7" x14ac:dyDescent="0.55000000000000004">
      <c r="A965" s="8">
        <v>13.5351</v>
      </c>
      <c r="G965" s="8">
        <v>6.9390000000000001</v>
      </c>
    </row>
    <row r="966" spans="1:7" x14ac:dyDescent="0.55000000000000004">
      <c r="A966" s="8">
        <v>13.703799999999999</v>
      </c>
      <c r="G966" s="8">
        <v>6.9732000000000003</v>
      </c>
    </row>
    <row r="967" spans="1:7" x14ac:dyDescent="0.55000000000000004">
      <c r="A967" s="8">
        <v>13.8971</v>
      </c>
      <c r="G967" s="8">
        <v>7.0053999999999998</v>
      </c>
    </row>
    <row r="968" spans="1:7" x14ac:dyDescent="0.55000000000000004">
      <c r="A968" s="8">
        <v>13.923400000000001</v>
      </c>
      <c r="G968" s="8">
        <v>7.0155000000000003</v>
      </c>
    </row>
    <row r="969" spans="1:7" x14ac:dyDescent="0.55000000000000004">
      <c r="A969" s="8">
        <v>13.9879</v>
      </c>
      <c r="G969" s="8">
        <v>7.0358999999999998</v>
      </c>
    </row>
    <row r="970" spans="1:7" x14ac:dyDescent="0.55000000000000004">
      <c r="A970" s="8">
        <v>14.4194</v>
      </c>
      <c r="G970" s="8">
        <v>7.0754000000000001</v>
      </c>
    </row>
    <row r="971" spans="1:7" x14ac:dyDescent="0.55000000000000004">
      <c r="A971" s="8">
        <v>14.6092</v>
      </c>
      <c r="G971" s="8">
        <v>7.1544999999999996</v>
      </c>
    </row>
    <row r="972" spans="1:7" x14ac:dyDescent="0.55000000000000004">
      <c r="A972" s="8">
        <v>14.683999999999999</v>
      </c>
      <c r="G972" s="8">
        <v>7.1726999999999999</v>
      </c>
    </row>
    <row r="973" spans="1:7" x14ac:dyDescent="0.55000000000000004">
      <c r="A973" s="8">
        <v>14.998100000000001</v>
      </c>
      <c r="G973" s="8">
        <v>7.1955999999999998</v>
      </c>
    </row>
    <row r="974" spans="1:7" x14ac:dyDescent="0.55000000000000004">
      <c r="A974" s="8">
        <v>15.9396</v>
      </c>
      <c r="G974" s="8">
        <v>7.3311000000000002</v>
      </c>
    </row>
    <row r="975" spans="1:7" x14ac:dyDescent="0.55000000000000004">
      <c r="A975" s="8">
        <v>16.0884</v>
      </c>
      <c r="G975" s="8">
        <v>7.3879999999999999</v>
      </c>
    </row>
    <row r="976" spans="1:7" x14ac:dyDescent="0.55000000000000004">
      <c r="A976" s="8">
        <v>16.801500000000001</v>
      </c>
      <c r="G976" s="8">
        <v>7.5077999999999996</v>
      </c>
    </row>
    <row r="977" spans="1:7" x14ac:dyDescent="0.55000000000000004">
      <c r="A977" s="8">
        <v>17.7621</v>
      </c>
      <c r="G977" s="8">
        <v>7.5194999999999999</v>
      </c>
    </row>
    <row r="978" spans="1:7" x14ac:dyDescent="0.55000000000000004">
      <c r="A978" s="8">
        <v>17.908100000000001</v>
      </c>
      <c r="G978" s="8">
        <v>7.5488999999999997</v>
      </c>
    </row>
    <row r="979" spans="1:7" x14ac:dyDescent="0.55000000000000004">
      <c r="A979" s="8">
        <v>17.9574</v>
      </c>
      <c r="G979" s="8">
        <v>7.5518000000000001</v>
      </c>
    </row>
    <row r="980" spans="1:7" x14ac:dyDescent="0.55000000000000004">
      <c r="A980" s="8">
        <v>18.404499999999999</v>
      </c>
      <c r="G980" s="8">
        <v>7.5598999999999998</v>
      </c>
    </row>
    <row r="981" spans="1:7" x14ac:dyDescent="0.55000000000000004">
      <c r="A981" s="8">
        <v>18.519500000000001</v>
      </c>
      <c r="G981" s="8">
        <v>7.7481999999999998</v>
      </c>
    </row>
    <row r="982" spans="1:7" x14ac:dyDescent="0.55000000000000004">
      <c r="A982" s="8">
        <v>20.0062</v>
      </c>
      <c r="G982" s="8">
        <v>7.7634999999999996</v>
      </c>
    </row>
    <row r="983" spans="1:7" x14ac:dyDescent="0.55000000000000004">
      <c r="A983" s="8">
        <v>20.865200000000002</v>
      </c>
      <c r="G983" s="8">
        <v>7.9242999999999997</v>
      </c>
    </row>
    <row r="984" spans="1:7" x14ac:dyDescent="0.55000000000000004">
      <c r="A984" s="8">
        <v>21.385200000000001</v>
      </c>
      <c r="G984" s="8">
        <v>8.4457000000000004</v>
      </c>
    </row>
    <row r="985" spans="1:7" x14ac:dyDescent="0.55000000000000004">
      <c r="A985" s="8">
        <v>21.758299999999998</v>
      </c>
      <c r="G985" s="8">
        <v>8.5551999999999992</v>
      </c>
    </row>
    <row r="986" spans="1:7" x14ac:dyDescent="0.55000000000000004">
      <c r="A986" s="8">
        <v>22.126799999999999</v>
      </c>
      <c r="G986" s="8">
        <v>8.8986999999999998</v>
      </c>
    </row>
    <row r="987" spans="1:7" x14ac:dyDescent="0.55000000000000004">
      <c r="A987" s="8">
        <v>22.187899999999999</v>
      </c>
      <c r="G987" s="8">
        <v>9.1609999999999996</v>
      </c>
    </row>
    <row r="988" spans="1:7" x14ac:dyDescent="0.55000000000000004">
      <c r="A988" s="8">
        <v>23.070499999999999</v>
      </c>
      <c r="G988" s="8">
        <v>9.2812999999999999</v>
      </c>
    </row>
    <row r="989" spans="1:7" x14ac:dyDescent="0.55000000000000004">
      <c r="A989" s="8">
        <v>23.267600000000002</v>
      </c>
      <c r="G989" s="8">
        <v>10.2362</v>
      </c>
    </row>
    <row r="990" spans="1:7" x14ac:dyDescent="0.55000000000000004">
      <c r="A990" s="8">
        <v>23.337399999999999</v>
      </c>
      <c r="G990" s="8">
        <v>10.294600000000001</v>
      </c>
    </row>
    <row r="991" spans="1:7" x14ac:dyDescent="0.55000000000000004">
      <c r="A991" s="8">
        <v>26.1645</v>
      </c>
      <c r="G991" s="8">
        <v>10.526300000000001</v>
      </c>
    </row>
    <row r="992" spans="1:7" x14ac:dyDescent="0.55000000000000004">
      <c r="A992" s="8">
        <v>27.081499999999998</v>
      </c>
      <c r="G992" s="8">
        <v>11.296200000000001</v>
      </c>
    </row>
    <row r="993" spans="1:7" x14ac:dyDescent="0.55000000000000004">
      <c r="A993" s="8">
        <v>27.554500000000001</v>
      </c>
      <c r="G993" s="8">
        <v>11.8726</v>
      </c>
    </row>
    <row r="994" spans="1:7" x14ac:dyDescent="0.55000000000000004">
      <c r="A994" s="8">
        <v>29.334</v>
      </c>
      <c r="G994" s="8">
        <v>12.1945</v>
      </c>
    </row>
    <row r="995" spans="1:7" x14ac:dyDescent="0.55000000000000004">
      <c r="A995" s="8">
        <v>31.084900000000001</v>
      </c>
      <c r="G995" s="8">
        <v>13.388400000000001</v>
      </c>
    </row>
    <row r="996" spans="1:7" x14ac:dyDescent="0.55000000000000004">
      <c r="A996" s="8">
        <v>32.212899999999998</v>
      </c>
      <c r="G996" s="8">
        <v>14.031700000000001</v>
      </c>
    </row>
    <row r="997" spans="1:7" x14ac:dyDescent="0.55000000000000004">
      <c r="A997" s="8">
        <v>37.705500000000001</v>
      </c>
      <c r="G997" s="8">
        <v>15.245699999999999</v>
      </c>
    </row>
    <row r="998" spans="1:7" x14ac:dyDescent="0.55000000000000004">
      <c r="A998" s="8">
        <v>40.851199999999999</v>
      </c>
      <c r="G998" s="8">
        <v>15.507</v>
      </c>
    </row>
    <row r="999" spans="1:7" x14ac:dyDescent="0.55000000000000004">
      <c r="A999" s="8">
        <v>41.232799999999997</v>
      </c>
      <c r="G999" s="8">
        <v>16.866199999999999</v>
      </c>
    </row>
    <row r="1000" spans="1:7" x14ac:dyDescent="0.55000000000000004">
      <c r="A1000" s="8">
        <v>47.227899999999998</v>
      </c>
      <c r="G1000" s="8">
        <v>41.614100000000001</v>
      </c>
    </row>
    <row r="1001" spans="1:7" x14ac:dyDescent="0.55000000000000004">
      <c r="A1001" s="8">
        <v>118.9455</v>
      </c>
      <c r="G1001" s="8">
        <v>42.462299999999999</v>
      </c>
    </row>
  </sheetData>
  <sortState xmlns:xlrd2="http://schemas.microsoft.com/office/spreadsheetml/2017/richdata2" ref="A2:A2006">
    <sortCondition ref="A2:A2006"/>
  </sortState>
  <dataConsolidate function="count">
    <dataRefs count="1">
      <dataRef ref="A1:A1048576" sheet="20vars"/>
    </dataRefs>
  </dataConsolid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2A2F-14CA-41C5-B917-BA00C9D7DDEA}">
  <dimension ref="A1:R1001"/>
  <sheetViews>
    <sheetView topLeftCell="A4" workbookViewId="0">
      <selection activeCell="O24" sqref="O24:P24"/>
    </sheetView>
  </sheetViews>
  <sheetFormatPr defaultRowHeight="14.4" x14ac:dyDescent="0.55000000000000004"/>
  <cols>
    <col min="1" max="1" width="8.83984375" style="8"/>
    <col min="7" max="7" width="8.83984375" style="8"/>
    <col min="14" max="14" width="13.89453125" customWidth="1"/>
  </cols>
  <sheetData>
    <row r="1" spans="1:18" x14ac:dyDescent="0.55000000000000004">
      <c r="A1" s="8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 s="8">
        <v>1.8498000000000001</v>
      </c>
      <c r="C2">
        <v>5</v>
      </c>
      <c r="D2" s="9">
        <f>FREQUENCY(A$2:A1001,C2:C21)</f>
        <v>186</v>
      </c>
      <c r="E2">
        <f>D2</f>
        <v>186</v>
      </c>
      <c r="G2" s="8">
        <v>3.0264000000000002</v>
      </c>
      <c r="I2">
        <v>5</v>
      </c>
      <c r="J2" s="9">
        <f>FREQUENCY(G$2:G1001,I2:I21)</f>
        <v>107</v>
      </c>
      <c r="K2">
        <f>J2</f>
        <v>107</v>
      </c>
      <c r="N2" t="str">
        <f>CONCATENATE("&lt; ",C2)</f>
        <v>&lt; 5</v>
      </c>
      <c r="O2">
        <f>D2</f>
        <v>186</v>
      </c>
      <c r="P2">
        <f>E2</f>
        <v>186</v>
      </c>
      <c r="Q2">
        <f>J2</f>
        <v>107</v>
      </c>
      <c r="R2">
        <f>K2</f>
        <v>107</v>
      </c>
    </row>
    <row r="3" spans="1:18" ht="15.6" x14ac:dyDescent="0.55000000000000004">
      <c r="A3" s="8">
        <v>1.9103000000000001</v>
      </c>
      <c r="C3">
        <v>10</v>
      </c>
      <c r="D3" s="9">
        <f>FREQUENCY(A$2:A1002,C3:C22)</f>
        <v>380</v>
      </c>
      <c r="E3">
        <f>D3-D2</f>
        <v>194</v>
      </c>
      <c r="G3" s="8">
        <v>3.0314000000000001</v>
      </c>
      <c r="I3">
        <v>10</v>
      </c>
      <c r="J3" s="9">
        <f>FREQUENCY(G$2:G1002,I3:I22)</f>
        <v>598</v>
      </c>
      <c r="K3">
        <f>J3-J2</f>
        <v>491</v>
      </c>
      <c r="N3" t="str">
        <f t="shared" ref="N3:N21" si="0">CONCATENATE("&lt; ",C3)</f>
        <v>&lt; 10</v>
      </c>
      <c r="O3">
        <f t="shared" ref="O3:P22" si="1">D3</f>
        <v>380</v>
      </c>
      <c r="P3">
        <f t="shared" si="1"/>
        <v>194</v>
      </c>
      <c r="Q3">
        <f>J3</f>
        <v>598</v>
      </c>
      <c r="R3">
        <f t="shared" ref="R3:R22" si="2">K3</f>
        <v>491</v>
      </c>
    </row>
    <row r="4" spans="1:18" ht="15.6" x14ac:dyDescent="0.55000000000000004">
      <c r="A4" s="8">
        <v>2.1810999999999998</v>
      </c>
      <c r="C4">
        <v>15</v>
      </c>
      <c r="D4" s="9">
        <f>FREQUENCY(A$2:A1003,C4:C23)</f>
        <v>464</v>
      </c>
      <c r="E4">
        <f t="shared" ref="E4:E22" si="3">D4-D3</f>
        <v>84</v>
      </c>
      <c r="G4" s="8">
        <v>3.1667999999999998</v>
      </c>
      <c r="I4">
        <v>15</v>
      </c>
      <c r="J4" s="9">
        <f>FREQUENCY(G$2:G1003,I4:I23)</f>
        <v>778</v>
      </c>
      <c r="K4">
        <f t="shared" ref="K4:K22" si="4">J4-J3</f>
        <v>180</v>
      </c>
      <c r="N4" t="str">
        <f t="shared" si="0"/>
        <v>&lt; 15</v>
      </c>
      <c r="O4">
        <f t="shared" si="1"/>
        <v>464</v>
      </c>
      <c r="P4">
        <f t="shared" si="1"/>
        <v>84</v>
      </c>
      <c r="Q4">
        <f>J4</f>
        <v>778</v>
      </c>
      <c r="R4">
        <f t="shared" si="2"/>
        <v>180</v>
      </c>
    </row>
    <row r="5" spans="1:18" ht="15.6" x14ac:dyDescent="0.55000000000000004">
      <c r="A5" s="8">
        <v>2.2480000000000002</v>
      </c>
      <c r="C5">
        <v>20</v>
      </c>
      <c r="D5" s="9">
        <f>FREQUENCY(A$2:A1004,C5:C24)</f>
        <v>546</v>
      </c>
      <c r="E5">
        <f t="shared" si="3"/>
        <v>82</v>
      </c>
      <c r="G5" s="8">
        <v>3.1755</v>
      </c>
      <c r="I5">
        <v>20</v>
      </c>
      <c r="J5" s="9">
        <f>FREQUENCY(G$2:G1004,I5:I24)</f>
        <v>835</v>
      </c>
      <c r="K5">
        <f t="shared" si="4"/>
        <v>57</v>
      </c>
      <c r="N5" t="str">
        <f t="shared" si="0"/>
        <v>&lt; 20</v>
      </c>
      <c r="O5">
        <f t="shared" si="1"/>
        <v>546</v>
      </c>
      <c r="P5">
        <f t="shared" si="1"/>
        <v>82</v>
      </c>
      <c r="Q5">
        <f>J5</f>
        <v>835</v>
      </c>
      <c r="R5">
        <f t="shared" si="2"/>
        <v>57</v>
      </c>
    </row>
    <row r="6" spans="1:18" ht="15.6" x14ac:dyDescent="0.55000000000000004">
      <c r="A6" s="8">
        <v>2.2957999999999998</v>
      </c>
      <c r="C6">
        <v>25</v>
      </c>
      <c r="D6" s="9">
        <f>FREQUENCY(A$2:A1005,C6:C25)</f>
        <v>613</v>
      </c>
      <c r="E6">
        <f t="shared" si="3"/>
        <v>67</v>
      </c>
      <c r="G6" s="8">
        <v>3.2208999999999999</v>
      </c>
      <c r="I6">
        <v>25</v>
      </c>
      <c r="J6" s="9">
        <f>FREQUENCY(G$2:G1005,I6:I25)</f>
        <v>861</v>
      </c>
      <c r="K6">
        <f t="shared" si="4"/>
        <v>26</v>
      </c>
      <c r="N6" t="str">
        <f t="shared" si="0"/>
        <v>&lt; 25</v>
      </c>
      <c r="O6">
        <f t="shared" si="1"/>
        <v>613</v>
      </c>
      <c r="P6">
        <f t="shared" si="1"/>
        <v>67</v>
      </c>
      <c r="Q6">
        <f>J6</f>
        <v>861</v>
      </c>
      <c r="R6">
        <f t="shared" si="2"/>
        <v>26</v>
      </c>
    </row>
    <row r="7" spans="1:18" ht="15.6" x14ac:dyDescent="0.55000000000000004">
      <c r="A7" s="8">
        <v>2.3426999999999998</v>
      </c>
      <c r="C7">
        <v>30</v>
      </c>
      <c r="D7" s="9">
        <f>FREQUENCY(A$2:A1006,C7:C26)</f>
        <v>653</v>
      </c>
      <c r="E7">
        <f t="shared" si="3"/>
        <v>40</v>
      </c>
      <c r="G7" s="8">
        <v>3.2846000000000002</v>
      </c>
      <c r="I7">
        <v>30</v>
      </c>
      <c r="J7" s="9">
        <f>FREQUENCY(G$2:G1006,I7:I26)</f>
        <v>880</v>
      </c>
      <c r="K7">
        <f t="shared" si="4"/>
        <v>19</v>
      </c>
      <c r="N7" t="str">
        <f t="shared" si="0"/>
        <v>&lt; 30</v>
      </c>
      <c r="O7">
        <f t="shared" si="1"/>
        <v>653</v>
      </c>
      <c r="P7">
        <f t="shared" si="1"/>
        <v>40</v>
      </c>
      <c r="Q7">
        <f>J7</f>
        <v>880</v>
      </c>
      <c r="R7">
        <f t="shared" si="2"/>
        <v>19</v>
      </c>
    </row>
    <row r="8" spans="1:18" ht="15.6" x14ac:dyDescent="0.55000000000000004">
      <c r="A8" s="8">
        <v>2.387</v>
      </c>
      <c r="C8">
        <v>35</v>
      </c>
      <c r="D8" s="9">
        <f>FREQUENCY(A$2:A1007,C8:C27)</f>
        <v>684</v>
      </c>
      <c r="E8">
        <f t="shared" si="3"/>
        <v>31</v>
      </c>
      <c r="G8" s="8">
        <v>3.298</v>
      </c>
      <c r="I8">
        <v>35</v>
      </c>
      <c r="J8" s="9">
        <f>FREQUENCY(G$2:G1007,I8:I27)</f>
        <v>903</v>
      </c>
      <c r="K8">
        <f t="shared" si="4"/>
        <v>23</v>
      </c>
      <c r="N8" t="str">
        <f t="shared" si="0"/>
        <v>&lt; 35</v>
      </c>
      <c r="O8">
        <f t="shared" si="1"/>
        <v>684</v>
      </c>
      <c r="P8">
        <f t="shared" si="1"/>
        <v>31</v>
      </c>
      <c r="Q8">
        <f>J8</f>
        <v>903</v>
      </c>
      <c r="R8">
        <f t="shared" si="2"/>
        <v>23</v>
      </c>
    </row>
    <row r="9" spans="1:18" ht="15.6" x14ac:dyDescent="0.55000000000000004">
      <c r="A9" s="8">
        <v>2.4258999999999999</v>
      </c>
      <c r="C9">
        <v>40</v>
      </c>
      <c r="D9" s="9">
        <f>FREQUENCY(A$2:A1008,C9:C28)</f>
        <v>710</v>
      </c>
      <c r="E9">
        <f t="shared" si="3"/>
        <v>26</v>
      </c>
      <c r="G9" s="8">
        <v>3.3452999999999999</v>
      </c>
      <c r="I9">
        <v>40</v>
      </c>
      <c r="J9" s="9">
        <f>FREQUENCY(G$2:G1008,I9:I28)</f>
        <v>925</v>
      </c>
      <c r="K9">
        <f t="shared" si="4"/>
        <v>22</v>
      </c>
      <c r="N9" t="str">
        <f t="shared" si="0"/>
        <v>&lt; 40</v>
      </c>
      <c r="O9">
        <f t="shared" si="1"/>
        <v>710</v>
      </c>
      <c r="P9">
        <f t="shared" si="1"/>
        <v>26</v>
      </c>
      <c r="Q9">
        <f>J9</f>
        <v>925</v>
      </c>
      <c r="R9">
        <f t="shared" si="2"/>
        <v>22</v>
      </c>
    </row>
    <row r="10" spans="1:18" ht="15.6" x14ac:dyDescent="0.55000000000000004">
      <c r="A10" s="8">
        <v>2.4881000000000002</v>
      </c>
      <c r="C10">
        <v>45</v>
      </c>
      <c r="D10" s="9">
        <f>FREQUENCY(A$2:A1009,C10:C29)</f>
        <v>743</v>
      </c>
      <c r="E10">
        <f t="shared" si="3"/>
        <v>33</v>
      </c>
      <c r="G10" s="8">
        <v>3.4340999999999999</v>
      </c>
      <c r="I10">
        <v>45</v>
      </c>
      <c r="J10" s="9">
        <f>FREQUENCY(G$2:G1009,I10:I29)</f>
        <v>931</v>
      </c>
      <c r="K10">
        <f t="shared" si="4"/>
        <v>6</v>
      </c>
      <c r="N10" t="str">
        <f t="shared" si="0"/>
        <v>&lt; 45</v>
      </c>
      <c r="O10">
        <f t="shared" si="1"/>
        <v>743</v>
      </c>
      <c r="P10">
        <f t="shared" si="1"/>
        <v>33</v>
      </c>
      <c r="Q10">
        <f>J10</f>
        <v>931</v>
      </c>
      <c r="R10">
        <f t="shared" si="2"/>
        <v>6</v>
      </c>
    </row>
    <row r="11" spans="1:18" ht="15.6" x14ac:dyDescent="0.55000000000000004">
      <c r="A11" s="8">
        <v>2.5404</v>
      </c>
      <c r="C11">
        <v>50</v>
      </c>
      <c r="D11" s="9">
        <f>FREQUENCY(A$2:A1010,C11:C30)</f>
        <v>764</v>
      </c>
      <c r="E11">
        <f t="shared" si="3"/>
        <v>21</v>
      </c>
      <c r="G11" s="8">
        <v>3.4580000000000002</v>
      </c>
      <c r="I11">
        <v>50</v>
      </c>
      <c r="J11" s="9">
        <f>FREQUENCY(G$2:G1010,I11:I30)</f>
        <v>940</v>
      </c>
      <c r="K11">
        <f t="shared" si="4"/>
        <v>9</v>
      </c>
      <c r="N11" t="str">
        <f t="shared" si="0"/>
        <v>&lt; 50</v>
      </c>
      <c r="O11">
        <f t="shared" si="1"/>
        <v>764</v>
      </c>
      <c r="P11">
        <f t="shared" si="1"/>
        <v>21</v>
      </c>
      <c r="Q11">
        <f>J11</f>
        <v>940</v>
      </c>
      <c r="R11">
        <f t="shared" si="2"/>
        <v>9</v>
      </c>
    </row>
    <row r="12" spans="1:18" ht="15.6" x14ac:dyDescent="0.55000000000000004">
      <c r="A12" s="8">
        <v>2.5413999999999999</v>
      </c>
      <c r="C12">
        <v>55</v>
      </c>
      <c r="D12" s="9">
        <f>FREQUENCY(A$2:A1011,C12:C31)</f>
        <v>786</v>
      </c>
      <c r="E12">
        <f t="shared" si="3"/>
        <v>22</v>
      </c>
      <c r="G12" s="8">
        <v>3.5200999999999998</v>
      </c>
      <c r="I12">
        <v>55</v>
      </c>
      <c r="J12" s="9">
        <f>FREQUENCY(G$2:G1011,I12:I31)</f>
        <v>949</v>
      </c>
      <c r="K12">
        <f t="shared" si="4"/>
        <v>9</v>
      </c>
      <c r="N12" t="str">
        <f t="shared" si="0"/>
        <v>&lt; 55</v>
      </c>
      <c r="O12">
        <f t="shared" si="1"/>
        <v>786</v>
      </c>
      <c r="P12">
        <f t="shared" si="1"/>
        <v>22</v>
      </c>
      <c r="Q12">
        <f>J12</f>
        <v>949</v>
      </c>
      <c r="R12">
        <f t="shared" si="2"/>
        <v>9</v>
      </c>
    </row>
    <row r="13" spans="1:18" ht="15.6" x14ac:dyDescent="0.55000000000000004">
      <c r="A13" s="8">
        <v>2.5958000000000001</v>
      </c>
      <c r="C13">
        <v>60</v>
      </c>
      <c r="D13" s="9">
        <f>FREQUENCY(A$2:A1012,C13:C32)</f>
        <v>802</v>
      </c>
      <c r="E13">
        <f t="shared" si="3"/>
        <v>16</v>
      </c>
      <c r="G13" s="8">
        <v>3.5243000000000002</v>
      </c>
      <c r="I13">
        <v>60</v>
      </c>
      <c r="J13" s="9">
        <f>FREQUENCY(G$2:G1012,I13:I32)</f>
        <v>953</v>
      </c>
      <c r="K13">
        <f t="shared" si="4"/>
        <v>4</v>
      </c>
      <c r="N13" t="str">
        <f t="shared" si="0"/>
        <v>&lt; 60</v>
      </c>
      <c r="O13">
        <f t="shared" si="1"/>
        <v>802</v>
      </c>
      <c r="P13">
        <f t="shared" si="1"/>
        <v>16</v>
      </c>
      <c r="Q13">
        <f>J13</f>
        <v>953</v>
      </c>
      <c r="R13">
        <f t="shared" si="2"/>
        <v>4</v>
      </c>
    </row>
    <row r="14" spans="1:18" ht="15.6" x14ac:dyDescent="0.55000000000000004">
      <c r="A14" s="8">
        <v>2.6564999999999999</v>
      </c>
      <c r="C14">
        <v>65</v>
      </c>
      <c r="D14" s="9">
        <f>FREQUENCY(A$2:A1013,C14:C33)</f>
        <v>816</v>
      </c>
      <c r="E14">
        <f t="shared" si="3"/>
        <v>14</v>
      </c>
      <c r="G14" s="8">
        <v>3.5398000000000001</v>
      </c>
      <c r="I14">
        <v>65</v>
      </c>
      <c r="J14" s="9">
        <f>FREQUENCY(G$2:G1013,I14:I33)</f>
        <v>957</v>
      </c>
      <c r="K14">
        <f t="shared" si="4"/>
        <v>4</v>
      </c>
      <c r="N14" t="str">
        <f t="shared" si="0"/>
        <v>&lt; 65</v>
      </c>
      <c r="O14">
        <f t="shared" si="1"/>
        <v>816</v>
      </c>
      <c r="P14">
        <f t="shared" si="1"/>
        <v>14</v>
      </c>
      <c r="Q14">
        <f>J14</f>
        <v>957</v>
      </c>
      <c r="R14">
        <f t="shared" si="2"/>
        <v>4</v>
      </c>
    </row>
    <row r="15" spans="1:18" ht="15.6" x14ac:dyDescent="0.55000000000000004">
      <c r="A15" s="8">
        <v>2.6886999999999999</v>
      </c>
      <c r="C15">
        <v>70</v>
      </c>
      <c r="D15" s="9">
        <f>FREQUENCY(A$2:A1014,C15:C34)</f>
        <v>835</v>
      </c>
      <c r="E15">
        <f t="shared" si="3"/>
        <v>19</v>
      </c>
      <c r="G15" s="8">
        <v>3.5497000000000001</v>
      </c>
      <c r="I15">
        <v>70</v>
      </c>
      <c r="J15" s="9">
        <f>FREQUENCY(G$2:G1014,I15:I34)</f>
        <v>958</v>
      </c>
      <c r="K15">
        <f t="shared" si="4"/>
        <v>1</v>
      </c>
      <c r="N15" t="str">
        <f t="shared" si="0"/>
        <v>&lt; 70</v>
      </c>
      <c r="O15">
        <f t="shared" si="1"/>
        <v>835</v>
      </c>
      <c r="P15">
        <f t="shared" si="1"/>
        <v>19</v>
      </c>
      <c r="Q15">
        <f>J15</f>
        <v>958</v>
      </c>
      <c r="R15">
        <f t="shared" si="2"/>
        <v>1</v>
      </c>
    </row>
    <row r="16" spans="1:18" ht="15.6" x14ac:dyDescent="0.55000000000000004">
      <c r="A16" s="8">
        <v>2.7263999999999999</v>
      </c>
      <c r="C16">
        <v>75</v>
      </c>
      <c r="D16" s="9">
        <f>FREQUENCY(A$2:A1015,C16:C35)</f>
        <v>846</v>
      </c>
      <c r="E16">
        <f t="shared" si="3"/>
        <v>11</v>
      </c>
      <c r="G16" s="8">
        <v>3.5962999999999998</v>
      </c>
      <c r="I16">
        <v>75</v>
      </c>
      <c r="J16" s="9">
        <f>FREQUENCY(G$2:G1015,I16:I35)</f>
        <v>964</v>
      </c>
      <c r="K16">
        <f t="shared" si="4"/>
        <v>6</v>
      </c>
      <c r="N16" t="str">
        <f t="shared" si="0"/>
        <v>&lt; 75</v>
      </c>
      <c r="O16">
        <f t="shared" si="1"/>
        <v>846</v>
      </c>
      <c r="P16">
        <f t="shared" si="1"/>
        <v>11</v>
      </c>
      <c r="Q16">
        <f>J16</f>
        <v>964</v>
      </c>
      <c r="R16">
        <f t="shared" si="2"/>
        <v>6</v>
      </c>
    </row>
    <row r="17" spans="1:18" ht="15.6" x14ac:dyDescent="0.55000000000000004">
      <c r="A17" s="8">
        <v>2.7618999999999998</v>
      </c>
      <c r="C17">
        <v>80</v>
      </c>
      <c r="D17" s="9">
        <f>FREQUENCY(A$2:A1016,C17:C36)</f>
        <v>858</v>
      </c>
      <c r="E17">
        <f t="shared" si="3"/>
        <v>12</v>
      </c>
      <c r="G17" s="8">
        <v>3.6143000000000001</v>
      </c>
      <c r="I17">
        <v>80</v>
      </c>
      <c r="J17" s="9">
        <f>FREQUENCY(G$2:G1016,I17:I36)</f>
        <v>969</v>
      </c>
      <c r="K17">
        <f t="shared" si="4"/>
        <v>5</v>
      </c>
      <c r="N17" t="str">
        <f t="shared" si="0"/>
        <v>&lt; 80</v>
      </c>
      <c r="O17">
        <f t="shared" si="1"/>
        <v>858</v>
      </c>
      <c r="P17">
        <f t="shared" si="1"/>
        <v>12</v>
      </c>
      <c r="Q17">
        <f>J17</f>
        <v>969</v>
      </c>
      <c r="R17">
        <f t="shared" si="2"/>
        <v>5</v>
      </c>
    </row>
    <row r="18" spans="1:18" ht="15.6" x14ac:dyDescent="0.55000000000000004">
      <c r="A18" s="8">
        <v>2.7645</v>
      </c>
      <c r="C18">
        <v>85</v>
      </c>
      <c r="D18" s="9">
        <f>FREQUENCY(A$2:A1017,C18:C37)</f>
        <v>868</v>
      </c>
      <c r="E18">
        <f t="shared" si="3"/>
        <v>10</v>
      </c>
      <c r="G18" s="8">
        <v>3.6171000000000002</v>
      </c>
      <c r="I18">
        <v>85</v>
      </c>
      <c r="J18" s="9">
        <f>FREQUENCY(G$2:G1017,I18:I37)</f>
        <v>972</v>
      </c>
      <c r="K18">
        <f t="shared" si="4"/>
        <v>3</v>
      </c>
      <c r="N18" t="str">
        <f t="shared" si="0"/>
        <v>&lt; 85</v>
      </c>
      <c r="O18">
        <f t="shared" si="1"/>
        <v>868</v>
      </c>
      <c r="P18">
        <f t="shared" si="1"/>
        <v>10</v>
      </c>
      <c r="Q18">
        <f>J18</f>
        <v>972</v>
      </c>
      <c r="R18">
        <f t="shared" si="2"/>
        <v>3</v>
      </c>
    </row>
    <row r="19" spans="1:18" ht="15.6" x14ac:dyDescent="0.55000000000000004">
      <c r="A19" s="8">
        <v>2.7706</v>
      </c>
      <c r="C19">
        <v>90</v>
      </c>
      <c r="D19" s="9">
        <f>FREQUENCY(A$2:A1018,C19:C38)</f>
        <v>880</v>
      </c>
      <c r="E19">
        <f t="shared" si="3"/>
        <v>12</v>
      </c>
      <c r="G19" s="8">
        <v>3.6301000000000001</v>
      </c>
      <c r="I19">
        <v>90</v>
      </c>
      <c r="J19" s="9">
        <f>FREQUENCY(G$2:G1018,I19:I38)</f>
        <v>977</v>
      </c>
      <c r="K19">
        <f t="shared" si="4"/>
        <v>5</v>
      </c>
      <c r="N19" t="str">
        <f t="shared" si="0"/>
        <v>&lt; 90</v>
      </c>
      <c r="O19">
        <f t="shared" si="1"/>
        <v>880</v>
      </c>
      <c r="P19">
        <f t="shared" si="1"/>
        <v>12</v>
      </c>
      <c r="Q19">
        <f>J19</f>
        <v>977</v>
      </c>
      <c r="R19">
        <f t="shared" si="2"/>
        <v>5</v>
      </c>
    </row>
    <row r="20" spans="1:18" ht="15.6" x14ac:dyDescent="0.55000000000000004">
      <c r="A20" s="8">
        <v>2.7707999999999999</v>
      </c>
      <c r="C20">
        <v>95</v>
      </c>
      <c r="D20" s="9">
        <f>FREQUENCY(A$2:A1019,C20:C39)</f>
        <v>887</v>
      </c>
      <c r="E20">
        <f t="shared" si="3"/>
        <v>7</v>
      </c>
      <c r="G20" s="8">
        <v>3.6377999999999999</v>
      </c>
      <c r="I20">
        <v>95</v>
      </c>
      <c r="J20" s="9">
        <f>FREQUENCY(G$2:G1019,I20:I39)</f>
        <v>979</v>
      </c>
      <c r="K20">
        <f t="shared" si="4"/>
        <v>2</v>
      </c>
      <c r="N20" t="str">
        <f t="shared" si="0"/>
        <v>&lt; 95</v>
      </c>
      <c r="O20">
        <f t="shared" si="1"/>
        <v>887</v>
      </c>
      <c r="P20">
        <f t="shared" si="1"/>
        <v>7</v>
      </c>
      <c r="Q20">
        <f>J20</f>
        <v>979</v>
      </c>
      <c r="R20">
        <f t="shared" si="2"/>
        <v>2</v>
      </c>
    </row>
    <row r="21" spans="1:18" ht="15.6" x14ac:dyDescent="0.55000000000000004">
      <c r="A21" s="8">
        <v>2.7713999999999999</v>
      </c>
      <c r="C21">
        <v>100</v>
      </c>
      <c r="D21" s="9">
        <f>FREQUENCY(A$2:A1020,C21:C40)</f>
        <v>894</v>
      </c>
      <c r="E21">
        <f t="shared" si="3"/>
        <v>7</v>
      </c>
      <c r="G21" s="8">
        <v>3.6482000000000001</v>
      </c>
      <c r="I21">
        <v>100</v>
      </c>
      <c r="J21" s="9">
        <f>FREQUENCY(G$2:G1020,I21:I40)</f>
        <v>980</v>
      </c>
      <c r="K21">
        <f t="shared" si="4"/>
        <v>1</v>
      </c>
      <c r="N21" t="str">
        <f t="shared" si="0"/>
        <v>&lt; 100</v>
      </c>
      <c r="O21">
        <f t="shared" si="1"/>
        <v>894</v>
      </c>
      <c r="P21">
        <f t="shared" si="1"/>
        <v>7</v>
      </c>
      <c r="Q21">
        <f>J21</f>
        <v>980</v>
      </c>
      <c r="R21">
        <f t="shared" si="2"/>
        <v>1</v>
      </c>
    </row>
    <row r="22" spans="1:18" ht="15.6" x14ac:dyDescent="0.55000000000000004">
      <c r="A22" s="8">
        <v>2.7797000000000001</v>
      </c>
      <c r="C22">
        <v>5000</v>
      </c>
      <c r="D22" s="9">
        <f>FREQUENCY(A$2:A1021,C22:C41)</f>
        <v>1000</v>
      </c>
      <c r="E22">
        <f t="shared" si="3"/>
        <v>106</v>
      </c>
      <c r="G22" s="8">
        <v>3.6703000000000001</v>
      </c>
      <c r="I22">
        <v>5000</v>
      </c>
      <c r="J22" s="9">
        <f>FREQUENCY(G$2:G1021,I22:I41)</f>
        <v>1000</v>
      </c>
      <c r="K22">
        <f t="shared" si="4"/>
        <v>20</v>
      </c>
      <c r="N22" t="s">
        <v>334</v>
      </c>
      <c r="O22">
        <f t="shared" si="1"/>
        <v>1000</v>
      </c>
      <c r="P22">
        <f t="shared" si="1"/>
        <v>106</v>
      </c>
      <c r="Q22">
        <f>J22</f>
        <v>1000</v>
      </c>
      <c r="R22">
        <f t="shared" si="2"/>
        <v>20</v>
      </c>
    </row>
    <row r="23" spans="1:18" x14ac:dyDescent="0.55000000000000004">
      <c r="A23" s="8">
        <v>2.8228</v>
      </c>
      <c r="G23" s="8">
        <v>3.6724000000000001</v>
      </c>
      <c r="O23" t="s">
        <v>333</v>
      </c>
      <c r="P23" t="s">
        <v>337</v>
      </c>
    </row>
    <row r="24" spans="1:18" x14ac:dyDescent="0.55000000000000004">
      <c r="A24" s="8">
        <v>2.8237999999999999</v>
      </c>
      <c r="C24" t="s">
        <v>222</v>
      </c>
      <c r="D24" s="8">
        <f>MEDIAN(A$2:A$1001)</f>
        <v>16.647199999999998</v>
      </c>
      <c r="G24" s="8">
        <v>3.6775000000000002</v>
      </c>
      <c r="I24" t="s">
        <v>222</v>
      </c>
      <c r="J24" s="8">
        <f>MEDIAN(G$2:G$1001)</f>
        <v>8.5168499999999998</v>
      </c>
      <c r="N24" t="str">
        <f>C24</f>
        <v>Median</v>
      </c>
      <c r="O24" s="8">
        <f>D24</f>
        <v>16.647199999999998</v>
      </c>
      <c r="P24" s="8">
        <f>J24</f>
        <v>8.5168499999999998</v>
      </c>
    </row>
    <row r="25" spans="1:18" x14ac:dyDescent="0.55000000000000004">
      <c r="A25" s="8">
        <v>2.8334999999999999</v>
      </c>
      <c r="C25" t="s">
        <v>223</v>
      </c>
      <c r="D25" s="8">
        <f>AVERAGE(A$2:A$1001)</f>
        <v>47.744119399999988</v>
      </c>
      <c r="G25" s="8">
        <v>3.7231999999999998</v>
      </c>
      <c r="I25" t="s">
        <v>223</v>
      </c>
      <c r="J25" s="8">
        <f>AVERAGE(G$2:G$1001)</f>
        <v>16.462574600000003</v>
      </c>
      <c r="N25" t="str">
        <f t="shared" ref="N25:O28" si="5">C25</f>
        <v>Mean</v>
      </c>
      <c r="O25" s="8">
        <f t="shared" si="5"/>
        <v>47.744119399999988</v>
      </c>
      <c r="P25" s="8">
        <f t="shared" ref="P25:P28" si="6">J25</f>
        <v>16.462574600000003</v>
      </c>
    </row>
    <row r="26" spans="1:18" x14ac:dyDescent="0.55000000000000004">
      <c r="A26" s="8">
        <v>2.8382000000000001</v>
      </c>
      <c r="C26" t="s">
        <v>224</v>
      </c>
      <c r="D26" s="8">
        <f>_xlfn.STDEV.P(A$2:A$1001)</f>
        <v>130.22886327545791</v>
      </c>
      <c r="G26" s="8">
        <v>3.7738999999999998</v>
      </c>
      <c r="I26" t="s">
        <v>224</v>
      </c>
      <c r="J26" s="8">
        <f>_xlfn.STDEV.P(G$2:G$1001)</f>
        <v>26.074426119067603</v>
      </c>
      <c r="N26" t="str">
        <f t="shared" si="5"/>
        <v>St.Dev</v>
      </c>
      <c r="O26" s="8">
        <f t="shared" si="5"/>
        <v>130.22886327545791</v>
      </c>
      <c r="P26" s="8">
        <f t="shared" si="6"/>
        <v>26.074426119067603</v>
      </c>
    </row>
    <row r="27" spans="1:18" x14ac:dyDescent="0.55000000000000004">
      <c r="A27" s="8">
        <v>2.8513000000000002</v>
      </c>
      <c r="C27" t="s">
        <v>330</v>
      </c>
      <c r="D27" s="8">
        <f>MIN(A$2:A$1001)</f>
        <v>1.8498000000000001</v>
      </c>
      <c r="G27" s="8">
        <v>3.7944</v>
      </c>
      <c r="I27" t="s">
        <v>330</v>
      </c>
      <c r="J27" s="8">
        <f>MIN(G$2:G$1001)</f>
        <v>3.0264000000000002</v>
      </c>
      <c r="N27" t="str">
        <f t="shared" si="5"/>
        <v>Min</v>
      </c>
      <c r="O27" s="8">
        <f t="shared" si="5"/>
        <v>1.8498000000000001</v>
      </c>
      <c r="P27" s="8">
        <f t="shared" si="6"/>
        <v>3.0264000000000002</v>
      </c>
    </row>
    <row r="28" spans="1:18" x14ac:dyDescent="0.55000000000000004">
      <c r="A28" s="8">
        <v>2.8515000000000001</v>
      </c>
      <c r="C28" t="s">
        <v>331</v>
      </c>
      <c r="D28" s="8">
        <f>MAX(A$2:A$1001)</f>
        <v>3096.1006000000002</v>
      </c>
      <c r="G28" s="8">
        <v>3.8092999999999999</v>
      </c>
      <c r="I28" t="s">
        <v>331</v>
      </c>
      <c r="J28" s="8">
        <f>MAX(G$2:G$1001)</f>
        <v>328.7201</v>
      </c>
      <c r="N28" t="str">
        <f t="shared" si="5"/>
        <v>Max</v>
      </c>
      <c r="O28" s="8">
        <f t="shared" si="5"/>
        <v>3096.1006000000002</v>
      </c>
      <c r="P28" s="8">
        <f t="shared" si="6"/>
        <v>328.7201</v>
      </c>
    </row>
    <row r="29" spans="1:18" x14ac:dyDescent="0.55000000000000004">
      <c r="A29" s="8">
        <v>2.9626000000000001</v>
      </c>
      <c r="G29" s="8">
        <v>3.8193000000000001</v>
      </c>
    </row>
    <row r="30" spans="1:18" x14ac:dyDescent="0.55000000000000004">
      <c r="A30" s="8">
        <v>2.9662000000000002</v>
      </c>
      <c r="G30" s="8">
        <v>3.8327</v>
      </c>
    </row>
    <row r="31" spans="1:18" x14ac:dyDescent="0.55000000000000004">
      <c r="A31" s="8">
        <v>2.9742999999999999</v>
      </c>
      <c r="G31" s="8">
        <v>3.879</v>
      </c>
    </row>
    <row r="32" spans="1:18" x14ac:dyDescent="0.55000000000000004">
      <c r="A32" s="8">
        <v>2.9845000000000002</v>
      </c>
      <c r="G32" s="8">
        <v>3.8978000000000002</v>
      </c>
    </row>
    <row r="33" spans="1:7" x14ac:dyDescent="0.55000000000000004">
      <c r="A33" s="8">
        <v>3.0009000000000001</v>
      </c>
      <c r="G33" s="8">
        <v>3.9083999999999999</v>
      </c>
    </row>
    <row r="34" spans="1:7" x14ac:dyDescent="0.55000000000000004">
      <c r="A34" s="8">
        <v>3.0110999999999999</v>
      </c>
      <c r="G34" s="8">
        <v>3.9178000000000002</v>
      </c>
    </row>
    <row r="35" spans="1:7" x14ac:dyDescent="0.55000000000000004">
      <c r="A35" s="8">
        <v>3.0226999999999999</v>
      </c>
      <c r="G35" s="8">
        <v>3.9201999999999999</v>
      </c>
    </row>
    <row r="36" spans="1:7" x14ac:dyDescent="0.55000000000000004">
      <c r="A36" s="8">
        <v>3.0449999999999999</v>
      </c>
      <c r="G36" s="8">
        <v>3.9308999999999998</v>
      </c>
    </row>
    <row r="37" spans="1:7" x14ac:dyDescent="0.55000000000000004">
      <c r="A37" s="8">
        <v>3.0607000000000002</v>
      </c>
      <c r="G37" s="8">
        <v>3.9632000000000001</v>
      </c>
    </row>
    <row r="38" spans="1:7" x14ac:dyDescent="0.55000000000000004">
      <c r="A38" s="8">
        <v>3.0688</v>
      </c>
      <c r="G38" s="8">
        <v>3.9859</v>
      </c>
    </row>
    <row r="39" spans="1:7" x14ac:dyDescent="0.55000000000000004">
      <c r="A39" s="8">
        <v>3.0745</v>
      </c>
      <c r="G39" s="8">
        <v>4.0038999999999998</v>
      </c>
    </row>
    <row r="40" spans="1:7" x14ac:dyDescent="0.55000000000000004">
      <c r="A40" s="8">
        <v>3.0821999999999998</v>
      </c>
      <c r="G40" s="8">
        <v>4.0252999999999997</v>
      </c>
    </row>
    <row r="41" spans="1:7" x14ac:dyDescent="0.55000000000000004">
      <c r="A41" s="8">
        <v>3.0939999999999999</v>
      </c>
      <c r="G41" s="8">
        <v>4.0255999999999998</v>
      </c>
    </row>
    <row r="42" spans="1:7" x14ac:dyDescent="0.55000000000000004">
      <c r="A42" s="8">
        <v>3.1141000000000001</v>
      </c>
      <c r="G42" s="8">
        <v>4.0686</v>
      </c>
    </row>
    <row r="43" spans="1:7" x14ac:dyDescent="0.55000000000000004">
      <c r="A43" s="8">
        <v>3.1501999999999999</v>
      </c>
      <c r="G43" s="8">
        <v>4.1138000000000003</v>
      </c>
    </row>
    <row r="44" spans="1:7" x14ac:dyDescent="0.55000000000000004">
      <c r="A44" s="8">
        <v>3.1808000000000001</v>
      </c>
      <c r="G44" s="8">
        <v>4.2186000000000003</v>
      </c>
    </row>
    <row r="45" spans="1:7" x14ac:dyDescent="0.55000000000000004">
      <c r="A45" s="8">
        <v>3.2082999999999999</v>
      </c>
      <c r="G45" s="8">
        <v>4.2523999999999997</v>
      </c>
    </row>
    <row r="46" spans="1:7" x14ac:dyDescent="0.55000000000000004">
      <c r="A46" s="8">
        <v>3.2101000000000002</v>
      </c>
      <c r="G46" s="8">
        <v>4.2633000000000001</v>
      </c>
    </row>
    <row r="47" spans="1:7" x14ac:dyDescent="0.55000000000000004">
      <c r="A47" s="8">
        <v>3.2189000000000001</v>
      </c>
      <c r="G47" s="8">
        <v>4.2732000000000001</v>
      </c>
    </row>
    <row r="48" spans="1:7" x14ac:dyDescent="0.55000000000000004">
      <c r="A48" s="8">
        <v>3.3153000000000001</v>
      </c>
      <c r="G48" s="8">
        <v>4.3056000000000001</v>
      </c>
    </row>
    <row r="49" spans="1:7" x14ac:dyDescent="0.55000000000000004">
      <c r="A49" s="8">
        <v>3.3176999999999999</v>
      </c>
      <c r="G49" s="8">
        <v>4.3281999999999998</v>
      </c>
    </row>
    <row r="50" spans="1:7" x14ac:dyDescent="0.55000000000000004">
      <c r="A50" s="8">
        <v>3.3227000000000002</v>
      </c>
      <c r="G50" s="8">
        <v>4.3327</v>
      </c>
    </row>
    <row r="51" spans="1:7" x14ac:dyDescent="0.55000000000000004">
      <c r="A51" s="8">
        <v>3.3317000000000001</v>
      </c>
      <c r="G51" s="8">
        <v>4.3403999999999998</v>
      </c>
    </row>
    <row r="52" spans="1:7" x14ac:dyDescent="0.55000000000000004">
      <c r="A52" s="8">
        <v>3.3344999999999998</v>
      </c>
      <c r="G52" s="8">
        <v>4.3442999999999996</v>
      </c>
    </row>
    <row r="53" spans="1:7" x14ac:dyDescent="0.55000000000000004">
      <c r="A53" s="8">
        <v>3.3347000000000002</v>
      </c>
      <c r="G53" s="8">
        <v>4.3486000000000002</v>
      </c>
    </row>
    <row r="54" spans="1:7" x14ac:dyDescent="0.55000000000000004">
      <c r="A54" s="8">
        <v>3.3702999999999999</v>
      </c>
      <c r="G54" s="8">
        <v>4.3548</v>
      </c>
    </row>
    <row r="55" spans="1:7" x14ac:dyDescent="0.55000000000000004">
      <c r="A55" s="8">
        <v>3.3706999999999998</v>
      </c>
      <c r="G55" s="8">
        <v>4.3579999999999997</v>
      </c>
    </row>
    <row r="56" spans="1:7" x14ac:dyDescent="0.55000000000000004">
      <c r="A56" s="8">
        <v>3.3858999999999999</v>
      </c>
      <c r="G56" s="8">
        <v>4.3651</v>
      </c>
    </row>
    <row r="57" spans="1:7" x14ac:dyDescent="0.55000000000000004">
      <c r="A57" s="8">
        <v>3.4596</v>
      </c>
      <c r="G57" s="8">
        <v>4.3747999999999996</v>
      </c>
    </row>
    <row r="58" spans="1:7" x14ac:dyDescent="0.55000000000000004">
      <c r="A58" s="8">
        <v>3.4788000000000001</v>
      </c>
      <c r="G58" s="8">
        <v>4.4000000000000004</v>
      </c>
    </row>
    <row r="59" spans="1:7" x14ac:dyDescent="0.55000000000000004">
      <c r="A59" s="8">
        <v>3.4843000000000002</v>
      </c>
      <c r="G59" s="8">
        <v>4.4245000000000001</v>
      </c>
    </row>
    <row r="60" spans="1:7" x14ac:dyDescent="0.55000000000000004">
      <c r="A60" s="8">
        <v>3.4990000000000001</v>
      </c>
      <c r="G60" s="8">
        <v>4.4288999999999996</v>
      </c>
    </row>
    <row r="61" spans="1:7" x14ac:dyDescent="0.55000000000000004">
      <c r="A61" s="8">
        <v>3.5028000000000001</v>
      </c>
      <c r="G61" s="8">
        <v>4.4874999999999998</v>
      </c>
    </row>
    <row r="62" spans="1:7" x14ac:dyDescent="0.55000000000000004">
      <c r="A62" s="8">
        <v>3.5137999999999998</v>
      </c>
      <c r="G62" s="8">
        <v>4.4958999999999998</v>
      </c>
    </row>
    <row r="63" spans="1:7" x14ac:dyDescent="0.55000000000000004">
      <c r="A63" s="8">
        <v>3.5388999999999999</v>
      </c>
      <c r="G63" s="8">
        <v>4.5091000000000001</v>
      </c>
    </row>
    <row r="64" spans="1:7" x14ac:dyDescent="0.55000000000000004">
      <c r="A64" s="8">
        <v>3.5409000000000002</v>
      </c>
      <c r="G64" s="8">
        <v>4.5244</v>
      </c>
    </row>
    <row r="65" spans="1:7" x14ac:dyDescent="0.55000000000000004">
      <c r="A65" s="8">
        <v>3.5449000000000002</v>
      </c>
      <c r="G65" s="8">
        <v>4.5248999999999997</v>
      </c>
    </row>
    <row r="66" spans="1:7" x14ac:dyDescent="0.55000000000000004">
      <c r="A66" s="8">
        <v>3.5455999999999999</v>
      </c>
      <c r="G66" s="8">
        <v>4.5311000000000003</v>
      </c>
    </row>
    <row r="67" spans="1:7" x14ac:dyDescent="0.55000000000000004">
      <c r="A67" s="8">
        <v>3.5491999999999999</v>
      </c>
      <c r="G67" s="8">
        <v>4.5343</v>
      </c>
    </row>
    <row r="68" spans="1:7" x14ac:dyDescent="0.55000000000000004">
      <c r="A68" s="8">
        <v>3.5613999999999999</v>
      </c>
      <c r="G68" s="8">
        <v>4.5608000000000004</v>
      </c>
    </row>
    <row r="69" spans="1:7" x14ac:dyDescent="0.55000000000000004">
      <c r="A69" s="8">
        <v>3.5838000000000001</v>
      </c>
      <c r="G69" s="8">
        <v>4.5747999999999998</v>
      </c>
    </row>
    <row r="70" spans="1:7" x14ac:dyDescent="0.55000000000000004">
      <c r="A70" s="8">
        <v>3.5870000000000002</v>
      </c>
      <c r="G70" s="8">
        <v>4.5750000000000002</v>
      </c>
    </row>
    <row r="71" spans="1:7" x14ac:dyDescent="0.55000000000000004">
      <c r="A71" s="8">
        <v>3.6012</v>
      </c>
      <c r="G71" s="8">
        <v>4.5838999999999999</v>
      </c>
    </row>
    <row r="72" spans="1:7" x14ac:dyDescent="0.55000000000000004">
      <c r="A72" s="8">
        <v>3.6177999999999999</v>
      </c>
      <c r="G72" s="8">
        <v>4.5871000000000004</v>
      </c>
    </row>
    <row r="73" spans="1:7" x14ac:dyDescent="0.55000000000000004">
      <c r="A73" s="8">
        <v>3.6320000000000001</v>
      </c>
      <c r="G73" s="8">
        <v>4.6162999999999998</v>
      </c>
    </row>
    <row r="74" spans="1:7" x14ac:dyDescent="0.55000000000000004">
      <c r="A74" s="8">
        <v>3.6332</v>
      </c>
      <c r="G74" s="8">
        <v>4.6204999999999998</v>
      </c>
    </row>
    <row r="75" spans="1:7" x14ac:dyDescent="0.55000000000000004">
      <c r="A75" s="8">
        <v>3.6353</v>
      </c>
      <c r="G75" s="8">
        <v>4.6311</v>
      </c>
    </row>
    <row r="76" spans="1:7" x14ac:dyDescent="0.55000000000000004">
      <c r="A76" s="8">
        <v>3.6482999999999999</v>
      </c>
      <c r="G76" s="8">
        <v>4.6332000000000004</v>
      </c>
    </row>
    <row r="77" spans="1:7" x14ac:dyDescent="0.55000000000000004">
      <c r="A77" s="8">
        <v>3.6682999999999999</v>
      </c>
      <c r="G77" s="8">
        <v>4.6410999999999998</v>
      </c>
    </row>
    <row r="78" spans="1:7" x14ac:dyDescent="0.55000000000000004">
      <c r="A78" s="8">
        <v>3.6728999999999998</v>
      </c>
      <c r="G78" s="8">
        <v>4.6460999999999997</v>
      </c>
    </row>
    <row r="79" spans="1:7" x14ac:dyDescent="0.55000000000000004">
      <c r="A79" s="8">
        <v>3.6920000000000002</v>
      </c>
      <c r="G79" s="8">
        <v>4.6821000000000002</v>
      </c>
    </row>
    <row r="80" spans="1:7" x14ac:dyDescent="0.55000000000000004">
      <c r="A80" s="8">
        <v>3.6978</v>
      </c>
      <c r="G80" s="8">
        <v>4.6824000000000003</v>
      </c>
    </row>
    <row r="81" spans="1:7" x14ac:dyDescent="0.55000000000000004">
      <c r="A81" s="8">
        <v>3.7027999999999999</v>
      </c>
      <c r="G81" s="8">
        <v>4.7079000000000004</v>
      </c>
    </row>
    <row r="82" spans="1:7" x14ac:dyDescent="0.55000000000000004">
      <c r="A82" s="8">
        <v>3.7057000000000002</v>
      </c>
      <c r="G82" s="8">
        <v>4.7088000000000001</v>
      </c>
    </row>
    <row r="83" spans="1:7" x14ac:dyDescent="0.55000000000000004">
      <c r="A83" s="8">
        <v>3.7113999999999998</v>
      </c>
      <c r="G83" s="8">
        <v>4.7168999999999999</v>
      </c>
    </row>
    <row r="84" spans="1:7" x14ac:dyDescent="0.55000000000000004">
      <c r="A84" s="8">
        <v>3.7189999999999999</v>
      </c>
      <c r="G84" s="8">
        <v>4.7202999999999999</v>
      </c>
    </row>
    <row r="85" spans="1:7" x14ac:dyDescent="0.55000000000000004">
      <c r="A85" s="8">
        <v>3.7208000000000001</v>
      </c>
      <c r="G85" s="8">
        <v>4.7507000000000001</v>
      </c>
    </row>
    <row r="86" spans="1:7" x14ac:dyDescent="0.55000000000000004">
      <c r="A86" s="8">
        <v>3.7294</v>
      </c>
      <c r="G86" s="8">
        <v>4.7683999999999997</v>
      </c>
    </row>
    <row r="87" spans="1:7" x14ac:dyDescent="0.55000000000000004">
      <c r="A87" s="8">
        <v>3.7404000000000002</v>
      </c>
      <c r="G87" s="8">
        <v>4.7946</v>
      </c>
    </row>
    <row r="88" spans="1:7" x14ac:dyDescent="0.55000000000000004">
      <c r="A88" s="8">
        <v>3.7452000000000001</v>
      </c>
      <c r="G88" s="8">
        <v>4.8103999999999996</v>
      </c>
    </row>
    <row r="89" spans="1:7" x14ac:dyDescent="0.55000000000000004">
      <c r="A89" s="8">
        <v>3.7578</v>
      </c>
      <c r="G89" s="8">
        <v>4.8106</v>
      </c>
    </row>
    <row r="90" spans="1:7" x14ac:dyDescent="0.55000000000000004">
      <c r="A90" s="8">
        <v>3.7646000000000002</v>
      </c>
      <c r="G90" s="8">
        <v>4.8367000000000004</v>
      </c>
    </row>
    <row r="91" spans="1:7" x14ac:dyDescent="0.55000000000000004">
      <c r="A91" s="8">
        <v>3.7766000000000002</v>
      </c>
      <c r="G91" s="8">
        <v>4.8525999999999998</v>
      </c>
    </row>
    <row r="92" spans="1:7" x14ac:dyDescent="0.55000000000000004">
      <c r="A92" s="8">
        <v>3.8277000000000001</v>
      </c>
      <c r="G92" s="8">
        <v>4.8620000000000001</v>
      </c>
    </row>
    <row r="93" spans="1:7" x14ac:dyDescent="0.55000000000000004">
      <c r="A93" s="8">
        <v>3.8371</v>
      </c>
      <c r="G93" s="8">
        <v>4.8696000000000002</v>
      </c>
    </row>
    <row r="94" spans="1:7" x14ac:dyDescent="0.55000000000000004">
      <c r="A94" s="8">
        <v>3.8412999999999999</v>
      </c>
      <c r="G94" s="8">
        <v>4.8711000000000002</v>
      </c>
    </row>
    <row r="95" spans="1:7" x14ac:dyDescent="0.55000000000000004">
      <c r="A95" s="8">
        <v>3.8515000000000001</v>
      </c>
      <c r="G95" s="8">
        <v>4.8921000000000001</v>
      </c>
    </row>
    <row r="96" spans="1:7" x14ac:dyDescent="0.55000000000000004">
      <c r="A96" s="8">
        <v>3.8692000000000002</v>
      </c>
      <c r="G96" s="8">
        <v>4.9047999999999998</v>
      </c>
    </row>
    <row r="97" spans="1:7" x14ac:dyDescent="0.55000000000000004">
      <c r="A97" s="8">
        <v>3.8738999999999999</v>
      </c>
      <c r="G97" s="8">
        <v>4.9058999999999999</v>
      </c>
    </row>
    <row r="98" spans="1:7" x14ac:dyDescent="0.55000000000000004">
      <c r="A98" s="8">
        <v>3.8915999999999999</v>
      </c>
      <c r="G98" s="8">
        <v>4.9076000000000004</v>
      </c>
    </row>
    <row r="99" spans="1:7" x14ac:dyDescent="0.55000000000000004">
      <c r="A99" s="8">
        <v>3.8915999999999999</v>
      </c>
      <c r="G99" s="8">
        <v>4.9157999999999999</v>
      </c>
    </row>
    <row r="100" spans="1:7" x14ac:dyDescent="0.55000000000000004">
      <c r="A100" s="8">
        <v>3.9180999999999999</v>
      </c>
      <c r="G100" s="8">
        <v>4.9164000000000003</v>
      </c>
    </row>
    <row r="101" spans="1:7" x14ac:dyDescent="0.55000000000000004">
      <c r="A101" s="8">
        <v>3.9308000000000001</v>
      </c>
      <c r="G101" s="8">
        <v>4.9207999999999998</v>
      </c>
    </row>
    <row r="102" spans="1:7" x14ac:dyDescent="0.55000000000000004">
      <c r="A102" s="8">
        <v>3.9744999999999999</v>
      </c>
      <c r="G102" s="8">
        <v>4.9410999999999996</v>
      </c>
    </row>
    <row r="103" spans="1:7" x14ac:dyDescent="0.55000000000000004">
      <c r="A103" s="8">
        <v>3.9937</v>
      </c>
      <c r="G103" s="8">
        <v>4.9500999999999999</v>
      </c>
    </row>
    <row r="104" spans="1:7" x14ac:dyDescent="0.55000000000000004">
      <c r="A104" s="8">
        <v>3.9950999999999999</v>
      </c>
      <c r="G104" s="8">
        <v>4.9592999999999998</v>
      </c>
    </row>
    <row r="105" spans="1:7" x14ac:dyDescent="0.55000000000000004">
      <c r="A105" s="8">
        <v>3.9994000000000001</v>
      </c>
      <c r="G105" s="8">
        <v>4.9610000000000003</v>
      </c>
    </row>
    <row r="106" spans="1:7" x14ac:dyDescent="0.55000000000000004">
      <c r="A106" s="8">
        <v>3.9994999999999998</v>
      </c>
      <c r="G106" s="8">
        <v>4.9829999999999997</v>
      </c>
    </row>
    <row r="107" spans="1:7" x14ac:dyDescent="0.55000000000000004">
      <c r="A107" s="8">
        <v>4.0041000000000002</v>
      </c>
      <c r="G107" s="8">
        <v>4.9935</v>
      </c>
    </row>
    <row r="108" spans="1:7" x14ac:dyDescent="0.55000000000000004">
      <c r="A108" s="8">
        <v>4.0151000000000003</v>
      </c>
      <c r="G108" s="8">
        <v>4.9996</v>
      </c>
    </row>
    <row r="109" spans="1:7" x14ac:dyDescent="0.55000000000000004">
      <c r="A109" s="8">
        <v>4.0186000000000002</v>
      </c>
      <c r="G109" s="8">
        <v>5.0026999999999999</v>
      </c>
    </row>
    <row r="110" spans="1:7" x14ac:dyDescent="0.55000000000000004">
      <c r="A110" s="8">
        <v>4.0395000000000003</v>
      </c>
      <c r="G110" s="8">
        <v>5.016</v>
      </c>
    </row>
    <row r="111" spans="1:7" x14ac:dyDescent="0.55000000000000004">
      <c r="A111" s="8">
        <v>4.0475000000000003</v>
      </c>
      <c r="G111" s="8">
        <v>5.0190999999999999</v>
      </c>
    </row>
    <row r="112" spans="1:7" x14ac:dyDescent="0.55000000000000004">
      <c r="A112" s="8">
        <v>4.0488</v>
      </c>
      <c r="G112" s="8">
        <v>5.0259999999999998</v>
      </c>
    </row>
    <row r="113" spans="1:7" x14ac:dyDescent="0.55000000000000004">
      <c r="A113" s="8">
        <v>4.0533999999999999</v>
      </c>
      <c r="G113" s="8">
        <v>5.0312999999999999</v>
      </c>
    </row>
    <row r="114" spans="1:7" x14ac:dyDescent="0.55000000000000004">
      <c r="A114" s="8">
        <v>4.0557999999999996</v>
      </c>
      <c r="G114" s="8">
        <v>5.0347</v>
      </c>
    </row>
    <row r="115" spans="1:7" x14ac:dyDescent="0.55000000000000004">
      <c r="A115" s="8">
        <v>4.0586000000000002</v>
      </c>
      <c r="G115" s="8">
        <v>5.0483000000000002</v>
      </c>
    </row>
    <row r="116" spans="1:7" x14ac:dyDescent="0.55000000000000004">
      <c r="A116" s="8">
        <v>4.0720000000000001</v>
      </c>
      <c r="G116" s="8">
        <v>5.0496999999999996</v>
      </c>
    </row>
    <row r="117" spans="1:7" x14ac:dyDescent="0.55000000000000004">
      <c r="A117" s="8">
        <v>4.0868000000000002</v>
      </c>
      <c r="G117" s="8">
        <v>5.0621999999999998</v>
      </c>
    </row>
    <row r="118" spans="1:7" x14ac:dyDescent="0.55000000000000004">
      <c r="A118" s="8">
        <v>4.0903</v>
      </c>
      <c r="G118" s="8">
        <v>5.0907999999999998</v>
      </c>
    </row>
    <row r="119" spans="1:7" x14ac:dyDescent="0.55000000000000004">
      <c r="A119" s="8">
        <v>4.1283000000000003</v>
      </c>
      <c r="G119" s="8">
        <v>5.0957999999999997</v>
      </c>
    </row>
    <row r="120" spans="1:7" x14ac:dyDescent="0.55000000000000004">
      <c r="A120" s="8">
        <v>4.1489000000000003</v>
      </c>
      <c r="G120" s="8">
        <v>5.1024000000000003</v>
      </c>
    </row>
    <row r="121" spans="1:7" x14ac:dyDescent="0.55000000000000004">
      <c r="A121" s="8">
        <v>4.1548999999999996</v>
      </c>
      <c r="G121" s="8">
        <v>5.1319999999999997</v>
      </c>
    </row>
    <row r="122" spans="1:7" x14ac:dyDescent="0.55000000000000004">
      <c r="A122" s="8">
        <v>4.1660000000000004</v>
      </c>
      <c r="G122" s="8">
        <v>5.149</v>
      </c>
    </row>
    <row r="123" spans="1:7" x14ac:dyDescent="0.55000000000000004">
      <c r="A123" s="8">
        <v>4.1802000000000001</v>
      </c>
      <c r="G123" s="8">
        <v>5.1524999999999999</v>
      </c>
    </row>
    <row r="124" spans="1:7" x14ac:dyDescent="0.55000000000000004">
      <c r="A124" s="8">
        <v>4.1825999999999999</v>
      </c>
      <c r="G124" s="8">
        <v>5.1562999999999999</v>
      </c>
    </row>
    <row r="125" spans="1:7" x14ac:dyDescent="0.55000000000000004">
      <c r="A125" s="8">
        <v>4.2241</v>
      </c>
      <c r="G125" s="8">
        <v>5.1687000000000003</v>
      </c>
    </row>
    <row r="126" spans="1:7" x14ac:dyDescent="0.55000000000000004">
      <c r="A126" s="8">
        <v>4.2263000000000002</v>
      </c>
      <c r="G126" s="8">
        <v>5.1696</v>
      </c>
    </row>
    <row r="127" spans="1:7" x14ac:dyDescent="0.55000000000000004">
      <c r="A127" s="8">
        <v>4.2286000000000001</v>
      </c>
      <c r="G127" s="8">
        <v>5.1776999999999997</v>
      </c>
    </row>
    <row r="128" spans="1:7" x14ac:dyDescent="0.55000000000000004">
      <c r="A128" s="8">
        <v>4.2305999999999999</v>
      </c>
      <c r="G128" s="8">
        <v>5.1797000000000004</v>
      </c>
    </row>
    <row r="129" spans="1:7" x14ac:dyDescent="0.55000000000000004">
      <c r="A129" s="8">
        <v>4.2370999999999999</v>
      </c>
      <c r="G129" s="8">
        <v>5.1829999999999998</v>
      </c>
    </row>
    <row r="130" spans="1:7" x14ac:dyDescent="0.55000000000000004">
      <c r="A130" s="8">
        <v>4.2454000000000001</v>
      </c>
      <c r="G130" s="8">
        <v>5.2237</v>
      </c>
    </row>
    <row r="131" spans="1:7" x14ac:dyDescent="0.55000000000000004">
      <c r="A131" s="8">
        <v>4.2704000000000004</v>
      </c>
      <c r="G131" s="8">
        <v>5.2251000000000003</v>
      </c>
    </row>
    <row r="132" spans="1:7" x14ac:dyDescent="0.55000000000000004">
      <c r="A132" s="8">
        <v>4.2713000000000001</v>
      </c>
      <c r="G132" s="8">
        <v>5.24</v>
      </c>
    </row>
    <row r="133" spans="1:7" x14ac:dyDescent="0.55000000000000004">
      <c r="A133" s="8">
        <v>4.2720000000000002</v>
      </c>
      <c r="G133" s="8">
        <v>5.2416</v>
      </c>
    </row>
    <row r="134" spans="1:7" x14ac:dyDescent="0.55000000000000004">
      <c r="A134" s="8">
        <v>4.2720000000000002</v>
      </c>
      <c r="G134" s="8">
        <v>5.2484000000000002</v>
      </c>
    </row>
    <row r="135" spans="1:7" x14ac:dyDescent="0.55000000000000004">
      <c r="A135" s="8">
        <v>4.2877000000000001</v>
      </c>
      <c r="G135" s="8">
        <v>5.2698</v>
      </c>
    </row>
    <row r="136" spans="1:7" x14ac:dyDescent="0.55000000000000004">
      <c r="A136" s="8">
        <v>4.2896000000000001</v>
      </c>
      <c r="G136" s="8">
        <v>5.2721</v>
      </c>
    </row>
    <row r="137" spans="1:7" x14ac:dyDescent="0.55000000000000004">
      <c r="A137" s="8">
        <v>4.335</v>
      </c>
      <c r="G137" s="8">
        <v>5.282</v>
      </c>
    </row>
    <row r="138" spans="1:7" x14ac:dyDescent="0.55000000000000004">
      <c r="A138" s="8">
        <v>4.3384</v>
      </c>
      <c r="G138" s="8">
        <v>5.2880000000000003</v>
      </c>
    </row>
    <row r="139" spans="1:7" x14ac:dyDescent="0.55000000000000004">
      <c r="A139" s="8">
        <v>4.3558000000000003</v>
      </c>
      <c r="G139" s="8">
        <v>5.3006000000000002</v>
      </c>
    </row>
    <row r="140" spans="1:7" x14ac:dyDescent="0.55000000000000004">
      <c r="A140" s="8">
        <v>4.3567</v>
      </c>
      <c r="G140" s="8">
        <v>5.3056999999999999</v>
      </c>
    </row>
    <row r="141" spans="1:7" x14ac:dyDescent="0.55000000000000004">
      <c r="A141" s="8">
        <v>4.3609</v>
      </c>
      <c r="G141" s="8">
        <v>5.3182</v>
      </c>
    </row>
    <row r="142" spans="1:7" x14ac:dyDescent="0.55000000000000004">
      <c r="A142" s="8">
        <v>4.3647999999999998</v>
      </c>
      <c r="G142" s="8">
        <v>5.3455000000000004</v>
      </c>
    </row>
    <row r="143" spans="1:7" x14ac:dyDescent="0.55000000000000004">
      <c r="A143" s="8">
        <v>4.3876999999999997</v>
      </c>
      <c r="G143" s="8">
        <v>5.3475000000000001</v>
      </c>
    </row>
    <row r="144" spans="1:7" x14ac:dyDescent="0.55000000000000004">
      <c r="A144" s="8">
        <v>4.3962000000000003</v>
      </c>
      <c r="G144" s="8">
        <v>5.3490000000000002</v>
      </c>
    </row>
    <row r="145" spans="1:7" x14ac:dyDescent="0.55000000000000004">
      <c r="A145" s="8">
        <v>4.3997999999999999</v>
      </c>
      <c r="G145" s="8">
        <v>5.3597000000000001</v>
      </c>
    </row>
    <row r="146" spans="1:7" x14ac:dyDescent="0.55000000000000004">
      <c r="A146" s="8">
        <v>4.4090999999999996</v>
      </c>
      <c r="G146" s="8">
        <v>5.3693999999999997</v>
      </c>
    </row>
    <row r="147" spans="1:7" x14ac:dyDescent="0.55000000000000004">
      <c r="A147" s="8">
        <v>4.4183000000000003</v>
      </c>
      <c r="G147" s="8">
        <v>5.3710000000000004</v>
      </c>
    </row>
    <row r="148" spans="1:7" x14ac:dyDescent="0.55000000000000004">
      <c r="A148" s="8">
        <v>4.4516999999999998</v>
      </c>
      <c r="G148" s="8">
        <v>5.3764000000000003</v>
      </c>
    </row>
    <row r="149" spans="1:7" x14ac:dyDescent="0.55000000000000004">
      <c r="A149" s="8">
        <v>4.4584000000000001</v>
      </c>
      <c r="G149" s="8">
        <v>5.3766999999999996</v>
      </c>
    </row>
    <row r="150" spans="1:7" x14ac:dyDescent="0.55000000000000004">
      <c r="A150" s="8">
        <v>4.4626999999999999</v>
      </c>
      <c r="G150" s="8">
        <v>5.3780000000000001</v>
      </c>
    </row>
    <row r="151" spans="1:7" x14ac:dyDescent="0.55000000000000004">
      <c r="A151" s="8">
        <v>4.4718999999999998</v>
      </c>
      <c r="G151" s="8">
        <v>5.3791000000000002</v>
      </c>
    </row>
    <row r="152" spans="1:7" x14ac:dyDescent="0.55000000000000004">
      <c r="A152" s="8">
        <v>4.5072999999999999</v>
      </c>
      <c r="G152" s="8">
        <v>5.4043999999999999</v>
      </c>
    </row>
    <row r="153" spans="1:7" x14ac:dyDescent="0.55000000000000004">
      <c r="A153" s="8">
        <v>4.5160999999999998</v>
      </c>
      <c r="G153" s="8">
        <v>5.4638</v>
      </c>
    </row>
    <row r="154" spans="1:7" x14ac:dyDescent="0.55000000000000004">
      <c r="A154" s="8">
        <v>4.5262000000000002</v>
      </c>
      <c r="G154" s="8">
        <v>5.4805000000000001</v>
      </c>
    </row>
    <row r="155" spans="1:7" x14ac:dyDescent="0.55000000000000004">
      <c r="A155" s="8">
        <v>4.5369000000000002</v>
      </c>
      <c r="G155" s="8">
        <v>5.4935</v>
      </c>
    </row>
    <row r="156" spans="1:7" x14ac:dyDescent="0.55000000000000004">
      <c r="A156" s="8">
        <v>4.5541999999999998</v>
      </c>
      <c r="G156" s="8">
        <v>5.5033000000000003</v>
      </c>
    </row>
    <row r="157" spans="1:7" x14ac:dyDescent="0.55000000000000004">
      <c r="A157" s="8">
        <v>4.5552999999999999</v>
      </c>
      <c r="G157" s="8">
        <v>5.5384000000000002</v>
      </c>
    </row>
    <row r="158" spans="1:7" x14ac:dyDescent="0.55000000000000004">
      <c r="A158" s="8">
        <v>4.5820999999999996</v>
      </c>
      <c r="G158" s="8">
        <v>5.5468000000000002</v>
      </c>
    </row>
    <row r="159" spans="1:7" x14ac:dyDescent="0.55000000000000004">
      <c r="A159" s="8">
        <v>4.5884</v>
      </c>
      <c r="G159" s="8">
        <v>5.5518999999999998</v>
      </c>
    </row>
    <row r="160" spans="1:7" x14ac:dyDescent="0.55000000000000004">
      <c r="A160" s="8">
        <v>4.6120000000000001</v>
      </c>
      <c r="G160" s="8">
        <v>5.5536000000000003</v>
      </c>
    </row>
    <row r="161" spans="1:7" x14ac:dyDescent="0.55000000000000004">
      <c r="A161" s="8">
        <v>4.6234000000000002</v>
      </c>
      <c r="G161" s="8">
        <v>5.5736999999999997</v>
      </c>
    </row>
    <row r="162" spans="1:7" x14ac:dyDescent="0.55000000000000004">
      <c r="A162" s="8">
        <v>4.6449999999999996</v>
      </c>
      <c r="G162" s="8">
        <v>5.5744999999999996</v>
      </c>
    </row>
    <row r="163" spans="1:7" x14ac:dyDescent="0.55000000000000004">
      <c r="A163" s="8">
        <v>4.6456999999999997</v>
      </c>
      <c r="G163" s="8">
        <v>5.5853000000000002</v>
      </c>
    </row>
    <row r="164" spans="1:7" x14ac:dyDescent="0.55000000000000004">
      <c r="A164" s="8">
        <v>4.6486999999999998</v>
      </c>
      <c r="G164" s="8">
        <v>5.5869999999999997</v>
      </c>
    </row>
    <row r="165" spans="1:7" x14ac:dyDescent="0.55000000000000004">
      <c r="A165" s="8">
        <v>4.6634000000000002</v>
      </c>
      <c r="G165" s="8">
        <v>5.5876000000000001</v>
      </c>
    </row>
    <row r="166" spans="1:7" x14ac:dyDescent="0.55000000000000004">
      <c r="A166" s="8">
        <v>4.6806999999999999</v>
      </c>
      <c r="G166" s="8">
        <v>5.5880999999999998</v>
      </c>
    </row>
    <row r="167" spans="1:7" x14ac:dyDescent="0.55000000000000004">
      <c r="A167" s="8">
        <v>4.6832000000000003</v>
      </c>
      <c r="G167" s="8">
        <v>5.5949</v>
      </c>
    </row>
    <row r="168" spans="1:7" x14ac:dyDescent="0.55000000000000004">
      <c r="A168" s="8">
        <v>4.6852</v>
      </c>
      <c r="G168" s="8">
        <v>5.6012000000000004</v>
      </c>
    </row>
    <row r="169" spans="1:7" x14ac:dyDescent="0.55000000000000004">
      <c r="A169" s="8">
        <v>4.6868999999999996</v>
      </c>
      <c r="G169" s="8">
        <v>5.6191000000000004</v>
      </c>
    </row>
    <row r="170" spans="1:7" x14ac:dyDescent="0.55000000000000004">
      <c r="A170" s="8">
        <v>4.7073</v>
      </c>
      <c r="G170" s="8">
        <v>5.6212</v>
      </c>
    </row>
    <row r="171" spans="1:7" x14ac:dyDescent="0.55000000000000004">
      <c r="A171" s="8">
        <v>4.7153999999999998</v>
      </c>
      <c r="G171" s="8">
        <v>5.6242999999999999</v>
      </c>
    </row>
    <row r="172" spans="1:7" x14ac:dyDescent="0.55000000000000004">
      <c r="A172" s="8">
        <v>4.7503000000000002</v>
      </c>
      <c r="G172" s="8">
        <v>5.6268000000000002</v>
      </c>
    </row>
    <row r="173" spans="1:7" x14ac:dyDescent="0.55000000000000004">
      <c r="A173" s="8">
        <v>4.7515999999999998</v>
      </c>
      <c r="G173" s="8">
        <v>5.6280000000000001</v>
      </c>
    </row>
    <row r="174" spans="1:7" x14ac:dyDescent="0.55000000000000004">
      <c r="A174" s="8">
        <v>4.7873000000000001</v>
      </c>
      <c r="G174" s="8">
        <v>5.6326999999999998</v>
      </c>
    </row>
    <row r="175" spans="1:7" x14ac:dyDescent="0.55000000000000004">
      <c r="A175" s="8">
        <v>4.7918000000000003</v>
      </c>
      <c r="G175" s="8">
        <v>5.6346999999999996</v>
      </c>
    </row>
    <row r="176" spans="1:7" x14ac:dyDescent="0.55000000000000004">
      <c r="A176" s="8">
        <v>4.7958999999999996</v>
      </c>
      <c r="G176" s="8">
        <v>5.6363000000000003</v>
      </c>
    </row>
    <row r="177" spans="1:7" x14ac:dyDescent="0.55000000000000004">
      <c r="A177" s="8">
        <v>4.7987000000000002</v>
      </c>
      <c r="G177" s="8">
        <v>5.6439000000000004</v>
      </c>
    </row>
    <row r="178" spans="1:7" x14ac:dyDescent="0.55000000000000004">
      <c r="A178" s="8">
        <v>4.7988999999999997</v>
      </c>
      <c r="G178" s="8">
        <v>5.6544999999999996</v>
      </c>
    </row>
    <row r="179" spans="1:7" x14ac:dyDescent="0.55000000000000004">
      <c r="A179" s="8">
        <v>4.8171999999999997</v>
      </c>
      <c r="G179" s="8">
        <v>5.6669999999999998</v>
      </c>
    </row>
    <row r="180" spans="1:7" x14ac:dyDescent="0.55000000000000004">
      <c r="A180" s="8">
        <v>4.8582999999999998</v>
      </c>
      <c r="G180" s="8">
        <v>5.6734</v>
      </c>
    </row>
    <row r="181" spans="1:7" x14ac:dyDescent="0.55000000000000004">
      <c r="A181" s="8">
        <v>4.8605</v>
      </c>
      <c r="G181" s="8">
        <v>5.6840999999999999</v>
      </c>
    </row>
    <row r="182" spans="1:7" x14ac:dyDescent="0.55000000000000004">
      <c r="A182" s="8">
        <v>4.8738999999999999</v>
      </c>
      <c r="G182" s="8">
        <v>5.7133000000000003</v>
      </c>
    </row>
    <row r="183" spans="1:7" x14ac:dyDescent="0.55000000000000004">
      <c r="A183" s="8">
        <v>4.8769999999999998</v>
      </c>
      <c r="G183" s="8">
        <v>5.7160000000000002</v>
      </c>
    </row>
    <row r="184" spans="1:7" x14ac:dyDescent="0.55000000000000004">
      <c r="A184" s="8">
        <v>4.8933</v>
      </c>
      <c r="G184" s="8">
        <v>5.7287999999999997</v>
      </c>
    </row>
    <row r="185" spans="1:7" x14ac:dyDescent="0.55000000000000004">
      <c r="A185" s="8">
        <v>4.9055</v>
      </c>
      <c r="G185" s="8">
        <v>5.7411000000000003</v>
      </c>
    </row>
    <row r="186" spans="1:7" x14ac:dyDescent="0.55000000000000004">
      <c r="A186" s="8">
        <v>4.9245999999999999</v>
      </c>
      <c r="G186" s="8">
        <v>5.7531999999999996</v>
      </c>
    </row>
    <row r="187" spans="1:7" x14ac:dyDescent="0.55000000000000004">
      <c r="A187" s="8">
        <v>4.9943</v>
      </c>
      <c r="G187" s="8">
        <v>5.7558999999999996</v>
      </c>
    </row>
    <row r="188" spans="1:7" x14ac:dyDescent="0.55000000000000004">
      <c r="A188" s="8">
        <v>5.0065999999999997</v>
      </c>
      <c r="G188" s="8">
        <v>5.7674000000000003</v>
      </c>
    </row>
    <row r="189" spans="1:7" x14ac:dyDescent="0.55000000000000004">
      <c r="A189" s="8">
        <v>5.0237999999999996</v>
      </c>
      <c r="G189" s="8">
        <v>5.7793000000000001</v>
      </c>
    </row>
    <row r="190" spans="1:7" x14ac:dyDescent="0.55000000000000004">
      <c r="A190" s="8">
        <v>5.0251000000000001</v>
      </c>
      <c r="G190" s="8">
        <v>5.7834000000000003</v>
      </c>
    </row>
    <row r="191" spans="1:7" x14ac:dyDescent="0.55000000000000004">
      <c r="A191" s="8">
        <v>5.0297000000000001</v>
      </c>
      <c r="G191" s="8">
        <v>5.7884000000000002</v>
      </c>
    </row>
    <row r="192" spans="1:7" x14ac:dyDescent="0.55000000000000004">
      <c r="A192" s="8">
        <v>5.0445000000000002</v>
      </c>
      <c r="G192" s="8">
        <v>5.8005000000000004</v>
      </c>
    </row>
    <row r="193" spans="1:7" x14ac:dyDescent="0.55000000000000004">
      <c r="A193" s="8">
        <v>5.0511999999999997</v>
      </c>
      <c r="G193" s="8">
        <v>5.8018999999999998</v>
      </c>
    </row>
    <row r="194" spans="1:7" x14ac:dyDescent="0.55000000000000004">
      <c r="A194" s="8">
        <v>5.0833000000000004</v>
      </c>
      <c r="G194" s="8">
        <v>5.8037999999999998</v>
      </c>
    </row>
    <row r="195" spans="1:7" x14ac:dyDescent="0.55000000000000004">
      <c r="A195" s="8">
        <v>5.0880999999999998</v>
      </c>
      <c r="G195" s="8">
        <v>5.8052999999999999</v>
      </c>
    </row>
    <row r="196" spans="1:7" x14ac:dyDescent="0.55000000000000004">
      <c r="A196" s="8">
        <v>5.0949</v>
      </c>
      <c r="G196" s="8">
        <v>5.8132000000000001</v>
      </c>
    </row>
    <row r="197" spans="1:7" x14ac:dyDescent="0.55000000000000004">
      <c r="A197" s="8">
        <v>5.1357999999999997</v>
      </c>
      <c r="G197" s="8">
        <v>5.8207000000000004</v>
      </c>
    </row>
    <row r="198" spans="1:7" x14ac:dyDescent="0.55000000000000004">
      <c r="A198" s="8">
        <v>5.1422999999999996</v>
      </c>
      <c r="G198" s="8">
        <v>5.8421000000000003</v>
      </c>
    </row>
    <row r="199" spans="1:7" x14ac:dyDescent="0.55000000000000004">
      <c r="A199" s="8">
        <v>5.1548999999999996</v>
      </c>
      <c r="G199" s="8">
        <v>5.8433999999999999</v>
      </c>
    </row>
    <row r="200" spans="1:7" x14ac:dyDescent="0.55000000000000004">
      <c r="A200" s="8">
        <v>5.1589999999999998</v>
      </c>
      <c r="G200" s="8">
        <v>5.8437000000000001</v>
      </c>
    </row>
    <row r="201" spans="1:7" x14ac:dyDescent="0.55000000000000004">
      <c r="A201" s="8">
        <v>5.1699000000000002</v>
      </c>
      <c r="G201" s="8">
        <v>5.8438999999999997</v>
      </c>
    </row>
    <row r="202" spans="1:7" x14ac:dyDescent="0.55000000000000004">
      <c r="A202" s="8">
        <v>5.1742999999999997</v>
      </c>
      <c r="G202" s="8">
        <v>5.85</v>
      </c>
    </row>
    <row r="203" spans="1:7" x14ac:dyDescent="0.55000000000000004">
      <c r="A203" s="8">
        <v>5.1776999999999997</v>
      </c>
      <c r="G203" s="8">
        <v>5.8548</v>
      </c>
    </row>
    <row r="204" spans="1:7" x14ac:dyDescent="0.55000000000000004">
      <c r="A204" s="8">
        <v>5.2009999999999996</v>
      </c>
      <c r="G204" s="8">
        <v>5.8585000000000003</v>
      </c>
    </row>
    <row r="205" spans="1:7" x14ac:dyDescent="0.55000000000000004">
      <c r="A205" s="8">
        <v>5.2240000000000002</v>
      </c>
      <c r="G205" s="8">
        <v>5.8638000000000003</v>
      </c>
    </row>
    <row r="206" spans="1:7" x14ac:dyDescent="0.55000000000000004">
      <c r="A206" s="8">
        <v>5.2503000000000002</v>
      </c>
      <c r="G206" s="8">
        <v>5.8787000000000003</v>
      </c>
    </row>
    <row r="207" spans="1:7" x14ac:dyDescent="0.55000000000000004">
      <c r="A207" s="8">
        <v>5.2553999999999998</v>
      </c>
      <c r="G207" s="8">
        <v>5.8815</v>
      </c>
    </row>
    <row r="208" spans="1:7" x14ac:dyDescent="0.55000000000000004">
      <c r="A208" s="8">
        <v>5.2676999999999996</v>
      </c>
      <c r="G208" s="8">
        <v>5.8871000000000002</v>
      </c>
    </row>
    <row r="209" spans="1:7" x14ac:dyDescent="0.55000000000000004">
      <c r="A209" s="8">
        <v>5.2732000000000001</v>
      </c>
      <c r="G209" s="8">
        <v>5.9112</v>
      </c>
    </row>
    <row r="210" spans="1:7" x14ac:dyDescent="0.55000000000000004">
      <c r="A210" s="8">
        <v>5.2836999999999996</v>
      </c>
      <c r="G210" s="8">
        <v>5.9122000000000003</v>
      </c>
    </row>
    <row r="211" spans="1:7" x14ac:dyDescent="0.55000000000000004">
      <c r="A211" s="8">
        <v>5.2923999999999998</v>
      </c>
      <c r="G211" s="8">
        <v>5.9162999999999997</v>
      </c>
    </row>
    <row r="212" spans="1:7" x14ac:dyDescent="0.55000000000000004">
      <c r="A212" s="8">
        <v>5.3083999999999998</v>
      </c>
      <c r="G212" s="8">
        <v>5.9691999999999998</v>
      </c>
    </row>
    <row r="213" spans="1:7" x14ac:dyDescent="0.55000000000000004">
      <c r="A213" s="8">
        <v>5.3174000000000001</v>
      </c>
      <c r="G213" s="8">
        <v>5.9771000000000001</v>
      </c>
    </row>
    <row r="214" spans="1:7" x14ac:dyDescent="0.55000000000000004">
      <c r="A214" s="8">
        <v>5.3201999999999998</v>
      </c>
      <c r="G214" s="8">
        <v>5.9808000000000003</v>
      </c>
    </row>
    <row r="215" spans="1:7" x14ac:dyDescent="0.55000000000000004">
      <c r="A215" s="8">
        <v>5.3327</v>
      </c>
      <c r="G215" s="8">
        <v>5.9855999999999998</v>
      </c>
    </row>
    <row r="216" spans="1:7" x14ac:dyDescent="0.55000000000000004">
      <c r="A216" s="8">
        <v>5.3665000000000003</v>
      </c>
      <c r="G216" s="8">
        <v>5.9894999999999996</v>
      </c>
    </row>
    <row r="217" spans="1:7" x14ac:dyDescent="0.55000000000000004">
      <c r="A217" s="8">
        <v>5.3806000000000003</v>
      </c>
      <c r="G217" s="8">
        <v>6.0007999999999999</v>
      </c>
    </row>
    <row r="218" spans="1:7" x14ac:dyDescent="0.55000000000000004">
      <c r="A218" s="8">
        <v>5.4028</v>
      </c>
      <c r="G218" s="8">
        <v>6.0018000000000002</v>
      </c>
    </row>
    <row r="219" spans="1:7" x14ac:dyDescent="0.55000000000000004">
      <c r="A219" s="8">
        <v>5.4275000000000002</v>
      </c>
      <c r="G219" s="8">
        <v>6.0103999999999997</v>
      </c>
    </row>
    <row r="220" spans="1:7" x14ac:dyDescent="0.55000000000000004">
      <c r="A220" s="8">
        <v>5.4573999999999998</v>
      </c>
      <c r="G220" s="8">
        <v>6.0119999999999996</v>
      </c>
    </row>
    <row r="221" spans="1:7" x14ac:dyDescent="0.55000000000000004">
      <c r="A221" s="8">
        <v>5.4574999999999996</v>
      </c>
      <c r="G221" s="8">
        <v>6.0157999999999996</v>
      </c>
    </row>
    <row r="222" spans="1:7" x14ac:dyDescent="0.55000000000000004">
      <c r="A222" s="8">
        <v>5.4622000000000002</v>
      </c>
      <c r="G222" s="8">
        <v>6.0191999999999997</v>
      </c>
    </row>
    <row r="223" spans="1:7" x14ac:dyDescent="0.55000000000000004">
      <c r="A223" s="8">
        <v>5.4813000000000001</v>
      </c>
      <c r="G223" s="8">
        <v>6.0396999999999998</v>
      </c>
    </row>
    <row r="224" spans="1:7" x14ac:dyDescent="0.55000000000000004">
      <c r="A224" s="8">
        <v>5.5023</v>
      </c>
      <c r="G224" s="8">
        <v>6.0406000000000004</v>
      </c>
    </row>
    <row r="225" spans="1:7" x14ac:dyDescent="0.55000000000000004">
      <c r="A225" s="8">
        <v>5.5122999999999998</v>
      </c>
      <c r="G225" s="8">
        <v>6.0705999999999998</v>
      </c>
    </row>
    <row r="226" spans="1:7" x14ac:dyDescent="0.55000000000000004">
      <c r="A226" s="8">
        <v>5.5343999999999998</v>
      </c>
      <c r="G226" s="8">
        <v>6.0739999999999998</v>
      </c>
    </row>
    <row r="227" spans="1:7" x14ac:dyDescent="0.55000000000000004">
      <c r="A227" s="8">
        <v>5.5406000000000004</v>
      </c>
      <c r="G227" s="8">
        <v>6.0826000000000002</v>
      </c>
    </row>
    <row r="228" spans="1:7" x14ac:dyDescent="0.55000000000000004">
      <c r="A228" s="8">
        <v>5.5593000000000004</v>
      </c>
      <c r="G228" s="8">
        <v>6.0872000000000002</v>
      </c>
    </row>
    <row r="229" spans="1:7" x14ac:dyDescent="0.55000000000000004">
      <c r="A229" s="8">
        <v>5.5857000000000001</v>
      </c>
      <c r="G229" s="8">
        <v>6.0888999999999998</v>
      </c>
    </row>
    <row r="230" spans="1:7" x14ac:dyDescent="0.55000000000000004">
      <c r="A230" s="8">
        <v>5.5867000000000004</v>
      </c>
      <c r="G230" s="8">
        <v>6.0895999999999999</v>
      </c>
    </row>
    <row r="231" spans="1:7" x14ac:dyDescent="0.55000000000000004">
      <c r="A231" s="8">
        <v>5.5880999999999998</v>
      </c>
      <c r="G231" s="8">
        <v>6.1003999999999996</v>
      </c>
    </row>
    <row r="232" spans="1:7" x14ac:dyDescent="0.55000000000000004">
      <c r="A232" s="8">
        <v>5.5975000000000001</v>
      </c>
      <c r="G232" s="8">
        <v>6.1093999999999999</v>
      </c>
    </row>
    <row r="233" spans="1:7" x14ac:dyDescent="0.55000000000000004">
      <c r="A233" s="8">
        <v>5.6132</v>
      </c>
      <c r="G233" s="8">
        <v>6.1294000000000004</v>
      </c>
    </row>
    <row r="234" spans="1:7" x14ac:dyDescent="0.55000000000000004">
      <c r="A234" s="8">
        <v>5.6163999999999996</v>
      </c>
      <c r="G234" s="8">
        <v>6.1360000000000001</v>
      </c>
    </row>
    <row r="235" spans="1:7" x14ac:dyDescent="0.55000000000000004">
      <c r="A235" s="8">
        <v>5.6753999999999998</v>
      </c>
      <c r="G235" s="8">
        <v>6.1398999999999999</v>
      </c>
    </row>
    <row r="236" spans="1:7" x14ac:dyDescent="0.55000000000000004">
      <c r="A236" s="8">
        <v>5.6822999999999997</v>
      </c>
      <c r="G236" s="8">
        <v>6.1577999999999999</v>
      </c>
    </row>
    <row r="237" spans="1:7" x14ac:dyDescent="0.55000000000000004">
      <c r="A237" s="8">
        <v>5.6914999999999996</v>
      </c>
      <c r="G237" s="8">
        <v>6.1638999999999999</v>
      </c>
    </row>
    <row r="238" spans="1:7" x14ac:dyDescent="0.55000000000000004">
      <c r="A238" s="8">
        <v>5.7146999999999997</v>
      </c>
      <c r="G238" s="8">
        <v>6.1818999999999997</v>
      </c>
    </row>
    <row r="239" spans="1:7" x14ac:dyDescent="0.55000000000000004">
      <c r="A239" s="8">
        <v>5.7739000000000003</v>
      </c>
      <c r="G239" s="8">
        <v>6.1825000000000001</v>
      </c>
    </row>
    <row r="240" spans="1:7" x14ac:dyDescent="0.55000000000000004">
      <c r="A240" s="8">
        <v>5.7846000000000002</v>
      </c>
      <c r="G240" s="8">
        <v>6.1912000000000003</v>
      </c>
    </row>
    <row r="241" spans="1:7" x14ac:dyDescent="0.55000000000000004">
      <c r="A241" s="8">
        <v>5.8061999999999996</v>
      </c>
      <c r="G241" s="8">
        <v>6.1997</v>
      </c>
    </row>
    <row r="242" spans="1:7" x14ac:dyDescent="0.55000000000000004">
      <c r="A242" s="8">
        <v>5.8510999999999997</v>
      </c>
      <c r="G242" s="8">
        <v>6.1997999999999998</v>
      </c>
    </row>
    <row r="243" spans="1:7" x14ac:dyDescent="0.55000000000000004">
      <c r="A243" s="8">
        <v>5.8575999999999997</v>
      </c>
      <c r="G243" s="8">
        <v>6.2134999999999998</v>
      </c>
    </row>
    <row r="244" spans="1:7" x14ac:dyDescent="0.55000000000000004">
      <c r="A244" s="8">
        <v>5.8853</v>
      </c>
      <c r="G244" s="8">
        <v>6.2163000000000004</v>
      </c>
    </row>
    <row r="245" spans="1:7" x14ac:dyDescent="0.55000000000000004">
      <c r="A245" s="8">
        <v>5.9146999999999998</v>
      </c>
      <c r="G245" s="8">
        <v>6.2172999999999998</v>
      </c>
    </row>
    <row r="246" spans="1:7" x14ac:dyDescent="0.55000000000000004">
      <c r="A246" s="8">
        <v>5.9161999999999999</v>
      </c>
      <c r="G246" s="8">
        <v>6.2441000000000004</v>
      </c>
    </row>
    <row r="247" spans="1:7" x14ac:dyDescent="0.55000000000000004">
      <c r="A247" s="8">
        <v>5.9343000000000004</v>
      </c>
      <c r="G247" s="8">
        <v>6.2636000000000003</v>
      </c>
    </row>
    <row r="248" spans="1:7" x14ac:dyDescent="0.55000000000000004">
      <c r="A248" s="8">
        <v>5.9554</v>
      </c>
      <c r="G248" s="8">
        <v>6.2645</v>
      </c>
    </row>
    <row r="249" spans="1:7" x14ac:dyDescent="0.55000000000000004">
      <c r="A249" s="8">
        <v>5.9715999999999996</v>
      </c>
      <c r="G249" s="8">
        <v>6.274</v>
      </c>
    </row>
    <row r="250" spans="1:7" x14ac:dyDescent="0.55000000000000004">
      <c r="A250" s="8">
        <v>5.9886999999999997</v>
      </c>
      <c r="G250" s="8">
        <v>6.2919</v>
      </c>
    </row>
    <row r="251" spans="1:7" x14ac:dyDescent="0.55000000000000004">
      <c r="A251" s="8">
        <v>5.9988000000000001</v>
      </c>
      <c r="G251" s="8">
        <v>6.3067000000000002</v>
      </c>
    </row>
    <row r="252" spans="1:7" x14ac:dyDescent="0.55000000000000004">
      <c r="A252" s="8">
        <v>6.04</v>
      </c>
      <c r="G252" s="8">
        <v>6.3261000000000003</v>
      </c>
    </row>
    <row r="253" spans="1:7" x14ac:dyDescent="0.55000000000000004">
      <c r="A253" s="8">
        <v>6.0437000000000003</v>
      </c>
      <c r="G253" s="8">
        <v>6.3388</v>
      </c>
    </row>
    <row r="254" spans="1:7" x14ac:dyDescent="0.55000000000000004">
      <c r="A254" s="8">
        <v>6.0469999999999997</v>
      </c>
      <c r="G254" s="8">
        <v>6.3409000000000004</v>
      </c>
    </row>
    <row r="255" spans="1:7" x14ac:dyDescent="0.55000000000000004">
      <c r="A255" s="8">
        <v>6.0494000000000003</v>
      </c>
      <c r="G255" s="8">
        <v>6.3632</v>
      </c>
    </row>
    <row r="256" spans="1:7" x14ac:dyDescent="0.55000000000000004">
      <c r="A256" s="8">
        <v>6.0537999999999998</v>
      </c>
      <c r="G256" s="8">
        <v>6.3773999999999997</v>
      </c>
    </row>
    <row r="257" spans="1:7" x14ac:dyDescent="0.55000000000000004">
      <c r="A257" s="8">
        <v>6.1001000000000003</v>
      </c>
      <c r="G257" s="8">
        <v>6.3819999999999997</v>
      </c>
    </row>
    <row r="258" spans="1:7" x14ac:dyDescent="0.55000000000000004">
      <c r="A258" s="8">
        <v>6.1196999999999999</v>
      </c>
      <c r="G258" s="8">
        <v>6.3849</v>
      </c>
    </row>
    <row r="259" spans="1:7" x14ac:dyDescent="0.55000000000000004">
      <c r="A259" s="8">
        <v>6.1569000000000003</v>
      </c>
      <c r="G259" s="8">
        <v>6.3933999999999997</v>
      </c>
    </row>
    <row r="260" spans="1:7" x14ac:dyDescent="0.55000000000000004">
      <c r="A260" s="8">
        <v>6.1677</v>
      </c>
      <c r="G260" s="8">
        <v>6.3975999999999997</v>
      </c>
    </row>
    <row r="261" spans="1:7" x14ac:dyDescent="0.55000000000000004">
      <c r="A261" s="8">
        <v>6.1896000000000004</v>
      </c>
      <c r="G261" s="8">
        <v>6.3989000000000003</v>
      </c>
    </row>
    <row r="262" spans="1:7" x14ac:dyDescent="0.55000000000000004">
      <c r="A262" s="8">
        <v>6.2004999999999999</v>
      </c>
      <c r="G262" s="8">
        <v>6.4085000000000001</v>
      </c>
    </row>
    <row r="263" spans="1:7" x14ac:dyDescent="0.55000000000000004">
      <c r="A263" s="8">
        <v>6.2088999999999999</v>
      </c>
      <c r="G263" s="8">
        <v>6.4112999999999998</v>
      </c>
    </row>
    <row r="264" spans="1:7" x14ac:dyDescent="0.55000000000000004">
      <c r="A264" s="8">
        <v>6.2556000000000003</v>
      </c>
      <c r="G264" s="8">
        <v>6.4172000000000002</v>
      </c>
    </row>
    <row r="265" spans="1:7" x14ac:dyDescent="0.55000000000000004">
      <c r="A265" s="8">
        <v>6.2809999999999997</v>
      </c>
      <c r="G265" s="8">
        <v>6.4188000000000001</v>
      </c>
    </row>
    <row r="266" spans="1:7" x14ac:dyDescent="0.55000000000000004">
      <c r="A266" s="8">
        <v>6.2847999999999997</v>
      </c>
      <c r="G266" s="8">
        <v>6.4382999999999999</v>
      </c>
    </row>
    <row r="267" spans="1:7" x14ac:dyDescent="0.55000000000000004">
      <c r="A267" s="8">
        <v>6.2873000000000001</v>
      </c>
      <c r="G267" s="8">
        <v>6.4611000000000001</v>
      </c>
    </row>
    <row r="268" spans="1:7" x14ac:dyDescent="0.55000000000000004">
      <c r="A268" s="8">
        <v>6.3368000000000002</v>
      </c>
      <c r="G268" s="8">
        <v>6.4657</v>
      </c>
    </row>
    <row r="269" spans="1:7" x14ac:dyDescent="0.55000000000000004">
      <c r="A269" s="8">
        <v>6.3952999999999998</v>
      </c>
      <c r="G269" s="8">
        <v>6.4714</v>
      </c>
    </row>
    <row r="270" spans="1:7" x14ac:dyDescent="0.55000000000000004">
      <c r="A270" s="8">
        <v>6.4119000000000002</v>
      </c>
      <c r="G270" s="8">
        <v>6.4824000000000002</v>
      </c>
    </row>
    <row r="271" spans="1:7" x14ac:dyDescent="0.55000000000000004">
      <c r="A271" s="8">
        <v>6.4291</v>
      </c>
      <c r="G271" s="8">
        <v>6.4828000000000001</v>
      </c>
    </row>
    <row r="272" spans="1:7" x14ac:dyDescent="0.55000000000000004">
      <c r="A272" s="8">
        <v>6.4394</v>
      </c>
      <c r="G272" s="8">
        <v>6.4852999999999996</v>
      </c>
    </row>
    <row r="273" spans="1:7" x14ac:dyDescent="0.55000000000000004">
      <c r="A273" s="8">
        <v>6.4451000000000001</v>
      </c>
      <c r="G273" s="8">
        <v>6.4923000000000002</v>
      </c>
    </row>
    <row r="274" spans="1:7" x14ac:dyDescent="0.55000000000000004">
      <c r="A274" s="8">
        <v>6.4654999999999996</v>
      </c>
      <c r="G274" s="8">
        <v>6.5110000000000001</v>
      </c>
    </row>
    <row r="275" spans="1:7" x14ac:dyDescent="0.55000000000000004">
      <c r="A275" s="8">
        <v>6.47</v>
      </c>
      <c r="G275" s="8">
        <v>6.5205000000000002</v>
      </c>
    </row>
    <row r="276" spans="1:7" x14ac:dyDescent="0.55000000000000004">
      <c r="A276" s="8">
        <v>6.4744999999999999</v>
      </c>
      <c r="G276" s="8">
        <v>6.5208000000000004</v>
      </c>
    </row>
    <row r="277" spans="1:7" x14ac:dyDescent="0.55000000000000004">
      <c r="A277" s="8">
        <v>6.5636000000000001</v>
      </c>
      <c r="G277" s="8">
        <v>6.5235000000000003</v>
      </c>
    </row>
    <row r="278" spans="1:7" x14ac:dyDescent="0.55000000000000004">
      <c r="A278" s="8">
        <v>6.5895000000000001</v>
      </c>
      <c r="G278" s="8">
        <v>6.5237999999999996</v>
      </c>
    </row>
    <row r="279" spans="1:7" x14ac:dyDescent="0.55000000000000004">
      <c r="A279" s="8">
        <v>6.5997000000000003</v>
      </c>
      <c r="G279" s="8">
        <v>6.5327999999999999</v>
      </c>
    </row>
    <row r="280" spans="1:7" x14ac:dyDescent="0.55000000000000004">
      <c r="A280" s="8">
        <v>6.6464999999999996</v>
      </c>
      <c r="G280" s="8">
        <v>6.5425000000000004</v>
      </c>
    </row>
    <row r="281" spans="1:7" x14ac:dyDescent="0.55000000000000004">
      <c r="A281" s="8">
        <v>6.6559999999999997</v>
      </c>
      <c r="G281" s="8">
        <v>6.5449000000000002</v>
      </c>
    </row>
    <row r="282" spans="1:7" x14ac:dyDescent="0.55000000000000004">
      <c r="A282" s="8">
        <v>6.6601999999999997</v>
      </c>
      <c r="G282" s="8">
        <v>6.5496999999999996</v>
      </c>
    </row>
    <row r="283" spans="1:7" x14ac:dyDescent="0.55000000000000004">
      <c r="A283" s="8">
        <v>6.6844999999999999</v>
      </c>
      <c r="G283" s="8">
        <v>6.5507999999999997</v>
      </c>
    </row>
    <row r="284" spans="1:7" x14ac:dyDescent="0.55000000000000004">
      <c r="A284" s="8">
        <v>6.6914999999999996</v>
      </c>
      <c r="G284" s="8">
        <v>6.5515999999999996</v>
      </c>
    </row>
    <row r="285" spans="1:7" x14ac:dyDescent="0.55000000000000004">
      <c r="A285" s="8">
        <v>6.6942000000000004</v>
      </c>
      <c r="G285" s="8">
        <v>6.5537999999999998</v>
      </c>
    </row>
    <row r="286" spans="1:7" x14ac:dyDescent="0.55000000000000004">
      <c r="A286" s="8">
        <v>6.6971999999999996</v>
      </c>
      <c r="G286" s="8">
        <v>6.5541</v>
      </c>
    </row>
    <row r="287" spans="1:7" x14ac:dyDescent="0.55000000000000004">
      <c r="A287" s="8">
        <v>6.6993999999999998</v>
      </c>
      <c r="G287" s="8">
        <v>6.5541</v>
      </c>
    </row>
    <row r="288" spans="1:7" x14ac:dyDescent="0.55000000000000004">
      <c r="A288" s="8">
        <v>6.7169999999999996</v>
      </c>
      <c r="G288" s="8">
        <v>6.5597000000000003</v>
      </c>
    </row>
    <row r="289" spans="1:7" x14ac:dyDescent="0.55000000000000004">
      <c r="A289" s="8">
        <v>6.7283999999999997</v>
      </c>
      <c r="G289" s="8">
        <v>6.5597000000000003</v>
      </c>
    </row>
    <row r="290" spans="1:7" x14ac:dyDescent="0.55000000000000004">
      <c r="A290" s="8">
        <v>6.7446999999999999</v>
      </c>
      <c r="G290" s="8">
        <v>6.5598999999999998</v>
      </c>
    </row>
    <row r="291" spans="1:7" x14ac:dyDescent="0.55000000000000004">
      <c r="A291" s="8">
        <v>6.7556000000000003</v>
      </c>
      <c r="G291" s="8">
        <v>6.5632999999999999</v>
      </c>
    </row>
    <row r="292" spans="1:7" x14ac:dyDescent="0.55000000000000004">
      <c r="A292" s="8">
        <v>6.7560000000000002</v>
      </c>
      <c r="G292" s="8">
        <v>6.5678000000000001</v>
      </c>
    </row>
    <row r="293" spans="1:7" x14ac:dyDescent="0.55000000000000004">
      <c r="A293" s="8">
        <v>6.7858000000000001</v>
      </c>
      <c r="G293" s="8">
        <v>6.5689000000000002</v>
      </c>
    </row>
    <row r="294" spans="1:7" x14ac:dyDescent="0.55000000000000004">
      <c r="A294" s="8">
        <v>6.7935999999999996</v>
      </c>
      <c r="G294" s="8">
        <v>6.5702999999999996</v>
      </c>
    </row>
    <row r="295" spans="1:7" x14ac:dyDescent="0.55000000000000004">
      <c r="A295" s="8">
        <v>6.8208000000000002</v>
      </c>
      <c r="G295" s="8">
        <v>6.5754999999999999</v>
      </c>
    </row>
    <row r="296" spans="1:7" x14ac:dyDescent="0.55000000000000004">
      <c r="A296" s="8">
        <v>6.8318000000000003</v>
      </c>
      <c r="G296" s="8">
        <v>6.5918000000000001</v>
      </c>
    </row>
    <row r="297" spans="1:7" x14ac:dyDescent="0.55000000000000004">
      <c r="A297" s="8">
        <v>6.9139999999999997</v>
      </c>
      <c r="G297" s="8">
        <v>6.6006999999999998</v>
      </c>
    </row>
    <row r="298" spans="1:7" x14ac:dyDescent="0.55000000000000004">
      <c r="A298" s="8">
        <v>6.9428999999999998</v>
      </c>
      <c r="G298" s="8">
        <v>6.6039000000000003</v>
      </c>
    </row>
    <row r="299" spans="1:7" x14ac:dyDescent="0.55000000000000004">
      <c r="A299" s="8">
        <v>6.9455999999999998</v>
      </c>
      <c r="G299" s="8">
        <v>6.6121999999999996</v>
      </c>
    </row>
    <row r="300" spans="1:7" x14ac:dyDescent="0.55000000000000004">
      <c r="A300" s="8">
        <v>6.9558999999999997</v>
      </c>
      <c r="G300" s="8">
        <v>6.6143000000000001</v>
      </c>
    </row>
    <row r="301" spans="1:7" x14ac:dyDescent="0.55000000000000004">
      <c r="A301" s="8">
        <v>6.9631999999999996</v>
      </c>
      <c r="G301" s="8">
        <v>6.6231999999999998</v>
      </c>
    </row>
    <row r="302" spans="1:7" x14ac:dyDescent="0.55000000000000004">
      <c r="A302" s="8">
        <v>6.9707999999999997</v>
      </c>
      <c r="G302" s="8">
        <v>6.6243999999999996</v>
      </c>
    </row>
    <row r="303" spans="1:7" x14ac:dyDescent="0.55000000000000004">
      <c r="A303" s="8">
        <v>7.0171000000000001</v>
      </c>
      <c r="G303" s="8">
        <v>6.6322000000000001</v>
      </c>
    </row>
    <row r="304" spans="1:7" x14ac:dyDescent="0.55000000000000004">
      <c r="A304" s="8">
        <v>7.0713999999999997</v>
      </c>
      <c r="G304" s="8">
        <v>6.6341999999999999</v>
      </c>
    </row>
    <row r="305" spans="1:7" x14ac:dyDescent="0.55000000000000004">
      <c r="A305" s="8">
        <v>7.1310000000000002</v>
      </c>
      <c r="G305" s="8">
        <v>6.6395999999999997</v>
      </c>
    </row>
    <row r="306" spans="1:7" x14ac:dyDescent="0.55000000000000004">
      <c r="A306" s="8">
        <v>7.1398999999999999</v>
      </c>
      <c r="G306" s="8">
        <v>6.6481000000000003</v>
      </c>
    </row>
    <row r="307" spans="1:7" x14ac:dyDescent="0.55000000000000004">
      <c r="A307" s="8">
        <v>7.1486000000000001</v>
      </c>
      <c r="G307" s="8">
        <v>6.6542000000000003</v>
      </c>
    </row>
    <row r="308" spans="1:7" x14ac:dyDescent="0.55000000000000004">
      <c r="A308" s="8">
        <v>7.1912000000000003</v>
      </c>
      <c r="G308" s="8">
        <v>6.6597</v>
      </c>
    </row>
    <row r="309" spans="1:7" x14ac:dyDescent="0.55000000000000004">
      <c r="A309" s="8">
        <v>7.2051999999999996</v>
      </c>
      <c r="G309" s="8">
        <v>6.6664000000000003</v>
      </c>
    </row>
    <row r="310" spans="1:7" x14ac:dyDescent="0.55000000000000004">
      <c r="A310" s="8">
        <v>7.2393000000000001</v>
      </c>
      <c r="G310" s="8">
        <v>6.6707999999999998</v>
      </c>
    </row>
    <row r="311" spans="1:7" x14ac:dyDescent="0.55000000000000004">
      <c r="A311" s="8">
        <v>7.2454000000000001</v>
      </c>
      <c r="G311" s="8">
        <v>6.6844999999999999</v>
      </c>
    </row>
    <row r="312" spans="1:7" x14ac:dyDescent="0.55000000000000004">
      <c r="A312" s="8">
        <v>7.2706999999999997</v>
      </c>
      <c r="G312" s="8">
        <v>6.7161</v>
      </c>
    </row>
    <row r="313" spans="1:7" x14ac:dyDescent="0.55000000000000004">
      <c r="A313" s="8">
        <v>7.2926000000000002</v>
      </c>
      <c r="G313" s="8">
        <v>6.7168000000000001</v>
      </c>
    </row>
    <row r="314" spans="1:7" x14ac:dyDescent="0.55000000000000004">
      <c r="A314" s="8">
        <v>7.3562000000000003</v>
      </c>
      <c r="G314" s="8">
        <v>6.7202000000000002</v>
      </c>
    </row>
    <row r="315" spans="1:7" x14ac:dyDescent="0.55000000000000004">
      <c r="A315" s="8">
        <v>7.3806000000000003</v>
      </c>
      <c r="G315" s="8">
        <v>6.7252000000000001</v>
      </c>
    </row>
    <row r="316" spans="1:7" x14ac:dyDescent="0.55000000000000004">
      <c r="A316" s="8">
        <v>7.4013999999999998</v>
      </c>
      <c r="G316" s="8">
        <v>6.7293000000000003</v>
      </c>
    </row>
    <row r="317" spans="1:7" x14ac:dyDescent="0.55000000000000004">
      <c r="A317" s="8">
        <v>7.4180000000000001</v>
      </c>
      <c r="G317" s="8">
        <v>6.7426000000000004</v>
      </c>
    </row>
    <row r="318" spans="1:7" x14ac:dyDescent="0.55000000000000004">
      <c r="A318" s="8">
        <v>7.4227999999999996</v>
      </c>
      <c r="G318" s="8">
        <v>6.7477</v>
      </c>
    </row>
    <row r="319" spans="1:7" x14ac:dyDescent="0.55000000000000004">
      <c r="A319" s="8">
        <v>7.5488999999999997</v>
      </c>
      <c r="G319" s="8">
        <v>6.7610999999999999</v>
      </c>
    </row>
    <row r="320" spans="1:7" x14ac:dyDescent="0.55000000000000004">
      <c r="A320" s="8">
        <v>7.5529999999999999</v>
      </c>
      <c r="G320" s="8">
        <v>6.7725</v>
      </c>
    </row>
    <row r="321" spans="1:7" x14ac:dyDescent="0.55000000000000004">
      <c r="A321" s="8">
        <v>7.5552000000000001</v>
      </c>
      <c r="G321" s="8">
        <v>6.7778999999999998</v>
      </c>
    </row>
    <row r="322" spans="1:7" x14ac:dyDescent="0.55000000000000004">
      <c r="A322" s="8">
        <v>7.5869</v>
      </c>
      <c r="G322" s="8">
        <v>6.7832999999999997</v>
      </c>
    </row>
    <row r="323" spans="1:7" x14ac:dyDescent="0.55000000000000004">
      <c r="A323" s="8">
        <v>7.6182999999999996</v>
      </c>
      <c r="G323" s="8">
        <v>6.7858999999999998</v>
      </c>
    </row>
    <row r="324" spans="1:7" x14ac:dyDescent="0.55000000000000004">
      <c r="A324" s="8">
        <v>7.6516000000000002</v>
      </c>
      <c r="G324" s="8">
        <v>6.7939999999999996</v>
      </c>
    </row>
    <row r="325" spans="1:7" x14ac:dyDescent="0.55000000000000004">
      <c r="A325" s="8">
        <v>7.6767000000000003</v>
      </c>
      <c r="G325" s="8">
        <v>6.8007</v>
      </c>
    </row>
    <row r="326" spans="1:7" x14ac:dyDescent="0.55000000000000004">
      <c r="A326" s="8">
        <v>7.6829999999999998</v>
      </c>
      <c r="G326" s="8">
        <v>6.8048000000000002</v>
      </c>
    </row>
    <row r="327" spans="1:7" x14ac:dyDescent="0.55000000000000004">
      <c r="A327" s="8">
        <v>7.6919000000000004</v>
      </c>
      <c r="G327" s="8">
        <v>6.8094000000000001</v>
      </c>
    </row>
    <row r="328" spans="1:7" x14ac:dyDescent="0.55000000000000004">
      <c r="A328" s="8">
        <v>7.7000999999999999</v>
      </c>
      <c r="G328" s="8">
        <v>6.81</v>
      </c>
    </row>
    <row r="329" spans="1:7" x14ac:dyDescent="0.55000000000000004">
      <c r="A329" s="8">
        <v>7.7003000000000004</v>
      </c>
      <c r="G329" s="8">
        <v>6.8109999999999999</v>
      </c>
    </row>
    <row r="330" spans="1:7" x14ac:dyDescent="0.55000000000000004">
      <c r="A330" s="8">
        <v>7.7457000000000003</v>
      </c>
      <c r="G330" s="8">
        <v>6.8242000000000003</v>
      </c>
    </row>
    <row r="331" spans="1:7" x14ac:dyDescent="0.55000000000000004">
      <c r="A331" s="8">
        <v>7.7782999999999998</v>
      </c>
      <c r="G331" s="8">
        <v>6.8285999999999998</v>
      </c>
    </row>
    <row r="332" spans="1:7" x14ac:dyDescent="0.55000000000000004">
      <c r="A332" s="8">
        <v>7.8433999999999999</v>
      </c>
      <c r="G332" s="8">
        <v>6.8391999999999999</v>
      </c>
    </row>
    <row r="333" spans="1:7" x14ac:dyDescent="0.55000000000000004">
      <c r="A333" s="8">
        <v>7.8945999999999996</v>
      </c>
      <c r="G333" s="8">
        <v>6.8430999999999997</v>
      </c>
    </row>
    <row r="334" spans="1:7" x14ac:dyDescent="0.55000000000000004">
      <c r="A334" s="8">
        <v>7.9566999999999997</v>
      </c>
      <c r="G334" s="8">
        <v>6.8487</v>
      </c>
    </row>
    <row r="335" spans="1:7" x14ac:dyDescent="0.55000000000000004">
      <c r="A335" s="8">
        <v>7.9611999999999998</v>
      </c>
      <c r="G335" s="8">
        <v>6.8520000000000003</v>
      </c>
    </row>
    <row r="336" spans="1:7" x14ac:dyDescent="0.55000000000000004">
      <c r="A336" s="8">
        <v>7.9634999999999998</v>
      </c>
      <c r="G336" s="8">
        <v>6.8529999999999998</v>
      </c>
    </row>
    <row r="337" spans="1:7" x14ac:dyDescent="0.55000000000000004">
      <c r="A337" s="8">
        <v>8.0112000000000005</v>
      </c>
      <c r="G337" s="8">
        <v>6.8547000000000002</v>
      </c>
    </row>
    <row r="338" spans="1:7" x14ac:dyDescent="0.55000000000000004">
      <c r="A338" s="8">
        <v>8.0236000000000001</v>
      </c>
      <c r="G338" s="8">
        <v>6.8613</v>
      </c>
    </row>
    <row r="339" spans="1:7" x14ac:dyDescent="0.55000000000000004">
      <c r="A339" s="8">
        <v>8.0759000000000007</v>
      </c>
      <c r="G339" s="8">
        <v>6.8720999999999997</v>
      </c>
    </row>
    <row r="340" spans="1:7" x14ac:dyDescent="0.55000000000000004">
      <c r="A340" s="8">
        <v>8.0907</v>
      </c>
      <c r="G340" s="8">
        <v>6.8860999999999999</v>
      </c>
    </row>
    <row r="341" spans="1:7" x14ac:dyDescent="0.55000000000000004">
      <c r="A341" s="8">
        <v>8.0998000000000001</v>
      </c>
      <c r="G341" s="8">
        <v>6.8872</v>
      </c>
    </row>
    <row r="342" spans="1:7" x14ac:dyDescent="0.55000000000000004">
      <c r="A342" s="8">
        <v>8.1031999999999993</v>
      </c>
      <c r="G342" s="8">
        <v>6.8887999999999998</v>
      </c>
    </row>
    <row r="343" spans="1:7" x14ac:dyDescent="0.55000000000000004">
      <c r="A343" s="8">
        <v>8.1861999999999995</v>
      </c>
      <c r="G343" s="8">
        <v>6.9231999999999996</v>
      </c>
    </row>
    <row r="344" spans="1:7" x14ac:dyDescent="0.55000000000000004">
      <c r="A344" s="8">
        <v>8.2111999999999998</v>
      </c>
      <c r="G344" s="8">
        <v>6.9518000000000004</v>
      </c>
    </row>
    <row r="345" spans="1:7" x14ac:dyDescent="0.55000000000000004">
      <c r="A345" s="8">
        <v>8.2195</v>
      </c>
      <c r="G345" s="8">
        <v>6.9672999999999998</v>
      </c>
    </row>
    <row r="346" spans="1:7" x14ac:dyDescent="0.55000000000000004">
      <c r="A346" s="8">
        <v>8.2208000000000006</v>
      </c>
      <c r="G346" s="8">
        <v>6.9676</v>
      </c>
    </row>
    <row r="347" spans="1:7" x14ac:dyDescent="0.55000000000000004">
      <c r="A347" s="8">
        <v>8.2591000000000001</v>
      </c>
      <c r="G347" s="8">
        <v>6.9795999999999996</v>
      </c>
    </row>
    <row r="348" spans="1:7" x14ac:dyDescent="0.55000000000000004">
      <c r="A348" s="8">
        <v>8.2985000000000007</v>
      </c>
      <c r="G348" s="8">
        <v>6.9832999999999998</v>
      </c>
    </row>
    <row r="349" spans="1:7" x14ac:dyDescent="0.55000000000000004">
      <c r="A349" s="8">
        <v>8.3137000000000008</v>
      </c>
      <c r="G349" s="8">
        <v>6.9882999999999997</v>
      </c>
    </row>
    <row r="350" spans="1:7" x14ac:dyDescent="0.55000000000000004">
      <c r="A350" s="8">
        <v>8.3170999999999999</v>
      </c>
      <c r="G350" s="8">
        <v>6.9930000000000003</v>
      </c>
    </row>
    <row r="351" spans="1:7" x14ac:dyDescent="0.55000000000000004">
      <c r="A351" s="8">
        <v>8.3463999999999992</v>
      </c>
      <c r="G351" s="8">
        <v>7.0125999999999999</v>
      </c>
    </row>
    <row r="352" spans="1:7" x14ac:dyDescent="0.55000000000000004">
      <c r="A352" s="8">
        <v>8.3640000000000008</v>
      </c>
      <c r="G352" s="8">
        <v>7.0274999999999999</v>
      </c>
    </row>
    <row r="353" spans="1:7" x14ac:dyDescent="0.55000000000000004">
      <c r="A353" s="8">
        <v>8.3657000000000004</v>
      </c>
      <c r="G353" s="8">
        <v>7.0301999999999998</v>
      </c>
    </row>
    <row r="354" spans="1:7" x14ac:dyDescent="0.55000000000000004">
      <c r="A354" s="8">
        <v>8.4321999999999999</v>
      </c>
      <c r="G354" s="8">
        <v>7.0316999999999998</v>
      </c>
    </row>
    <row r="355" spans="1:7" x14ac:dyDescent="0.55000000000000004">
      <c r="A355" s="8">
        <v>8.6045999999999996</v>
      </c>
      <c r="G355" s="8">
        <v>7.0614999999999997</v>
      </c>
    </row>
    <row r="356" spans="1:7" x14ac:dyDescent="0.55000000000000004">
      <c r="A356" s="8">
        <v>8.6046999999999993</v>
      </c>
      <c r="G356" s="8">
        <v>7.0674999999999999</v>
      </c>
    </row>
    <row r="357" spans="1:7" x14ac:dyDescent="0.55000000000000004">
      <c r="A357" s="8">
        <v>8.6107999999999993</v>
      </c>
      <c r="G357" s="8">
        <v>7.077</v>
      </c>
    </row>
    <row r="358" spans="1:7" x14ac:dyDescent="0.55000000000000004">
      <c r="A358" s="8">
        <v>8.8925999999999998</v>
      </c>
      <c r="G358" s="8">
        <v>7.0911999999999997</v>
      </c>
    </row>
    <row r="359" spans="1:7" x14ac:dyDescent="0.55000000000000004">
      <c r="A359" s="8">
        <v>8.9288000000000007</v>
      </c>
      <c r="G359" s="8">
        <v>7.1006</v>
      </c>
    </row>
    <row r="360" spans="1:7" x14ac:dyDescent="0.55000000000000004">
      <c r="A360" s="8">
        <v>8.9291</v>
      </c>
      <c r="G360" s="8">
        <v>7.1083999999999996</v>
      </c>
    </row>
    <row r="361" spans="1:7" x14ac:dyDescent="0.55000000000000004">
      <c r="A361" s="8">
        <v>8.9384999999999994</v>
      </c>
      <c r="G361" s="8">
        <v>7.1504000000000003</v>
      </c>
    </row>
    <row r="362" spans="1:7" x14ac:dyDescent="0.55000000000000004">
      <c r="A362" s="8">
        <v>8.9413</v>
      </c>
      <c r="G362" s="8">
        <v>7.1519000000000004</v>
      </c>
    </row>
    <row r="363" spans="1:7" x14ac:dyDescent="0.55000000000000004">
      <c r="A363" s="8">
        <v>8.9882000000000009</v>
      </c>
      <c r="G363" s="8">
        <v>7.1538000000000004</v>
      </c>
    </row>
    <row r="364" spans="1:7" x14ac:dyDescent="0.55000000000000004">
      <c r="A364" s="8">
        <v>9.0296000000000003</v>
      </c>
      <c r="G364" s="8">
        <v>7.1580000000000004</v>
      </c>
    </row>
    <row r="365" spans="1:7" x14ac:dyDescent="0.55000000000000004">
      <c r="A365" s="8">
        <v>9.0335999999999999</v>
      </c>
      <c r="G365" s="8">
        <v>7.1677</v>
      </c>
    </row>
    <row r="366" spans="1:7" x14ac:dyDescent="0.55000000000000004">
      <c r="A366" s="8">
        <v>9.0436999999999994</v>
      </c>
      <c r="G366" s="8">
        <v>7.1973000000000003</v>
      </c>
    </row>
    <row r="367" spans="1:7" x14ac:dyDescent="0.55000000000000004">
      <c r="A367" s="8">
        <v>9.0470000000000006</v>
      </c>
      <c r="G367" s="8">
        <v>7.2046999999999999</v>
      </c>
    </row>
    <row r="368" spans="1:7" x14ac:dyDescent="0.55000000000000004">
      <c r="A368" s="8">
        <v>9.1244999999999994</v>
      </c>
      <c r="G368" s="8">
        <v>7.2092999999999998</v>
      </c>
    </row>
    <row r="369" spans="1:7" x14ac:dyDescent="0.55000000000000004">
      <c r="A369" s="8">
        <v>9.1534999999999993</v>
      </c>
      <c r="G369" s="8">
        <v>7.2125000000000004</v>
      </c>
    </row>
    <row r="370" spans="1:7" x14ac:dyDescent="0.55000000000000004">
      <c r="A370" s="8">
        <v>9.1846999999999994</v>
      </c>
      <c r="G370" s="8">
        <v>7.2127999999999997</v>
      </c>
    </row>
    <row r="371" spans="1:7" x14ac:dyDescent="0.55000000000000004">
      <c r="A371" s="8">
        <v>9.1952999999999996</v>
      </c>
      <c r="G371" s="8">
        <v>7.2153</v>
      </c>
    </row>
    <row r="372" spans="1:7" x14ac:dyDescent="0.55000000000000004">
      <c r="A372" s="8">
        <v>9.2370000000000001</v>
      </c>
      <c r="G372" s="8">
        <v>7.2186000000000003</v>
      </c>
    </row>
    <row r="373" spans="1:7" x14ac:dyDescent="0.55000000000000004">
      <c r="A373" s="8">
        <v>9.2850999999999999</v>
      </c>
      <c r="G373" s="8">
        <v>7.2211999999999996</v>
      </c>
    </row>
    <row r="374" spans="1:7" x14ac:dyDescent="0.55000000000000004">
      <c r="A374" s="8">
        <v>9.4185999999999996</v>
      </c>
      <c r="G374" s="8">
        <v>7.2218</v>
      </c>
    </row>
    <row r="375" spans="1:7" x14ac:dyDescent="0.55000000000000004">
      <c r="A375" s="8">
        <v>9.4515999999999991</v>
      </c>
      <c r="G375" s="8">
        <v>7.2382999999999997</v>
      </c>
    </row>
    <row r="376" spans="1:7" x14ac:dyDescent="0.55000000000000004">
      <c r="A376" s="8">
        <v>9.5226000000000006</v>
      </c>
      <c r="G376" s="8">
        <v>7.2572000000000001</v>
      </c>
    </row>
    <row r="377" spans="1:7" x14ac:dyDescent="0.55000000000000004">
      <c r="A377" s="8">
        <v>9.5777999999999999</v>
      </c>
      <c r="G377" s="8">
        <v>7.2572999999999999</v>
      </c>
    </row>
    <row r="378" spans="1:7" x14ac:dyDescent="0.55000000000000004">
      <c r="A378" s="8">
        <v>9.6082000000000001</v>
      </c>
      <c r="G378" s="8">
        <v>7.2633000000000001</v>
      </c>
    </row>
    <row r="379" spans="1:7" x14ac:dyDescent="0.55000000000000004">
      <c r="A379" s="8">
        <v>9.8063000000000002</v>
      </c>
      <c r="G379" s="8">
        <v>7.2651000000000003</v>
      </c>
    </row>
    <row r="380" spans="1:7" x14ac:dyDescent="0.55000000000000004">
      <c r="A380" s="8">
        <v>9.8879999999999999</v>
      </c>
      <c r="G380" s="8">
        <v>7.2877999999999998</v>
      </c>
    </row>
    <row r="381" spans="1:7" x14ac:dyDescent="0.55000000000000004">
      <c r="A381" s="8">
        <v>9.8904999999999994</v>
      </c>
      <c r="G381" s="8">
        <v>7.3166000000000002</v>
      </c>
    </row>
    <row r="382" spans="1:7" x14ac:dyDescent="0.55000000000000004">
      <c r="A382" s="8">
        <v>10.186</v>
      </c>
      <c r="G382" s="8">
        <v>7.3243999999999998</v>
      </c>
    </row>
    <row r="383" spans="1:7" x14ac:dyDescent="0.55000000000000004">
      <c r="A383" s="8">
        <v>10.2597</v>
      </c>
      <c r="G383" s="8">
        <v>7.3292000000000002</v>
      </c>
    </row>
    <row r="384" spans="1:7" x14ac:dyDescent="0.55000000000000004">
      <c r="A384" s="8">
        <v>10.420500000000001</v>
      </c>
      <c r="G384" s="8">
        <v>7.3353000000000002</v>
      </c>
    </row>
    <row r="385" spans="1:7" x14ac:dyDescent="0.55000000000000004">
      <c r="A385" s="8">
        <v>10.458600000000001</v>
      </c>
      <c r="G385" s="8">
        <v>7.3415999999999997</v>
      </c>
    </row>
    <row r="386" spans="1:7" x14ac:dyDescent="0.55000000000000004">
      <c r="A386" s="8">
        <v>10.516500000000001</v>
      </c>
      <c r="G386" s="8">
        <v>7.343</v>
      </c>
    </row>
    <row r="387" spans="1:7" x14ac:dyDescent="0.55000000000000004">
      <c r="A387" s="8">
        <v>10.546799999999999</v>
      </c>
      <c r="G387" s="8">
        <v>7.3480999999999996</v>
      </c>
    </row>
    <row r="388" spans="1:7" x14ac:dyDescent="0.55000000000000004">
      <c r="A388" s="8">
        <v>10.5922</v>
      </c>
      <c r="G388" s="8">
        <v>7.3562000000000003</v>
      </c>
    </row>
    <row r="389" spans="1:7" x14ac:dyDescent="0.55000000000000004">
      <c r="A389" s="8">
        <v>10.672499999999999</v>
      </c>
      <c r="G389" s="8">
        <v>7.3634000000000004</v>
      </c>
    </row>
    <row r="390" spans="1:7" x14ac:dyDescent="0.55000000000000004">
      <c r="A390" s="8">
        <v>10.682399999999999</v>
      </c>
      <c r="G390" s="8">
        <v>7.3642000000000003</v>
      </c>
    </row>
    <row r="391" spans="1:7" x14ac:dyDescent="0.55000000000000004">
      <c r="A391" s="8">
        <v>10.693</v>
      </c>
      <c r="G391" s="8">
        <v>7.3688000000000002</v>
      </c>
    </row>
    <row r="392" spans="1:7" x14ac:dyDescent="0.55000000000000004">
      <c r="A392" s="8">
        <v>10.701599999999999</v>
      </c>
      <c r="G392" s="8">
        <v>7.3700999999999999</v>
      </c>
    </row>
    <row r="393" spans="1:7" x14ac:dyDescent="0.55000000000000004">
      <c r="A393" s="8">
        <v>10.7042</v>
      </c>
      <c r="G393" s="8">
        <v>7.3704000000000001</v>
      </c>
    </row>
    <row r="394" spans="1:7" x14ac:dyDescent="0.55000000000000004">
      <c r="A394" s="8">
        <v>10.7285</v>
      </c>
      <c r="G394" s="8">
        <v>7.3715999999999999</v>
      </c>
    </row>
    <row r="395" spans="1:7" x14ac:dyDescent="0.55000000000000004">
      <c r="A395" s="8">
        <v>10.7493</v>
      </c>
      <c r="G395" s="8">
        <v>7.3811999999999998</v>
      </c>
    </row>
    <row r="396" spans="1:7" x14ac:dyDescent="0.55000000000000004">
      <c r="A396" s="8">
        <v>10.780099999999999</v>
      </c>
      <c r="G396" s="8">
        <v>7.3821000000000003</v>
      </c>
    </row>
    <row r="397" spans="1:7" x14ac:dyDescent="0.55000000000000004">
      <c r="A397" s="8">
        <v>10.8093</v>
      </c>
      <c r="G397" s="8">
        <v>7.4055</v>
      </c>
    </row>
    <row r="398" spans="1:7" x14ac:dyDescent="0.55000000000000004">
      <c r="A398" s="8">
        <v>11.0722</v>
      </c>
      <c r="G398" s="8">
        <v>7.4090999999999996</v>
      </c>
    </row>
    <row r="399" spans="1:7" x14ac:dyDescent="0.55000000000000004">
      <c r="A399" s="8">
        <v>11.1854</v>
      </c>
      <c r="G399" s="8">
        <v>7.4115000000000002</v>
      </c>
    </row>
    <row r="400" spans="1:7" x14ac:dyDescent="0.55000000000000004">
      <c r="A400" s="8">
        <v>11.215400000000001</v>
      </c>
      <c r="G400" s="8">
        <v>7.4150999999999998</v>
      </c>
    </row>
    <row r="401" spans="1:7" x14ac:dyDescent="0.55000000000000004">
      <c r="A401" s="8">
        <v>11.2171</v>
      </c>
      <c r="G401" s="8">
        <v>7.4428999999999998</v>
      </c>
    </row>
    <row r="402" spans="1:7" x14ac:dyDescent="0.55000000000000004">
      <c r="A402" s="8">
        <v>11.297000000000001</v>
      </c>
      <c r="G402" s="8">
        <v>7.4477000000000002</v>
      </c>
    </row>
    <row r="403" spans="1:7" x14ac:dyDescent="0.55000000000000004">
      <c r="A403" s="8">
        <v>11.421200000000001</v>
      </c>
      <c r="G403" s="8">
        <v>7.4534000000000002</v>
      </c>
    </row>
    <row r="404" spans="1:7" x14ac:dyDescent="0.55000000000000004">
      <c r="A404" s="8">
        <v>11.459099999999999</v>
      </c>
      <c r="G404" s="8">
        <v>7.4593999999999996</v>
      </c>
    </row>
    <row r="405" spans="1:7" x14ac:dyDescent="0.55000000000000004">
      <c r="A405" s="8">
        <v>11.480600000000001</v>
      </c>
      <c r="G405" s="8">
        <v>7.4635999999999996</v>
      </c>
    </row>
    <row r="406" spans="1:7" x14ac:dyDescent="0.55000000000000004">
      <c r="A406" s="8">
        <v>11.624000000000001</v>
      </c>
      <c r="G406" s="8">
        <v>7.4661</v>
      </c>
    </row>
    <row r="407" spans="1:7" x14ac:dyDescent="0.55000000000000004">
      <c r="A407" s="8">
        <v>11.695499999999999</v>
      </c>
      <c r="G407" s="8">
        <v>7.4672999999999998</v>
      </c>
    </row>
    <row r="408" spans="1:7" x14ac:dyDescent="0.55000000000000004">
      <c r="A408" s="8">
        <v>11.7256</v>
      </c>
      <c r="G408" s="8">
        <v>7.4888000000000003</v>
      </c>
    </row>
    <row r="409" spans="1:7" x14ac:dyDescent="0.55000000000000004">
      <c r="A409" s="8">
        <v>11.7706</v>
      </c>
      <c r="G409" s="8">
        <v>7.4983000000000004</v>
      </c>
    </row>
    <row r="410" spans="1:7" x14ac:dyDescent="0.55000000000000004">
      <c r="A410" s="8">
        <v>11.8392</v>
      </c>
      <c r="G410" s="8">
        <v>7.5290999999999997</v>
      </c>
    </row>
    <row r="411" spans="1:7" x14ac:dyDescent="0.55000000000000004">
      <c r="A411" s="8">
        <v>11.8424</v>
      </c>
      <c r="G411" s="8">
        <v>7.5481999999999996</v>
      </c>
    </row>
    <row r="412" spans="1:7" x14ac:dyDescent="0.55000000000000004">
      <c r="A412" s="8">
        <v>11.8841</v>
      </c>
      <c r="G412" s="8">
        <v>7.5670000000000002</v>
      </c>
    </row>
    <row r="413" spans="1:7" x14ac:dyDescent="0.55000000000000004">
      <c r="A413" s="8">
        <v>11.9887</v>
      </c>
      <c r="G413" s="8">
        <v>7.5827</v>
      </c>
    </row>
    <row r="414" spans="1:7" x14ac:dyDescent="0.55000000000000004">
      <c r="A414" s="8">
        <v>12</v>
      </c>
      <c r="G414" s="8">
        <v>7.5843999999999996</v>
      </c>
    </row>
    <row r="415" spans="1:7" x14ac:dyDescent="0.55000000000000004">
      <c r="A415" s="8">
        <v>12.0184</v>
      </c>
      <c r="G415" s="8">
        <v>7.6153000000000004</v>
      </c>
    </row>
    <row r="416" spans="1:7" x14ac:dyDescent="0.55000000000000004">
      <c r="A416" s="8">
        <v>12.2378</v>
      </c>
      <c r="G416" s="8">
        <v>7.6157000000000004</v>
      </c>
    </row>
    <row r="417" spans="1:7" x14ac:dyDescent="0.55000000000000004">
      <c r="A417" s="8">
        <v>12.3574</v>
      </c>
      <c r="G417" s="8">
        <v>7.6186999999999996</v>
      </c>
    </row>
    <row r="418" spans="1:7" x14ac:dyDescent="0.55000000000000004">
      <c r="A418" s="8">
        <v>12.3626</v>
      </c>
      <c r="G418" s="8">
        <v>7.6372999999999998</v>
      </c>
    </row>
    <row r="419" spans="1:7" x14ac:dyDescent="0.55000000000000004">
      <c r="A419" s="8">
        <v>12.385199999999999</v>
      </c>
      <c r="G419" s="8">
        <v>7.6398000000000001</v>
      </c>
    </row>
    <row r="420" spans="1:7" x14ac:dyDescent="0.55000000000000004">
      <c r="A420" s="8">
        <v>12.4238</v>
      </c>
      <c r="G420" s="8">
        <v>7.6517999999999997</v>
      </c>
    </row>
    <row r="421" spans="1:7" x14ac:dyDescent="0.55000000000000004">
      <c r="A421" s="8">
        <v>12.4274</v>
      </c>
      <c r="G421" s="8">
        <v>7.6559999999999997</v>
      </c>
    </row>
    <row r="422" spans="1:7" x14ac:dyDescent="0.55000000000000004">
      <c r="A422" s="8">
        <v>12.515000000000001</v>
      </c>
      <c r="G422" s="8">
        <v>7.6623999999999999</v>
      </c>
    </row>
    <row r="423" spans="1:7" x14ac:dyDescent="0.55000000000000004">
      <c r="A423" s="8">
        <v>12.540800000000001</v>
      </c>
      <c r="G423" s="8">
        <v>7.6631</v>
      </c>
    </row>
    <row r="424" spans="1:7" x14ac:dyDescent="0.55000000000000004">
      <c r="A424" s="8">
        <v>12.5444</v>
      </c>
      <c r="G424" s="8">
        <v>7.6749999999999998</v>
      </c>
    </row>
    <row r="425" spans="1:7" x14ac:dyDescent="0.55000000000000004">
      <c r="A425" s="8">
        <v>12.6053</v>
      </c>
      <c r="G425" s="8">
        <v>7.6750999999999996</v>
      </c>
    </row>
    <row r="426" spans="1:7" x14ac:dyDescent="0.55000000000000004">
      <c r="A426" s="8">
        <v>12.612500000000001</v>
      </c>
      <c r="G426" s="8">
        <v>7.6917</v>
      </c>
    </row>
    <row r="427" spans="1:7" x14ac:dyDescent="0.55000000000000004">
      <c r="A427" s="8">
        <v>12.671799999999999</v>
      </c>
      <c r="G427" s="8">
        <v>7.7084999999999999</v>
      </c>
    </row>
    <row r="428" spans="1:7" x14ac:dyDescent="0.55000000000000004">
      <c r="A428" s="8">
        <v>12.921799999999999</v>
      </c>
      <c r="G428" s="8">
        <v>7.7264999999999997</v>
      </c>
    </row>
    <row r="429" spans="1:7" x14ac:dyDescent="0.55000000000000004">
      <c r="A429" s="8">
        <v>12.944900000000001</v>
      </c>
      <c r="G429" s="8">
        <v>7.7335000000000003</v>
      </c>
    </row>
    <row r="430" spans="1:7" x14ac:dyDescent="0.55000000000000004">
      <c r="A430" s="8">
        <v>12.948</v>
      </c>
      <c r="G430" s="8">
        <v>7.7478999999999996</v>
      </c>
    </row>
    <row r="431" spans="1:7" x14ac:dyDescent="0.55000000000000004">
      <c r="A431" s="8">
        <v>13.104200000000001</v>
      </c>
      <c r="G431" s="8">
        <v>7.7500999999999998</v>
      </c>
    </row>
    <row r="432" spans="1:7" x14ac:dyDescent="0.55000000000000004">
      <c r="A432" s="8">
        <v>13.2004</v>
      </c>
      <c r="G432" s="8">
        <v>7.7538999999999998</v>
      </c>
    </row>
    <row r="433" spans="1:7" x14ac:dyDescent="0.55000000000000004">
      <c r="A433" s="8">
        <v>13.2163</v>
      </c>
      <c r="G433" s="8">
        <v>7.7561</v>
      </c>
    </row>
    <row r="434" spans="1:7" x14ac:dyDescent="0.55000000000000004">
      <c r="A434" s="8">
        <v>13.2561</v>
      </c>
      <c r="G434" s="8">
        <v>7.7565999999999997</v>
      </c>
    </row>
    <row r="435" spans="1:7" x14ac:dyDescent="0.55000000000000004">
      <c r="A435" s="8">
        <v>13.391999999999999</v>
      </c>
      <c r="G435" s="8">
        <v>7.7629000000000001</v>
      </c>
    </row>
    <row r="436" spans="1:7" x14ac:dyDescent="0.55000000000000004">
      <c r="A436" s="8">
        <v>13.3948</v>
      </c>
      <c r="G436" s="8">
        <v>7.7849000000000004</v>
      </c>
    </row>
    <row r="437" spans="1:7" x14ac:dyDescent="0.55000000000000004">
      <c r="A437" s="8">
        <v>13.460800000000001</v>
      </c>
      <c r="G437" s="8">
        <v>7.7850999999999999</v>
      </c>
    </row>
    <row r="438" spans="1:7" x14ac:dyDescent="0.55000000000000004">
      <c r="A438" s="8">
        <v>13.504300000000001</v>
      </c>
      <c r="G438" s="8">
        <v>7.7911999999999999</v>
      </c>
    </row>
    <row r="439" spans="1:7" x14ac:dyDescent="0.55000000000000004">
      <c r="A439" s="8">
        <v>13.635300000000001</v>
      </c>
      <c r="G439" s="8">
        <v>7.7995000000000001</v>
      </c>
    </row>
    <row r="440" spans="1:7" x14ac:dyDescent="0.55000000000000004">
      <c r="A440" s="8">
        <v>13.636699999999999</v>
      </c>
      <c r="G440" s="8">
        <v>7.8129</v>
      </c>
    </row>
    <row r="441" spans="1:7" x14ac:dyDescent="0.55000000000000004">
      <c r="A441" s="8">
        <v>13.7181</v>
      </c>
      <c r="G441" s="8">
        <v>7.8266999999999998</v>
      </c>
    </row>
    <row r="442" spans="1:7" x14ac:dyDescent="0.55000000000000004">
      <c r="A442" s="8">
        <v>13.7599</v>
      </c>
      <c r="G442" s="8">
        <v>7.8804999999999996</v>
      </c>
    </row>
    <row r="443" spans="1:7" x14ac:dyDescent="0.55000000000000004">
      <c r="A443" s="8">
        <v>13.776</v>
      </c>
      <c r="G443" s="8">
        <v>7.8806000000000003</v>
      </c>
    </row>
    <row r="444" spans="1:7" x14ac:dyDescent="0.55000000000000004">
      <c r="A444" s="8">
        <v>13.9306</v>
      </c>
      <c r="G444" s="8">
        <v>7.8817000000000004</v>
      </c>
    </row>
    <row r="445" spans="1:7" x14ac:dyDescent="0.55000000000000004">
      <c r="A445" s="8">
        <v>13.937099999999999</v>
      </c>
      <c r="G445" s="8">
        <v>7.9093</v>
      </c>
    </row>
    <row r="446" spans="1:7" x14ac:dyDescent="0.55000000000000004">
      <c r="A446" s="8">
        <v>13.9892</v>
      </c>
      <c r="G446" s="8">
        <v>7.9107000000000003</v>
      </c>
    </row>
    <row r="447" spans="1:7" x14ac:dyDescent="0.55000000000000004">
      <c r="A447" s="8">
        <v>14.0487</v>
      </c>
      <c r="G447" s="8">
        <v>7.9168000000000003</v>
      </c>
    </row>
    <row r="448" spans="1:7" x14ac:dyDescent="0.55000000000000004">
      <c r="A448" s="8">
        <v>14.0985</v>
      </c>
      <c r="G448" s="8">
        <v>7.9203000000000001</v>
      </c>
    </row>
    <row r="449" spans="1:7" x14ac:dyDescent="0.55000000000000004">
      <c r="A449" s="8">
        <v>14.128500000000001</v>
      </c>
      <c r="G449" s="8">
        <v>7.9211</v>
      </c>
    </row>
    <row r="450" spans="1:7" x14ac:dyDescent="0.55000000000000004">
      <c r="A450" s="8">
        <v>14.1875</v>
      </c>
      <c r="G450" s="8">
        <v>7.9341999999999997</v>
      </c>
    </row>
    <row r="451" spans="1:7" x14ac:dyDescent="0.55000000000000004">
      <c r="A451" s="8">
        <v>14.2227</v>
      </c>
      <c r="G451" s="8">
        <v>7.9505999999999997</v>
      </c>
    </row>
    <row r="452" spans="1:7" x14ac:dyDescent="0.55000000000000004">
      <c r="A452" s="8">
        <v>14.237500000000001</v>
      </c>
      <c r="G452" s="8">
        <v>7.9511000000000003</v>
      </c>
    </row>
    <row r="453" spans="1:7" x14ac:dyDescent="0.55000000000000004">
      <c r="A453" s="8">
        <v>14.315099999999999</v>
      </c>
      <c r="G453" s="8">
        <v>7.952</v>
      </c>
    </row>
    <row r="454" spans="1:7" x14ac:dyDescent="0.55000000000000004">
      <c r="A454" s="8">
        <v>14.33</v>
      </c>
      <c r="G454" s="8">
        <v>7.9600999999999997</v>
      </c>
    </row>
    <row r="455" spans="1:7" x14ac:dyDescent="0.55000000000000004">
      <c r="A455" s="8">
        <v>14.343999999999999</v>
      </c>
      <c r="G455" s="8">
        <v>7.9802999999999997</v>
      </c>
    </row>
    <row r="456" spans="1:7" x14ac:dyDescent="0.55000000000000004">
      <c r="A456" s="8">
        <v>14.473599999999999</v>
      </c>
      <c r="G456" s="8">
        <v>7.9892000000000003</v>
      </c>
    </row>
    <row r="457" spans="1:7" x14ac:dyDescent="0.55000000000000004">
      <c r="A457" s="8">
        <v>14.491400000000001</v>
      </c>
      <c r="G457" s="8">
        <v>7.9984000000000002</v>
      </c>
    </row>
    <row r="458" spans="1:7" x14ac:dyDescent="0.55000000000000004">
      <c r="A458" s="8">
        <v>14.564399999999999</v>
      </c>
      <c r="G458" s="8">
        <v>8.0091999999999999</v>
      </c>
    </row>
    <row r="459" spans="1:7" x14ac:dyDescent="0.55000000000000004">
      <c r="A459" s="8">
        <v>14.6198</v>
      </c>
      <c r="G459" s="8">
        <v>8.0246999999999993</v>
      </c>
    </row>
    <row r="460" spans="1:7" x14ac:dyDescent="0.55000000000000004">
      <c r="A460" s="8">
        <v>14.641500000000001</v>
      </c>
      <c r="G460" s="8">
        <v>8.0269999999999992</v>
      </c>
    </row>
    <row r="461" spans="1:7" x14ac:dyDescent="0.55000000000000004">
      <c r="A461" s="8">
        <v>14.6676</v>
      </c>
      <c r="G461" s="8">
        <v>8.0280000000000005</v>
      </c>
    </row>
    <row r="462" spans="1:7" x14ac:dyDescent="0.55000000000000004">
      <c r="A462" s="8">
        <v>14.710100000000001</v>
      </c>
      <c r="G462" s="8">
        <v>8.0436999999999994</v>
      </c>
    </row>
    <row r="463" spans="1:7" x14ac:dyDescent="0.55000000000000004">
      <c r="A463" s="8">
        <v>14.9261</v>
      </c>
      <c r="G463" s="8">
        <v>8.0507000000000009</v>
      </c>
    </row>
    <row r="464" spans="1:7" x14ac:dyDescent="0.55000000000000004">
      <c r="A464" s="8">
        <v>14.9406</v>
      </c>
      <c r="G464" s="8">
        <v>8.0648999999999997</v>
      </c>
    </row>
    <row r="465" spans="1:7" x14ac:dyDescent="0.55000000000000004">
      <c r="A465" s="8">
        <v>14.999499999999999</v>
      </c>
      <c r="G465" s="8">
        <v>8.0704999999999991</v>
      </c>
    </row>
    <row r="466" spans="1:7" x14ac:dyDescent="0.55000000000000004">
      <c r="A466" s="8">
        <v>15.096299999999999</v>
      </c>
      <c r="G466" s="8">
        <v>8.0809999999999995</v>
      </c>
    </row>
    <row r="467" spans="1:7" x14ac:dyDescent="0.55000000000000004">
      <c r="A467" s="8">
        <v>15.1007</v>
      </c>
      <c r="G467" s="8">
        <v>8.0831999999999997</v>
      </c>
    </row>
    <row r="468" spans="1:7" x14ac:dyDescent="0.55000000000000004">
      <c r="A468" s="8">
        <v>15.1023</v>
      </c>
      <c r="G468" s="8">
        <v>8.0902999999999992</v>
      </c>
    </row>
    <row r="469" spans="1:7" x14ac:dyDescent="0.55000000000000004">
      <c r="A469" s="8">
        <v>15.1678</v>
      </c>
      <c r="G469" s="8">
        <v>8.093</v>
      </c>
    </row>
    <row r="470" spans="1:7" x14ac:dyDescent="0.55000000000000004">
      <c r="A470" s="8">
        <v>15.382300000000001</v>
      </c>
      <c r="G470" s="8">
        <v>8.1145999999999994</v>
      </c>
    </row>
    <row r="471" spans="1:7" x14ac:dyDescent="0.55000000000000004">
      <c r="A471" s="8">
        <v>15.5314</v>
      </c>
      <c r="G471" s="8">
        <v>8.1172000000000004</v>
      </c>
    </row>
    <row r="472" spans="1:7" x14ac:dyDescent="0.55000000000000004">
      <c r="A472" s="8">
        <v>15.552300000000001</v>
      </c>
      <c r="G472" s="8">
        <v>8.1843000000000004</v>
      </c>
    </row>
    <row r="473" spans="1:7" x14ac:dyDescent="0.55000000000000004">
      <c r="A473" s="8">
        <v>15.564299999999999</v>
      </c>
      <c r="G473" s="8">
        <v>8.1849000000000007</v>
      </c>
    </row>
    <row r="474" spans="1:7" x14ac:dyDescent="0.55000000000000004">
      <c r="A474" s="8">
        <v>15.6351</v>
      </c>
      <c r="G474" s="8">
        <v>8.2006999999999994</v>
      </c>
    </row>
    <row r="475" spans="1:7" x14ac:dyDescent="0.55000000000000004">
      <c r="A475" s="8">
        <v>15.6395</v>
      </c>
      <c r="G475" s="8">
        <v>8.2022999999999993</v>
      </c>
    </row>
    <row r="476" spans="1:7" x14ac:dyDescent="0.55000000000000004">
      <c r="A476" s="8">
        <v>15.6477</v>
      </c>
      <c r="G476" s="8">
        <v>8.2075999999999993</v>
      </c>
    </row>
    <row r="477" spans="1:7" x14ac:dyDescent="0.55000000000000004">
      <c r="A477" s="8">
        <v>15.663500000000001</v>
      </c>
      <c r="G477" s="8">
        <v>8.2091999999999992</v>
      </c>
    </row>
    <row r="478" spans="1:7" x14ac:dyDescent="0.55000000000000004">
      <c r="A478" s="8">
        <v>15.7637</v>
      </c>
      <c r="G478" s="8">
        <v>8.2362000000000002</v>
      </c>
    </row>
    <row r="479" spans="1:7" x14ac:dyDescent="0.55000000000000004">
      <c r="A479" s="8">
        <v>15.7715</v>
      </c>
      <c r="G479" s="8">
        <v>8.2719000000000005</v>
      </c>
    </row>
    <row r="480" spans="1:7" x14ac:dyDescent="0.55000000000000004">
      <c r="A480" s="8">
        <v>15.772</v>
      </c>
      <c r="G480" s="8">
        <v>8.2794000000000008</v>
      </c>
    </row>
    <row r="481" spans="1:7" x14ac:dyDescent="0.55000000000000004">
      <c r="A481" s="8">
        <v>15.957800000000001</v>
      </c>
      <c r="G481" s="8">
        <v>8.2812000000000001</v>
      </c>
    </row>
    <row r="482" spans="1:7" x14ac:dyDescent="0.55000000000000004">
      <c r="A482" s="8">
        <v>16.006799999999998</v>
      </c>
      <c r="G482" s="8">
        <v>8.2989999999999995</v>
      </c>
    </row>
    <row r="483" spans="1:7" x14ac:dyDescent="0.55000000000000004">
      <c r="A483" s="8">
        <v>16.084</v>
      </c>
      <c r="G483" s="8">
        <v>8.3257999999999992</v>
      </c>
    </row>
    <row r="484" spans="1:7" x14ac:dyDescent="0.55000000000000004">
      <c r="A484" s="8">
        <v>16.0886</v>
      </c>
      <c r="G484" s="8">
        <v>8.3404000000000007</v>
      </c>
    </row>
    <row r="485" spans="1:7" x14ac:dyDescent="0.55000000000000004">
      <c r="A485" s="8">
        <v>16.1128</v>
      </c>
      <c r="G485" s="8">
        <v>8.3440999999999992</v>
      </c>
    </row>
    <row r="486" spans="1:7" x14ac:dyDescent="0.55000000000000004">
      <c r="A486" s="8">
        <v>16.159700000000001</v>
      </c>
      <c r="G486" s="8">
        <v>8.3469999999999995</v>
      </c>
    </row>
    <row r="487" spans="1:7" x14ac:dyDescent="0.55000000000000004">
      <c r="A487" s="8">
        <v>16.223199999999999</v>
      </c>
      <c r="G487" s="8">
        <v>8.3856000000000002</v>
      </c>
    </row>
    <row r="488" spans="1:7" x14ac:dyDescent="0.55000000000000004">
      <c r="A488" s="8">
        <v>16.254200000000001</v>
      </c>
      <c r="G488" s="8">
        <v>8.3956999999999997</v>
      </c>
    </row>
    <row r="489" spans="1:7" x14ac:dyDescent="0.55000000000000004">
      <c r="A489" s="8">
        <v>16.287199999999999</v>
      </c>
      <c r="G489" s="8">
        <v>8.3998000000000008</v>
      </c>
    </row>
    <row r="490" spans="1:7" x14ac:dyDescent="0.55000000000000004">
      <c r="A490" s="8">
        <v>16.300899999999999</v>
      </c>
      <c r="G490" s="8">
        <v>8.4029000000000007</v>
      </c>
    </row>
    <row r="491" spans="1:7" x14ac:dyDescent="0.55000000000000004">
      <c r="A491" s="8">
        <v>16.305099999999999</v>
      </c>
      <c r="G491" s="8">
        <v>8.4045000000000005</v>
      </c>
    </row>
    <row r="492" spans="1:7" x14ac:dyDescent="0.55000000000000004">
      <c r="A492" s="8">
        <v>16.338000000000001</v>
      </c>
      <c r="G492" s="8">
        <v>8.4126999999999992</v>
      </c>
    </row>
    <row r="493" spans="1:7" x14ac:dyDescent="0.55000000000000004">
      <c r="A493" s="8">
        <v>16.351800000000001</v>
      </c>
      <c r="G493" s="8">
        <v>8.4131999999999998</v>
      </c>
    </row>
    <row r="494" spans="1:7" x14ac:dyDescent="0.55000000000000004">
      <c r="A494" s="8">
        <v>16.3704</v>
      </c>
      <c r="G494" s="8">
        <v>8.4276999999999997</v>
      </c>
    </row>
    <row r="495" spans="1:7" x14ac:dyDescent="0.55000000000000004">
      <c r="A495" s="8">
        <v>16.439299999999999</v>
      </c>
      <c r="G495" s="8">
        <v>8.4449000000000005</v>
      </c>
    </row>
    <row r="496" spans="1:7" x14ac:dyDescent="0.55000000000000004">
      <c r="A496" s="8">
        <v>16.499400000000001</v>
      </c>
      <c r="G496" s="8">
        <v>8.4481000000000002</v>
      </c>
    </row>
    <row r="497" spans="1:7" x14ac:dyDescent="0.55000000000000004">
      <c r="A497" s="8">
        <v>16.566199999999998</v>
      </c>
      <c r="G497" s="8">
        <v>8.4551999999999996</v>
      </c>
    </row>
    <row r="498" spans="1:7" x14ac:dyDescent="0.55000000000000004">
      <c r="A498" s="8">
        <v>16.5913</v>
      </c>
      <c r="G498" s="8">
        <v>8.4641000000000002</v>
      </c>
    </row>
    <row r="499" spans="1:7" x14ac:dyDescent="0.55000000000000004">
      <c r="A499" s="8">
        <v>16.6174</v>
      </c>
      <c r="G499" s="8">
        <v>8.4923000000000002</v>
      </c>
    </row>
    <row r="500" spans="1:7" x14ac:dyDescent="0.55000000000000004">
      <c r="A500" s="8">
        <v>16.6191</v>
      </c>
      <c r="G500" s="8">
        <v>8.4956999999999994</v>
      </c>
    </row>
    <row r="501" spans="1:7" x14ac:dyDescent="0.55000000000000004">
      <c r="A501" s="8">
        <v>16.637499999999999</v>
      </c>
      <c r="G501" s="8">
        <v>8.5078999999999994</v>
      </c>
    </row>
    <row r="502" spans="1:7" x14ac:dyDescent="0.55000000000000004">
      <c r="A502" s="8">
        <v>16.6569</v>
      </c>
      <c r="G502" s="8">
        <v>8.5258000000000003</v>
      </c>
    </row>
    <row r="503" spans="1:7" x14ac:dyDescent="0.55000000000000004">
      <c r="A503" s="8">
        <v>16.740300000000001</v>
      </c>
      <c r="G503" s="8">
        <v>8.5467999999999993</v>
      </c>
    </row>
    <row r="504" spans="1:7" x14ac:dyDescent="0.55000000000000004">
      <c r="A504" s="8">
        <v>16.855499999999999</v>
      </c>
      <c r="G504" s="8">
        <v>8.5946999999999996</v>
      </c>
    </row>
    <row r="505" spans="1:7" x14ac:dyDescent="0.55000000000000004">
      <c r="A505" s="8">
        <v>16.908200000000001</v>
      </c>
      <c r="G505" s="8">
        <v>8.6440999999999999</v>
      </c>
    </row>
    <row r="506" spans="1:7" x14ac:dyDescent="0.55000000000000004">
      <c r="A506" s="8">
        <v>16.974900000000002</v>
      </c>
      <c r="G506" s="8">
        <v>8.6489999999999991</v>
      </c>
    </row>
    <row r="507" spans="1:7" x14ac:dyDescent="0.55000000000000004">
      <c r="A507" s="8">
        <v>17.025300000000001</v>
      </c>
      <c r="G507" s="8">
        <v>8.6745000000000001</v>
      </c>
    </row>
    <row r="508" spans="1:7" x14ac:dyDescent="0.55000000000000004">
      <c r="A508" s="8">
        <v>17.027200000000001</v>
      </c>
      <c r="G508" s="8">
        <v>8.6746999999999996</v>
      </c>
    </row>
    <row r="509" spans="1:7" x14ac:dyDescent="0.55000000000000004">
      <c r="A509" s="8">
        <v>17.044</v>
      </c>
      <c r="G509" s="8">
        <v>8.6776</v>
      </c>
    </row>
    <row r="510" spans="1:7" x14ac:dyDescent="0.55000000000000004">
      <c r="A510" s="8">
        <v>17.067799999999998</v>
      </c>
      <c r="G510" s="8">
        <v>8.6995000000000005</v>
      </c>
    </row>
    <row r="511" spans="1:7" x14ac:dyDescent="0.55000000000000004">
      <c r="A511" s="8">
        <v>17.129799999999999</v>
      </c>
      <c r="G511" s="8">
        <v>8.7132000000000005</v>
      </c>
    </row>
    <row r="512" spans="1:7" x14ac:dyDescent="0.55000000000000004">
      <c r="A512" s="8">
        <v>17.1342</v>
      </c>
      <c r="G512" s="8">
        <v>8.7438000000000002</v>
      </c>
    </row>
    <row r="513" spans="1:7" x14ac:dyDescent="0.55000000000000004">
      <c r="A513" s="8">
        <v>17.281700000000001</v>
      </c>
      <c r="G513" s="8">
        <v>8.7494999999999994</v>
      </c>
    </row>
    <row r="514" spans="1:7" x14ac:dyDescent="0.55000000000000004">
      <c r="A514" s="8">
        <v>17.316800000000001</v>
      </c>
      <c r="G514" s="8">
        <v>8.7560000000000002</v>
      </c>
    </row>
    <row r="515" spans="1:7" x14ac:dyDescent="0.55000000000000004">
      <c r="A515" s="8">
        <v>17.3443</v>
      </c>
      <c r="G515" s="8">
        <v>8.7590000000000003</v>
      </c>
    </row>
    <row r="516" spans="1:7" x14ac:dyDescent="0.55000000000000004">
      <c r="A516" s="8">
        <v>17.471499999999999</v>
      </c>
      <c r="G516" s="8">
        <v>8.7715999999999994</v>
      </c>
    </row>
    <row r="517" spans="1:7" x14ac:dyDescent="0.55000000000000004">
      <c r="A517" s="8">
        <v>17.707000000000001</v>
      </c>
      <c r="G517" s="8">
        <v>8.8658000000000001</v>
      </c>
    </row>
    <row r="518" spans="1:7" x14ac:dyDescent="0.55000000000000004">
      <c r="A518" s="8">
        <v>17.8353</v>
      </c>
      <c r="G518" s="8">
        <v>8.8701000000000008</v>
      </c>
    </row>
    <row r="519" spans="1:7" x14ac:dyDescent="0.55000000000000004">
      <c r="A519" s="8">
        <v>17.8901</v>
      </c>
      <c r="G519" s="8">
        <v>8.8940000000000001</v>
      </c>
    </row>
    <row r="520" spans="1:7" x14ac:dyDescent="0.55000000000000004">
      <c r="A520" s="8">
        <v>17.981000000000002</v>
      </c>
      <c r="G520" s="8">
        <v>8.9276</v>
      </c>
    </row>
    <row r="521" spans="1:7" x14ac:dyDescent="0.55000000000000004">
      <c r="A521" s="8">
        <v>18.144300000000001</v>
      </c>
      <c r="G521" s="8">
        <v>8.9288000000000007</v>
      </c>
    </row>
    <row r="522" spans="1:7" x14ac:dyDescent="0.55000000000000004">
      <c r="A522" s="8">
        <v>18.270399999999999</v>
      </c>
      <c r="G522" s="8">
        <v>8.9343000000000004</v>
      </c>
    </row>
    <row r="523" spans="1:7" x14ac:dyDescent="0.55000000000000004">
      <c r="A523" s="8">
        <v>18.294499999999999</v>
      </c>
      <c r="G523" s="8">
        <v>8.9437999999999995</v>
      </c>
    </row>
    <row r="524" spans="1:7" x14ac:dyDescent="0.55000000000000004">
      <c r="A524" s="8">
        <v>18.374199999999998</v>
      </c>
      <c r="G524" s="8">
        <v>8.9446999999999992</v>
      </c>
    </row>
    <row r="525" spans="1:7" x14ac:dyDescent="0.55000000000000004">
      <c r="A525" s="8">
        <v>18.4239</v>
      </c>
      <c r="G525" s="8">
        <v>8.9474</v>
      </c>
    </row>
    <row r="526" spans="1:7" x14ac:dyDescent="0.55000000000000004">
      <c r="A526" s="8">
        <v>18.4406</v>
      </c>
      <c r="G526" s="8">
        <v>8.9621999999999993</v>
      </c>
    </row>
    <row r="527" spans="1:7" x14ac:dyDescent="0.55000000000000004">
      <c r="A527" s="8">
        <v>18.4513</v>
      </c>
      <c r="G527" s="8">
        <v>8.9705999999999992</v>
      </c>
    </row>
    <row r="528" spans="1:7" x14ac:dyDescent="0.55000000000000004">
      <c r="A528" s="8">
        <v>18.496600000000001</v>
      </c>
      <c r="G528" s="8">
        <v>8.9732000000000003</v>
      </c>
    </row>
    <row r="529" spans="1:7" x14ac:dyDescent="0.55000000000000004">
      <c r="A529" s="8">
        <v>18.5959</v>
      </c>
      <c r="G529" s="8">
        <v>8.9774999999999991</v>
      </c>
    </row>
    <row r="530" spans="1:7" x14ac:dyDescent="0.55000000000000004">
      <c r="A530" s="8">
        <v>18.767299999999999</v>
      </c>
      <c r="G530" s="8">
        <v>9.0044000000000004</v>
      </c>
    </row>
    <row r="531" spans="1:7" x14ac:dyDescent="0.55000000000000004">
      <c r="A531" s="8">
        <v>18.781700000000001</v>
      </c>
      <c r="G531" s="8">
        <v>9.0056999999999992</v>
      </c>
    </row>
    <row r="532" spans="1:7" x14ac:dyDescent="0.55000000000000004">
      <c r="A532" s="8">
        <v>18.7987</v>
      </c>
      <c r="G532" s="8">
        <v>9.0307999999999993</v>
      </c>
    </row>
    <row r="533" spans="1:7" x14ac:dyDescent="0.55000000000000004">
      <c r="A533" s="8">
        <v>18.8415</v>
      </c>
      <c r="G533" s="8">
        <v>9.0334000000000003</v>
      </c>
    </row>
    <row r="534" spans="1:7" x14ac:dyDescent="0.55000000000000004">
      <c r="A534" s="8">
        <v>18.879799999999999</v>
      </c>
      <c r="G534" s="8">
        <v>9.0492000000000008</v>
      </c>
    </row>
    <row r="535" spans="1:7" x14ac:dyDescent="0.55000000000000004">
      <c r="A535" s="8">
        <v>18.954499999999999</v>
      </c>
      <c r="G535" s="8">
        <v>9.1138999999999992</v>
      </c>
    </row>
    <row r="536" spans="1:7" x14ac:dyDescent="0.55000000000000004">
      <c r="A536" s="8">
        <v>18.982900000000001</v>
      </c>
      <c r="G536" s="8">
        <v>9.1173000000000002</v>
      </c>
    </row>
    <row r="537" spans="1:7" x14ac:dyDescent="0.55000000000000004">
      <c r="A537" s="8">
        <v>19.136399999999998</v>
      </c>
      <c r="G537" s="8">
        <v>9.1189999999999998</v>
      </c>
    </row>
    <row r="538" spans="1:7" x14ac:dyDescent="0.55000000000000004">
      <c r="A538" s="8">
        <v>19.214700000000001</v>
      </c>
      <c r="G538" s="8">
        <v>9.1448999999999998</v>
      </c>
    </row>
    <row r="539" spans="1:7" x14ac:dyDescent="0.55000000000000004">
      <c r="A539" s="8">
        <v>19.279599999999999</v>
      </c>
      <c r="G539" s="8">
        <v>9.1595999999999993</v>
      </c>
    </row>
    <row r="540" spans="1:7" x14ac:dyDescent="0.55000000000000004">
      <c r="A540" s="8">
        <v>19.366099999999999</v>
      </c>
      <c r="G540" s="8">
        <v>9.1662999999999997</v>
      </c>
    </row>
    <row r="541" spans="1:7" x14ac:dyDescent="0.55000000000000004">
      <c r="A541" s="8">
        <v>19.5091</v>
      </c>
      <c r="G541" s="8">
        <v>9.1778999999999993</v>
      </c>
    </row>
    <row r="542" spans="1:7" x14ac:dyDescent="0.55000000000000004">
      <c r="A542" s="8">
        <v>19.560400000000001</v>
      </c>
      <c r="G542" s="8">
        <v>9.1805000000000003</v>
      </c>
    </row>
    <row r="543" spans="1:7" x14ac:dyDescent="0.55000000000000004">
      <c r="A543" s="8">
        <v>19.6629</v>
      </c>
      <c r="G543" s="8">
        <v>9.1925000000000008</v>
      </c>
    </row>
    <row r="544" spans="1:7" x14ac:dyDescent="0.55000000000000004">
      <c r="A544" s="8">
        <v>19.767199999999999</v>
      </c>
      <c r="G544" s="8">
        <v>9.2070000000000007</v>
      </c>
    </row>
    <row r="545" spans="1:7" x14ac:dyDescent="0.55000000000000004">
      <c r="A545" s="8">
        <v>19.877600000000001</v>
      </c>
      <c r="G545" s="8">
        <v>9.2086000000000006</v>
      </c>
    </row>
    <row r="546" spans="1:7" x14ac:dyDescent="0.55000000000000004">
      <c r="A546" s="8">
        <v>19.892199999999999</v>
      </c>
      <c r="G546" s="8">
        <v>9.2134</v>
      </c>
    </row>
    <row r="547" spans="1:7" x14ac:dyDescent="0.55000000000000004">
      <c r="A547" s="8">
        <v>19.9556</v>
      </c>
      <c r="G547" s="8">
        <v>9.2278000000000002</v>
      </c>
    </row>
    <row r="548" spans="1:7" x14ac:dyDescent="0.55000000000000004">
      <c r="A548" s="8">
        <v>20.082000000000001</v>
      </c>
      <c r="G548" s="8">
        <v>9.2436000000000007</v>
      </c>
    </row>
    <row r="549" spans="1:7" x14ac:dyDescent="0.55000000000000004">
      <c r="A549" s="8">
        <v>20.088899999999999</v>
      </c>
      <c r="G549" s="8">
        <v>9.2649000000000008</v>
      </c>
    </row>
    <row r="550" spans="1:7" x14ac:dyDescent="0.55000000000000004">
      <c r="A550" s="8">
        <v>20.127400000000002</v>
      </c>
      <c r="G550" s="8">
        <v>9.2722999999999995</v>
      </c>
    </row>
    <row r="551" spans="1:7" x14ac:dyDescent="0.55000000000000004">
      <c r="A551" s="8">
        <v>20.127800000000001</v>
      </c>
      <c r="G551" s="8">
        <v>9.2775999999999996</v>
      </c>
    </row>
    <row r="552" spans="1:7" x14ac:dyDescent="0.55000000000000004">
      <c r="A552" s="8">
        <v>20.169599999999999</v>
      </c>
      <c r="G552" s="8">
        <v>9.2896999999999998</v>
      </c>
    </row>
    <row r="553" spans="1:7" x14ac:dyDescent="0.55000000000000004">
      <c r="A553" s="8">
        <v>20.214700000000001</v>
      </c>
      <c r="G553" s="8">
        <v>9.3001000000000005</v>
      </c>
    </row>
    <row r="554" spans="1:7" x14ac:dyDescent="0.55000000000000004">
      <c r="A554" s="8">
        <v>20.349900000000002</v>
      </c>
      <c r="G554" s="8">
        <v>9.3013999999999992</v>
      </c>
    </row>
    <row r="555" spans="1:7" x14ac:dyDescent="0.55000000000000004">
      <c r="A555" s="8">
        <v>20.426100000000002</v>
      </c>
      <c r="G555" s="8">
        <v>9.3053000000000008</v>
      </c>
    </row>
    <row r="556" spans="1:7" x14ac:dyDescent="0.55000000000000004">
      <c r="A556" s="8">
        <v>20.442299999999999</v>
      </c>
      <c r="G556" s="8">
        <v>9.3259000000000007</v>
      </c>
    </row>
    <row r="557" spans="1:7" x14ac:dyDescent="0.55000000000000004">
      <c r="A557" s="8">
        <v>20.488900000000001</v>
      </c>
      <c r="G557" s="8">
        <v>9.3414000000000001</v>
      </c>
    </row>
    <row r="558" spans="1:7" x14ac:dyDescent="0.55000000000000004">
      <c r="A558" s="8">
        <v>20.860499999999998</v>
      </c>
      <c r="G558" s="8">
        <v>9.3483000000000001</v>
      </c>
    </row>
    <row r="559" spans="1:7" x14ac:dyDescent="0.55000000000000004">
      <c r="A559" s="8">
        <v>20.924900000000001</v>
      </c>
      <c r="G559" s="8">
        <v>9.3877000000000006</v>
      </c>
    </row>
    <row r="560" spans="1:7" x14ac:dyDescent="0.55000000000000004">
      <c r="A560" s="8">
        <v>21.006799999999998</v>
      </c>
      <c r="G560" s="8">
        <v>9.4015000000000004</v>
      </c>
    </row>
    <row r="561" spans="1:7" x14ac:dyDescent="0.55000000000000004">
      <c r="A561" s="8">
        <v>21.2882</v>
      </c>
      <c r="G561" s="8">
        <v>9.4343000000000004</v>
      </c>
    </row>
    <row r="562" spans="1:7" x14ac:dyDescent="0.55000000000000004">
      <c r="A562" s="8">
        <v>21.294899999999998</v>
      </c>
      <c r="G562" s="8">
        <v>9.4344000000000001</v>
      </c>
    </row>
    <row r="563" spans="1:7" x14ac:dyDescent="0.55000000000000004">
      <c r="A563" s="8">
        <v>21.3385</v>
      </c>
      <c r="G563" s="8">
        <v>9.4372000000000007</v>
      </c>
    </row>
    <row r="564" spans="1:7" x14ac:dyDescent="0.55000000000000004">
      <c r="A564" s="8">
        <v>21.3584</v>
      </c>
      <c r="G564" s="8">
        <v>9.4387000000000008</v>
      </c>
    </row>
    <row r="565" spans="1:7" x14ac:dyDescent="0.55000000000000004">
      <c r="A565" s="8">
        <v>21.384</v>
      </c>
      <c r="G565" s="8">
        <v>9.4489000000000001</v>
      </c>
    </row>
    <row r="566" spans="1:7" x14ac:dyDescent="0.55000000000000004">
      <c r="A566" s="8">
        <v>21.553799999999999</v>
      </c>
      <c r="G566" s="8">
        <v>9.4545999999999992</v>
      </c>
    </row>
    <row r="567" spans="1:7" x14ac:dyDescent="0.55000000000000004">
      <c r="A567" s="8">
        <v>21.567499999999999</v>
      </c>
      <c r="G567" s="8">
        <v>9.4631000000000007</v>
      </c>
    </row>
    <row r="568" spans="1:7" x14ac:dyDescent="0.55000000000000004">
      <c r="A568" s="8">
        <v>21.581900000000001</v>
      </c>
      <c r="G568" s="8">
        <v>9.4730000000000008</v>
      </c>
    </row>
    <row r="569" spans="1:7" x14ac:dyDescent="0.55000000000000004">
      <c r="A569" s="8">
        <v>21.595600000000001</v>
      </c>
      <c r="G569" s="8">
        <v>9.4761000000000006</v>
      </c>
    </row>
    <row r="570" spans="1:7" x14ac:dyDescent="0.55000000000000004">
      <c r="A570" s="8">
        <v>21.654599999999999</v>
      </c>
      <c r="G570" s="8">
        <v>9.4806000000000008</v>
      </c>
    </row>
    <row r="571" spans="1:7" x14ac:dyDescent="0.55000000000000004">
      <c r="A571" s="8">
        <v>21.742799999999999</v>
      </c>
      <c r="G571" s="8">
        <v>9.5016999999999996</v>
      </c>
    </row>
    <row r="572" spans="1:7" x14ac:dyDescent="0.55000000000000004">
      <c r="A572" s="8">
        <v>21.914999999999999</v>
      </c>
      <c r="G572" s="8">
        <v>9.5145</v>
      </c>
    </row>
    <row r="573" spans="1:7" x14ac:dyDescent="0.55000000000000004">
      <c r="A573" s="8">
        <v>21.9255</v>
      </c>
      <c r="G573" s="8">
        <v>9.5169999999999995</v>
      </c>
    </row>
    <row r="574" spans="1:7" x14ac:dyDescent="0.55000000000000004">
      <c r="A574" s="8">
        <v>21.975200000000001</v>
      </c>
      <c r="G574" s="8">
        <v>9.5277999999999992</v>
      </c>
    </row>
    <row r="575" spans="1:7" x14ac:dyDescent="0.55000000000000004">
      <c r="A575" s="8">
        <v>22.014700000000001</v>
      </c>
      <c r="G575" s="8">
        <v>9.5488</v>
      </c>
    </row>
    <row r="576" spans="1:7" x14ac:dyDescent="0.55000000000000004">
      <c r="A576" s="8">
        <v>22.079899999999999</v>
      </c>
      <c r="G576" s="8">
        <v>9.5554000000000006</v>
      </c>
    </row>
    <row r="577" spans="1:7" x14ac:dyDescent="0.55000000000000004">
      <c r="A577" s="8">
        <v>22.084700000000002</v>
      </c>
      <c r="G577" s="8">
        <v>9.5602999999999998</v>
      </c>
    </row>
    <row r="578" spans="1:7" x14ac:dyDescent="0.55000000000000004">
      <c r="A578" s="8">
        <v>22.131599999999999</v>
      </c>
      <c r="G578" s="8">
        <v>9.5701000000000001</v>
      </c>
    </row>
    <row r="579" spans="1:7" x14ac:dyDescent="0.55000000000000004">
      <c r="A579" s="8">
        <v>22.180900000000001</v>
      </c>
      <c r="G579" s="8">
        <v>9.5719999999999992</v>
      </c>
    </row>
    <row r="580" spans="1:7" x14ac:dyDescent="0.55000000000000004">
      <c r="A580" s="8">
        <v>22.468</v>
      </c>
      <c r="G580" s="8">
        <v>9.5815000000000001</v>
      </c>
    </row>
    <row r="581" spans="1:7" x14ac:dyDescent="0.55000000000000004">
      <c r="A581" s="8">
        <v>22.665800000000001</v>
      </c>
      <c r="G581" s="8">
        <v>9.6041000000000007</v>
      </c>
    </row>
    <row r="582" spans="1:7" x14ac:dyDescent="0.55000000000000004">
      <c r="A582" s="8">
        <v>22.729600000000001</v>
      </c>
      <c r="G582" s="8">
        <v>9.6255000000000006</v>
      </c>
    </row>
    <row r="583" spans="1:7" x14ac:dyDescent="0.55000000000000004">
      <c r="A583" s="8">
        <v>22.779</v>
      </c>
      <c r="G583" s="8">
        <v>9.6613000000000007</v>
      </c>
    </row>
    <row r="584" spans="1:7" x14ac:dyDescent="0.55000000000000004">
      <c r="A584" s="8">
        <v>22.943999999999999</v>
      </c>
      <c r="G584" s="8">
        <v>9.6803000000000008</v>
      </c>
    </row>
    <row r="585" spans="1:7" x14ac:dyDescent="0.55000000000000004">
      <c r="A585" s="8">
        <v>23.093800000000002</v>
      </c>
      <c r="G585" s="8">
        <v>9.6981999999999999</v>
      </c>
    </row>
    <row r="586" spans="1:7" x14ac:dyDescent="0.55000000000000004">
      <c r="A586" s="8">
        <v>23.3293</v>
      </c>
      <c r="G586" s="8">
        <v>9.7325999999999997</v>
      </c>
    </row>
    <row r="587" spans="1:7" x14ac:dyDescent="0.55000000000000004">
      <c r="A587" s="8">
        <v>23.408999999999999</v>
      </c>
      <c r="G587" s="8">
        <v>9.7418999999999993</v>
      </c>
    </row>
    <row r="588" spans="1:7" x14ac:dyDescent="0.55000000000000004">
      <c r="A588" s="8">
        <v>23.531700000000001</v>
      </c>
      <c r="G588" s="8">
        <v>9.7491000000000003</v>
      </c>
    </row>
    <row r="589" spans="1:7" x14ac:dyDescent="0.55000000000000004">
      <c r="A589" s="8">
        <v>23.565100000000001</v>
      </c>
      <c r="G589" s="8">
        <v>9.7568999999999999</v>
      </c>
    </row>
    <row r="590" spans="1:7" x14ac:dyDescent="0.55000000000000004">
      <c r="A590" s="8">
        <v>23.627700000000001</v>
      </c>
      <c r="G590" s="8">
        <v>9.7687000000000008</v>
      </c>
    </row>
    <row r="591" spans="1:7" x14ac:dyDescent="0.55000000000000004">
      <c r="A591" s="8">
        <v>23.6645</v>
      </c>
      <c r="G591" s="8">
        <v>9.7889999999999997</v>
      </c>
    </row>
    <row r="592" spans="1:7" x14ac:dyDescent="0.55000000000000004">
      <c r="A592" s="8">
        <v>23.666399999999999</v>
      </c>
      <c r="G592" s="8">
        <v>9.8194999999999997</v>
      </c>
    </row>
    <row r="593" spans="1:7" x14ac:dyDescent="0.55000000000000004">
      <c r="A593" s="8">
        <v>23.698799999999999</v>
      </c>
      <c r="G593" s="8">
        <v>9.8277000000000001</v>
      </c>
    </row>
    <row r="594" spans="1:7" x14ac:dyDescent="0.55000000000000004">
      <c r="A594" s="8">
        <v>23.770399999999999</v>
      </c>
      <c r="G594" s="8">
        <v>9.8781999999999996</v>
      </c>
    </row>
    <row r="595" spans="1:7" x14ac:dyDescent="0.55000000000000004">
      <c r="A595" s="8">
        <v>23.817900000000002</v>
      </c>
      <c r="G595" s="8">
        <v>9.8964999999999996</v>
      </c>
    </row>
    <row r="596" spans="1:7" x14ac:dyDescent="0.55000000000000004">
      <c r="A596" s="8">
        <v>23.8492</v>
      </c>
      <c r="G596" s="8">
        <v>9.9016000000000002</v>
      </c>
    </row>
    <row r="597" spans="1:7" x14ac:dyDescent="0.55000000000000004">
      <c r="A597" s="8">
        <v>23.973500000000001</v>
      </c>
      <c r="G597" s="8">
        <v>9.9526000000000003</v>
      </c>
    </row>
    <row r="598" spans="1:7" x14ac:dyDescent="0.55000000000000004">
      <c r="A598" s="8">
        <v>23.985499999999998</v>
      </c>
      <c r="G598" s="8">
        <v>9.9641000000000002</v>
      </c>
    </row>
    <row r="599" spans="1:7" x14ac:dyDescent="0.55000000000000004">
      <c r="A599" s="8">
        <v>23.997</v>
      </c>
      <c r="G599" s="8">
        <v>9.98</v>
      </c>
    </row>
    <row r="600" spans="1:7" x14ac:dyDescent="0.55000000000000004">
      <c r="A600" s="8">
        <v>24.0517</v>
      </c>
      <c r="G600" s="8">
        <v>10.019399999999999</v>
      </c>
    </row>
    <row r="601" spans="1:7" x14ac:dyDescent="0.55000000000000004">
      <c r="A601" s="8">
        <v>24.293099999999999</v>
      </c>
      <c r="G601" s="8">
        <v>10.0276</v>
      </c>
    </row>
    <row r="602" spans="1:7" x14ac:dyDescent="0.55000000000000004">
      <c r="A602" s="8">
        <v>24.299600000000002</v>
      </c>
      <c r="G602" s="8">
        <v>10.028600000000001</v>
      </c>
    </row>
    <row r="603" spans="1:7" x14ac:dyDescent="0.55000000000000004">
      <c r="A603" s="8">
        <v>24.334399999999999</v>
      </c>
      <c r="G603" s="8">
        <v>10.07</v>
      </c>
    </row>
    <row r="604" spans="1:7" x14ac:dyDescent="0.55000000000000004">
      <c r="A604" s="8">
        <v>24.342400000000001</v>
      </c>
      <c r="G604" s="8">
        <v>10.081899999999999</v>
      </c>
    </row>
    <row r="605" spans="1:7" x14ac:dyDescent="0.55000000000000004">
      <c r="A605" s="8">
        <v>24.3597</v>
      </c>
      <c r="G605" s="8">
        <v>10.1007</v>
      </c>
    </row>
    <row r="606" spans="1:7" x14ac:dyDescent="0.55000000000000004">
      <c r="A606" s="8">
        <v>24.541699999999999</v>
      </c>
      <c r="G606" s="8">
        <v>10.1153</v>
      </c>
    </row>
    <row r="607" spans="1:7" x14ac:dyDescent="0.55000000000000004">
      <c r="A607" s="8">
        <v>24.694299999999998</v>
      </c>
      <c r="G607" s="8">
        <v>10.125400000000001</v>
      </c>
    </row>
    <row r="608" spans="1:7" x14ac:dyDescent="0.55000000000000004">
      <c r="A608" s="8">
        <v>24.7484</v>
      </c>
      <c r="G608" s="8">
        <v>10.131500000000001</v>
      </c>
    </row>
    <row r="609" spans="1:7" x14ac:dyDescent="0.55000000000000004">
      <c r="A609" s="8">
        <v>24.757300000000001</v>
      </c>
      <c r="G609" s="8">
        <v>10.177099999999999</v>
      </c>
    </row>
    <row r="610" spans="1:7" x14ac:dyDescent="0.55000000000000004">
      <c r="A610" s="8">
        <v>24.823599999999999</v>
      </c>
      <c r="G610" s="8">
        <v>10.178000000000001</v>
      </c>
    </row>
    <row r="611" spans="1:7" x14ac:dyDescent="0.55000000000000004">
      <c r="A611" s="8">
        <v>24.831800000000001</v>
      </c>
      <c r="G611" s="8">
        <v>10.1808</v>
      </c>
    </row>
    <row r="612" spans="1:7" x14ac:dyDescent="0.55000000000000004">
      <c r="A612" s="8">
        <v>24.926600000000001</v>
      </c>
      <c r="G612" s="8">
        <v>10.180999999999999</v>
      </c>
    </row>
    <row r="613" spans="1:7" x14ac:dyDescent="0.55000000000000004">
      <c r="A613" s="8">
        <v>24.946300000000001</v>
      </c>
      <c r="G613" s="8">
        <v>10.194599999999999</v>
      </c>
    </row>
    <row r="614" spans="1:7" x14ac:dyDescent="0.55000000000000004">
      <c r="A614" s="8">
        <v>24.9605</v>
      </c>
      <c r="G614" s="8">
        <v>10.200100000000001</v>
      </c>
    </row>
    <row r="615" spans="1:7" x14ac:dyDescent="0.55000000000000004">
      <c r="A615" s="8">
        <v>25.2776</v>
      </c>
      <c r="G615" s="8">
        <v>10.235799999999999</v>
      </c>
    </row>
    <row r="616" spans="1:7" x14ac:dyDescent="0.55000000000000004">
      <c r="A616" s="8">
        <v>25.363499999999998</v>
      </c>
      <c r="G616" s="8">
        <v>10.259499999999999</v>
      </c>
    </row>
    <row r="617" spans="1:7" x14ac:dyDescent="0.55000000000000004">
      <c r="A617" s="8">
        <v>25.383900000000001</v>
      </c>
      <c r="G617" s="8">
        <v>10.297000000000001</v>
      </c>
    </row>
    <row r="618" spans="1:7" x14ac:dyDescent="0.55000000000000004">
      <c r="A618" s="8">
        <v>25.4756</v>
      </c>
      <c r="G618" s="8">
        <v>10.3209</v>
      </c>
    </row>
    <row r="619" spans="1:7" x14ac:dyDescent="0.55000000000000004">
      <c r="A619" s="8">
        <v>25.484100000000002</v>
      </c>
      <c r="G619" s="8">
        <v>10.3348</v>
      </c>
    </row>
    <row r="620" spans="1:7" x14ac:dyDescent="0.55000000000000004">
      <c r="A620" s="8">
        <v>25.587199999999999</v>
      </c>
      <c r="G620" s="8">
        <v>10.3438</v>
      </c>
    </row>
    <row r="621" spans="1:7" x14ac:dyDescent="0.55000000000000004">
      <c r="A621" s="8">
        <v>25.624700000000001</v>
      </c>
      <c r="G621" s="8">
        <v>10.365500000000001</v>
      </c>
    </row>
    <row r="622" spans="1:7" x14ac:dyDescent="0.55000000000000004">
      <c r="A622" s="8">
        <v>25.648499999999999</v>
      </c>
      <c r="G622" s="8">
        <v>10.372299999999999</v>
      </c>
    </row>
    <row r="623" spans="1:7" x14ac:dyDescent="0.55000000000000004">
      <c r="A623" s="8">
        <v>25.7258</v>
      </c>
      <c r="G623" s="8">
        <v>10.3786</v>
      </c>
    </row>
    <row r="624" spans="1:7" x14ac:dyDescent="0.55000000000000004">
      <c r="A624" s="8">
        <v>25.7303</v>
      </c>
      <c r="G624" s="8">
        <v>10.3843</v>
      </c>
    </row>
    <row r="625" spans="1:7" x14ac:dyDescent="0.55000000000000004">
      <c r="A625" s="8">
        <v>25.873000000000001</v>
      </c>
      <c r="G625" s="8">
        <v>10.401899999999999</v>
      </c>
    </row>
    <row r="626" spans="1:7" x14ac:dyDescent="0.55000000000000004">
      <c r="A626" s="8">
        <v>25.883900000000001</v>
      </c>
      <c r="G626" s="8">
        <v>10.4053</v>
      </c>
    </row>
    <row r="627" spans="1:7" x14ac:dyDescent="0.55000000000000004">
      <c r="A627" s="8">
        <v>25.902999999999999</v>
      </c>
      <c r="G627" s="8">
        <v>10.4237</v>
      </c>
    </row>
    <row r="628" spans="1:7" x14ac:dyDescent="0.55000000000000004">
      <c r="A628" s="8">
        <v>25.930399999999999</v>
      </c>
      <c r="G628" s="8">
        <v>10.4428</v>
      </c>
    </row>
    <row r="629" spans="1:7" x14ac:dyDescent="0.55000000000000004">
      <c r="A629" s="8">
        <v>26.308700000000002</v>
      </c>
      <c r="G629" s="8">
        <v>10.4711</v>
      </c>
    </row>
    <row r="630" spans="1:7" x14ac:dyDescent="0.55000000000000004">
      <c r="A630" s="8">
        <v>26.367000000000001</v>
      </c>
      <c r="G630" s="8">
        <v>10.475</v>
      </c>
    </row>
    <row r="631" spans="1:7" x14ac:dyDescent="0.55000000000000004">
      <c r="A631" s="8">
        <v>26.4176</v>
      </c>
      <c r="G631" s="8">
        <v>10.5261</v>
      </c>
    </row>
    <row r="632" spans="1:7" x14ac:dyDescent="0.55000000000000004">
      <c r="A632" s="8">
        <v>26.5123</v>
      </c>
      <c r="G632" s="8">
        <v>10.5375</v>
      </c>
    </row>
    <row r="633" spans="1:7" x14ac:dyDescent="0.55000000000000004">
      <c r="A633" s="8">
        <v>26.6615</v>
      </c>
      <c r="G633" s="8">
        <v>10.5412</v>
      </c>
    </row>
    <row r="634" spans="1:7" x14ac:dyDescent="0.55000000000000004">
      <c r="A634" s="8">
        <v>26.763500000000001</v>
      </c>
      <c r="G634" s="8">
        <v>10.548299999999999</v>
      </c>
    </row>
    <row r="635" spans="1:7" x14ac:dyDescent="0.55000000000000004">
      <c r="A635" s="8">
        <v>26.770199999999999</v>
      </c>
      <c r="G635" s="8">
        <v>10.5876</v>
      </c>
    </row>
    <row r="636" spans="1:7" x14ac:dyDescent="0.55000000000000004">
      <c r="A636" s="8">
        <v>26.971299999999999</v>
      </c>
      <c r="G636" s="8">
        <v>10.5991</v>
      </c>
    </row>
    <row r="637" spans="1:7" x14ac:dyDescent="0.55000000000000004">
      <c r="A637" s="8">
        <v>26.9755</v>
      </c>
      <c r="G637" s="8">
        <v>10.605600000000001</v>
      </c>
    </row>
    <row r="638" spans="1:7" x14ac:dyDescent="0.55000000000000004">
      <c r="A638" s="8">
        <v>27.366599999999998</v>
      </c>
      <c r="G638" s="8">
        <v>10.607900000000001</v>
      </c>
    </row>
    <row r="639" spans="1:7" x14ac:dyDescent="0.55000000000000004">
      <c r="A639" s="8">
        <v>27.421700000000001</v>
      </c>
      <c r="G639" s="8">
        <v>10.6181</v>
      </c>
    </row>
    <row r="640" spans="1:7" x14ac:dyDescent="0.55000000000000004">
      <c r="A640" s="8">
        <v>27.593599999999999</v>
      </c>
      <c r="G640" s="8">
        <v>10.621499999999999</v>
      </c>
    </row>
    <row r="641" spans="1:7" x14ac:dyDescent="0.55000000000000004">
      <c r="A641" s="8">
        <v>27.8508</v>
      </c>
      <c r="G641" s="8">
        <v>10.6327</v>
      </c>
    </row>
    <row r="642" spans="1:7" x14ac:dyDescent="0.55000000000000004">
      <c r="A642" s="8">
        <v>28.375</v>
      </c>
      <c r="G642" s="8">
        <v>10.65</v>
      </c>
    </row>
    <row r="643" spans="1:7" x14ac:dyDescent="0.55000000000000004">
      <c r="A643" s="8">
        <v>28.471900000000002</v>
      </c>
      <c r="G643" s="8">
        <v>10.7102</v>
      </c>
    </row>
    <row r="644" spans="1:7" x14ac:dyDescent="0.55000000000000004">
      <c r="A644" s="8">
        <v>28.708100000000002</v>
      </c>
      <c r="G644" s="8">
        <v>10.761100000000001</v>
      </c>
    </row>
    <row r="645" spans="1:7" x14ac:dyDescent="0.55000000000000004">
      <c r="A645" s="8">
        <v>28.743400000000001</v>
      </c>
      <c r="G645" s="8">
        <v>10.762600000000001</v>
      </c>
    </row>
    <row r="646" spans="1:7" x14ac:dyDescent="0.55000000000000004">
      <c r="A646" s="8">
        <v>28.773800000000001</v>
      </c>
      <c r="G646" s="8">
        <v>10.8231</v>
      </c>
    </row>
    <row r="647" spans="1:7" x14ac:dyDescent="0.55000000000000004">
      <c r="A647" s="8">
        <v>28.973500000000001</v>
      </c>
      <c r="G647" s="8">
        <v>10.8263</v>
      </c>
    </row>
    <row r="648" spans="1:7" x14ac:dyDescent="0.55000000000000004">
      <c r="A648" s="8">
        <v>29.0427</v>
      </c>
      <c r="G648" s="8">
        <v>10.8522</v>
      </c>
    </row>
    <row r="649" spans="1:7" x14ac:dyDescent="0.55000000000000004">
      <c r="A649" s="8">
        <v>29.124700000000001</v>
      </c>
      <c r="G649" s="8">
        <v>10.870799999999999</v>
      </c>
    </row>
    <row r="650" spans="1:7" x14ac:dyDescent="0.55000000000000004">
      <c r="A650" s="8">
        <v>29.410399999999999</v>
      </c>
      <c r="G650" s="8">
        <v>10.9129</v>
      </c>
    </row>
    <row r="651" spans="1:7" x14ac:dyDescent="0.55000000000000004">
      <c r="A651" s="8">
        <v>29.520399999999999</v>
      </c>
      <c r="G651" s="8">
        <v>10.9191</v>
      </c>
    </row>
    <row r="652" spans="1:7" x14ac:dyDescent="0.55000000000000004">
      <c r="A652" s="8">
        <v>29.549099999999999</v>
      </c>
      <c r="G652" s="8">
        <v>10.9223</v>
      </c>
    </row>
    <row r="653" spans="1:7" x14ac:dyDescent="0.55000000000000004">
      <c r="A653" s="8">
        <v>29.7041</v>
      </c>
      <c r="G653" s="8">
        <v>10.9466</v>
      </c>
    </row>
    <row r="654" spans="1:7" x14ac:dyDescent="0.55000000000000004">
      <c r="A654" s="8">
        <v>29.775099999999998</v>
      </c>
      <c r="G654" s="8">
        <v>10.9665</v>
      </c>
    </row>
    <row r="655" spans="1:7" x14ac:dyDescent="0.55000000000000004">
      <c r="A655" s="8">
        <v>30.192499999999999</v>
      </c>
      <c r="G655" s="8">
        <v>10.986800000000001</v>
      </c>
    </row>
    <row r="656" spans="1:7" x14ac:dyDescent="0.55000000000000004">
      <c r="A656" s="8">
        <v>30.238600000000002</v>
      </c>
      <c r="G656" s="8">
        <v>11.0031</v>
      </c>
    </row>
    <row r="657" spans="1:7" x14ac:dyDescent="0.55000000000000004">
      <c r="A657" s="8">
        <v>30.417899999999999</v>
      </c>
      <c r="G657" s="8">
        <v>11.0098</v>
      </c>
    </row>
    <row r="658" spans="1:7" x14ac:dyDescent="0.55000000000000004">
      <c r="A658" s="8">
        <v>30.495699999999999</v>
      </c>
      <c r="G658" s="8">
        <v>11.028700000000001</v>
      </c>
    </row>
    <row r="659" spans="1:7" x14ac:dyDescent="0.55000000000000004">
      <c r="A659" s="8">
        <v>30.6387</v>
      </c>
      <c r="G659" s="8">
        <v>11.063000000000001</v>
      </c>
    </row>
    <row r="660" spans="1:7" x14ac:dyDescent="0.55000000000000004">
      <c r="A660" s="8">
        <v>31.037099999999999</v>
      </c>
      <c r="G660" s="8">
        <v>11.0951</v>
      </c>
    </row>
    <row r="661" spans="1:7" x14ac:dyDescent="0.55000000000000004">
      <c r="A661" s="8">
        <v>31.0532</v>
      </c>
      <c r="G661" s="8">
        <v>11.137499999999999</v>
      </c>
    </row>
    <row r="662" spans="1:7" x14ac:dyDescent="0.55000000000000004">
      <c r="A662" s="8">
        <v>31.075700000000001</v>
      </c>
      <c r="G662" s="8">
        <v>11.1838</v>
      </c>
    </row>
    <row r="663" spans="1:7" x14ac:dyDescent="0.55000000000000004">
      <c r="A663" s="8">
        <v>31.0945</v>
      </c>
      <c r="G663" s="8">
        <v>11.2074</v>
      </c>
    </row>
    <row r="664" spans="1:7" x14ac:dyDescent="0.55000000000000004">
      <c r="A664" s="8">
        <v>31.5077</v>
      </c>
      <c r="G664" s="8">
        <v>11.2197</v>
      </c>
    </row>
    <row r="665" spans="1:7" x14ac:dyDescent="0.55000000000000004">
      <c r="A665" s="8">
        <v>31.5397</v>
      </c>
      <c r="G665" s="8">
        <v>11.2331</v>
      </c>
    </row>
    <row r="666" spans="1:7" x14ac:dyDescent="0.55000000000000004">
      <c r="A666" s="8">
        <v>31.54</v>
      </c>
      <c r="G666" s="8">
        <v>11.268700000000001</v>
      </c>
    </row>
    <row r="667" spans="1:7" x14ac:dyDescent="0.55000000000000004">
      <c r="A667" s="8">
        <v>31.572199999999999</v>
      </c>
      <c r="G667" s="8">
        <v>11.2753</v>
      </c>
    </row>
    <row r="668" spans="1:7" x14ac:dyDescent="0.55000000000000004">
      <c r="A668" s="8">
        <v>31.992100000000001</v>
      </c>
      <c r="G668" s="8">
        <v>11.300700000000001</v>
      </c>
    </row>
    <row r="669" spans="1:7" x14ac:dyDescent="0.55000000000000004">
      <c r="A669" s="8">
        <v>32.063699999999997</v>
      </c>
      <c r="G669" s="8">
        <v>11.3073</v>
      </c>
    </row>
    <row r="670" spans="1:7" x14ac:dyDescent="0.55000000000000004">
      <c r="A670" s="8">
        <v>32.077399999999997</v>
      </c>
      <c r="G670" s="8">
        <v>11.308400000000001</v>
      </c>
    </row>
    <row r="671" spans="1:7" x14ac:dyDescent="0.55000000000000004">
      <c r="A671" s="8">
        <v>32.282699999999998</v>
      </c>
      <c r="G671" s="8">
        <v>11.343500000000001</v>
      </c>
    </row>
    <row r="672" spans="1:7" x14ac:dyDescent="0.55000000000000004">
      <c r="A672" s="8">
        <v>32.420200000000001</v>
      </c>
      <c r="G672" s="8">
        <v>11.360200000000001</v>
      </c>
    </row>
    <row r="673" spans="1:7" x14ac:dyDescent="0.55000000000000004">
      <c r="A673" s="8">
        <v>32.628700000000002</v>
      </c>
      <c r="G673" s="8">
        <v>11.366</v>
      </c>
    </row>
    <row r="674" spans="1:7" x14ac:dyDescent="0.55000000000000004">
      <c r="A674" s="8">
        <v>33.023800000000001</v>
      </c>
      <c r="G674" s="8">
        <v>11.3886</v>
      </c>
    </row>
    <row r="675" spans="1:7" x14ac:dyDescent="0.55000000000000004">
      <c r="A675" s="8">
        <v>33.29</v>
      </c>
      <c r="G675" s="8">
        <v>11.4566</v>
      </c>
    </row>
    <row r="676" spans="1:7" x14ac:dyDescent="0.55000000000000004">
      <c r="A676" s="8">
        <v>33.405200000000001</v>
      </c>
      <c r="G676" s="8">
        <v>11.463699999999999</v>
      </c>
    </row>
    <row r="677" spans="1:7" x14ac:dyDescent="0.55000000000000004">
      <c r="A677" s="8">
        <v>33.697699999999998</v>
      </c>
      <c r="G677" s="8">
        <v>11.477499999999999</v>
      </c>
    </row>
    <row r="678" spans="1:7" x14ac:dyDescent="0.55000000000000004">
      <c r="A678" s="8">
        <v>33.749400000000001</v>
      </c>
      <c r="G678" s="8">
        <v>11.489100000000001</v>
      </c>
    </row>
    <row r="679" spans="1:7" x14ac:dyDescent="0.55000000000000004">
      <c r="A679" s="8">
        <v>33.785699999999999</v>
      </c>
      <c r="G679" s="8">
        <v>11.5749</v>
      </c>
    </row>
    <row r="680" spans="1:7" x14ac:dyDescent="0.55000000000000004">
      <c r="A680" s="8">
        <v>33.892699999999998</v>
      </c>
      <c r="G680" s="8">
        <v>11.580500000000001</v>
      </c>
    </row>
    <row r="681" spans="1:7" x14ac:dyDescent="0.55000000000000004">
      <c r="A681" s="8">
        <v>34.073599999999999</v>
      </c>
      <c r="G681" s="8">
        <v>11.604900000000001</v>
      </c>
    </row>
    <row r="682" spans="1:7" x14ac:dyDescent="0.55000000000000004">
      <c r="A682" s="8">
        <v>34.618200000000002</v>
      </c>
      <c r="G682" s="8">
        <v>11.6126</v>
      </c>
    </row>
    <row r="683" spans="1:7" x14ac:dyDescent="0.55000000000000004">
      <c r="A683" s="8">
        <v>34.794600000000003</v>
      </c>
      <c r="G683" s="8">
        <v>11.618600000000001</v>
      </c>
    </row>
    <row r="684" spans="1:7" x14ac:dyDescent="0.55000000000000004">
      <c r="A684" s="8">
        <v>34.8705</v>
      </c>
      <c r="G684" s="8">
        <v>11.628500000000001</v>
      </c>
    </row>
    <row r="685" spans="1:7" x14ac:dyDescent="0.55000000000000004">
      <c r="A685" s="8">
        <v>34.922800000000002</v>
      </c>
      <c r="G685" s="8">
        <v>11.6616</v>
      </c>
    </row>
    <row r="686" spans="1:7" x14ac:dyDescent="0.55000000000000004">
      <c r="A686" s="8">
        <v>35.167000000000002</v>
      </c>
      <c r="G686" s="8">
        <v>11.6662</v>
      </c>
    </row>
    <row r="687" spans="1:7" x14ac:dyDescent="0.55000000000000004">
      <c r="A687" s="8">
        <v>35.344700000000003</v>
      </c>
      <c r="G687" s="8">
        <v>11.680899999999999</v>
      </c>
    </row>
    <row r="688" spans="1:7" x14ac:dyDescent="0.55000000000000004">
      <c r="A688" s="8">
        <v>35.395200000000003</v>
      </c>
      <c r="G688" s="8">
        <v>11.698399999999999</v>
      </c>
    </row>
    <row r="689" spans="1:7" x14ac:dyDescent="0.55000000000000004">
      <c r="A689" s="8">
        <v>35.397799999999997</v>
      </c>
      <c r="G689" s="8">
        <v>11.6997</v>
      </c>
    </row>
    <row r="690" spans="1:7" x14ac:dyDescent="0.55000000000000004">
      <c r="A690" s="8">
        <v>35.621899999999997</v>
      </c>
      <c r="G690" s="8">
        <v>11.734999999999999</v>
      </c>
    </row>
    <row r="691" spans="1:7" x14ac:dyDescent="0.55000000000000004">
      <c r="A691" s="8">
        <v>35.839700000000001</v>
      </c>
      <c r="G691" s="8">
        <v>11.742900000000001</v>
      </c>
    </row>
    <row r="692" spans="1:7" x14ac:dyDescent="0.55000000000000004">
      <c r="A692" s="8">
        <v>35.862000000000002</v>
      </c>
      <c r="G692" s="8">
        <v>11.812099999999999</v>
      </c>
    </row>
    <row r="693" spans="1:7" x14ac:dyDescent="0.55000000000000004">
      <c r="A693" s="8">
        <v>35.993899999999996</v>
      </c>
      <c r="G693" s="8">
        <v>11.897500000000001</v>
      </c>
    </row>
    <row r="694" spans="1:7" x14ac:dyDescent="0.55000000000000004">
      <c r="A694" s="8">
        <v>36.2254</v>
      </c>
      <c r="G694" s="8">
        <v>11.9069</v>
      </c>
    </row>
    <row r="695" spans="1:7" x14ac:dyDescent="0.55000000000000004">
      <c r="A695" s="8">
        <v>36.431699999999999</v>
      </c>
      <c r="G695" s="8">
        <v>11.9541</v>
      </c>
    </row>
    <row r="696" spans="1:7" x14ac:dyDescent="0.55000000000000004">
      <c r="A696" s="8">
        <v>36.622199999999999</v>
      </c>
      <c r="G696" s="8">
        <v>11.960599999999999</v>
      </c>
    </row>
    <row r="697" spans="1:7" x14ac:dyDescent="0.55000000000000004">
      <c r="A697" s="8">
        <v>36.634599999999999</v>
      </c>
      <c r="G697" s="8">
        <v>11.968999999999999</v>
      </c>
    </row>
    <row r="698" spans="1:7" x14ac:dyDescent="0.55000000000000004">
      <c r="A698" s="8">
        <v>36.679200000000002</v>
      </c>
      <c r="G698" s="8">
        <v>11.982799999999999</v>
      </c>
    </row>
    <row r="699" spans="1:7" x14ac:dyDescent="0.55000000000000004">
      <c r="A699" s="8">
        <v>36.787399999999998</v>
      </c>
      <c r="G699" s="8">
        <v>11.988899999999999</v>
      </c>
    </row>
    <row r="700" spans="1:7" x14ac:dyDescent="0.55000000000000004">
      <c r="A700" s="8">
        <v>37.151600000000002</v>
      </c>
      <c r="G700" s="8">
        <v>12.003399999999999</v>
      </c>
    </row>
    <row r="701" spans="1:7" x14ac:dyDescent="0.55000000000000004">
      <c r="A701" s="8">
        <v>37.493499999999997</v>
      </c>
      <c r="G701" s="8">
        <v>12.007400000000001</v>
      </c>
    </row>
    <row r="702" spans="1:7" x14ac:dyDescent="0.55000000000000004">
      <c r="A702" s="8">
        <v>37.9756</v>
      </c>
      <c r="G702" s="8">
        <v>12.023999999999999</v>
      </c>
    </row>
    <row r="703" spans="1:7" x14ac:dyDescent="0.55000000000000004">
      <c r="A703" s="8">
        <v>38.132599999999996</v>
      </c>
      <c r="G703" s="8">
        <v>12.028700000000001</v>
      </c>
    </row>
    <row r="704" spans="1:7" x14ac:dyDescent="0.55000000000000004">
      <c r="A704" s="8">
        <v>38.223700000000001</v>
      </c>
      <c r="G704" s="8">
        <v>12.059100000000001</v>
      </c>
    </row>
    <row r="705" spans="1:7" x14ac:dyDescent="0.55000000000000004">
      <c r="A705" s="8">
        <v>38.286299999999997</v>
      </c>
      <c r="G705" s="8">
        <v>12.0672</v>
      </c>
    </row>
    <row r="706" spans="1:7" x14ac:dyDescent="0.55000000000000004">
      <c r="A706" s="8">
        <v>38.484999999999999</v>
      </c>
      <c r="G706" s="8">
        <v>12.1281</v>
      </c>
    </row>
    <row r="707" spans="1:7" x14ac:dyDescent="0.55000000000000004">
      <c r="A707" s="8">
        <v>38.485300000000002</v>
      </c>
      <c r="G707" s="8">
        <v>12.1328</v>
      </c>
    </row>
    <row r="708" spans="1:7" x14ac:dyDescent="0.55000000000000004">
      <c r="A708" s="8">
        <v>38.696199999999997</v>
      </c>
      <c r="G708" s="8">
        <v>12.170500000000001</v>
      </c>
    </row>
    <row r="709" spans="1:7" x14ac:dyDescent="0.55000000000000004">
      <c r="A709" s="8">
        <v>39.337899999999998</v>
      </c>
      <c r="G709" s="8">
        <v>12.1958</v>
      </c>
    </row>
    <row r="710" spans="1:7" x14ac:dyDescent="0.55000000000000004">
      <c r="A710" s="8">
        <v>39.453899999999997</v>
      </c>
      <c r="G710" s="8">
        <v>12.197800000000001</v>
      </c>
    </row>
    <row r="711" spans="1:7" x14ac:dyDescent="0.55000000000000004">
      <c r="A711" s="8">
        <v>39.849699999999999</v>
      </c>
      <c r="G711" s="8">
        <v>12.2149</v>
      </c>
    </row>
    <row r="712" spans="1:7" x14ac:dyDescent="0.55000000000000004">
      <c r="A712" s="8">
        <v>40.7896</v>
      </c>
      <c r="G712" s="8">
        <v>12.226900000000001</v>
      </c>
    </row>
    <row r="713" spans="1:7" x14ac:dyDescent="0.55000000000000004">
      <c r="A713" s="8">
        <v>41.0717</v>
      </c>
      <c r="G713" s="8">
        <v>12.2889</v>
      </c>
    </row>
    <row r="714" spans="1:7" x14ac:dyDescent="0.55000000000000004">
      <c r="A714" s="8">
        <v>41.1402</v>
      </c>
      <c r="G714" s="8">
        <v>12.339399999999999</v>
      </c>
    </row>
    <row r="715" spans="1:7" x14ac:dyDescent="0.55000000000000004">
      <c r="A715" s="8">
        <v>41.140999999999998</v>
      </c>
      <c r="G715" s="8">
        <v>12.340299999999999</v>
      </c>
    </row>
    <row r="716" spans="1:7" x14ac:dyDescent="0.55000000000000004">
      <c r="A716" s="8">
        <v>41.197699999999998</v>
      </c>
      <c r="G716" s="8">
        <v>12.3695</v>
      </c>
    </row>
    <row r="717" spans="1:7" x14ac:dyDescent="0.55000000000000004">
      <c r="A717" s="8">
        <v>41.274099999999997</v>
      </c>
      <c r="G717" s="8">
        <v>12.4377</v>
      </c>
    </row>
    <row r="718" spans="1:7" x14ac:dyDescent="0.55000000000000004">
      <c r="A718" s="8">
        <v>41.322299999999998</v>
      </c>
      <c r="G718" s="8">
        <v>12.442299999999999</v>
      </c>
    </row>
    <row r="719" spans="1:7" x14ac:dyDescent="0.55000000000000004">
      <c r="A719" s="8">
        <v>41.338200000000001</v>
      </c>
      <c r="G719" s="8">
        <v>12.528600000000001</v>
      </c>
    </row>
    <row r="720" spans="1:7" x14ac:dyDescent="0.55000000000000004">
      <c r="A720" s="8">
        <v>41.595799999999997</v>
      </c>
      <c r="G720" s="8">
        <v>12.562200000000001</v>
      </c>
    </row>
    <row r="721" spans="1:7" x14ac:dyDescent="0.55000000000000004">
      <c r="A721" s="8">
        <v>41.633800000000001</v>
      </c>
      <c r="G721" s="8">
        <v>12.6325</v>
      </c>
    </row>
    <row r="722" spans="1:7" x14ac:dyDescent="0.55000000000000004">
      <c r="A722" s="8">
        <v>41.782200000000003</v>
      </c>
      <c r="G722" s="8">
        <v>12.663</v>
      </c>
    </row>
    <row r="723" spans="1:7" x14ac:dyDescent="0.55000000000000004">
      <c r="A723" s="8">
        <v>41.935499999999998</v>
      </c>
      <c r="G723" s="8">
        <v>12.664</v>
      </c>
    </row>
    <row r="724" spans="1:7" x14ac:dyDescent="0.55000000000000004">
      <c r="A724" s="8">
        <v>42.054299999999998</v>
      </c>
      <c r="G724" s="8">
        <v>12.694100000000001</v>
      </c>
    </row>
    <row r="725" spans="1:7" x14ac:dyDescent="0.55000000000000004">
      <c r="A725" s="8">
        <v>42.5593</v>
      </c>
      <c r="G725" s="8">
        <v>12.7577</v>
      </c>
    </row>
    <row r="726" spans="1:7" x14ac:dyDescent="0.55000000000000004">
      <c r="A726" s="8">
        <v>42.698900000000002</v>
      </c>
      <c r="G726" s="8">
        <v>12.776199999999999</v>
      </c>
    </row>
    <row r="727" spans="1:7" x14ac:dyDescent="0.55000000000000004">
      <c r="A727" s="8">
        <v>43.018900000000002</v>
      </c>
      <c r="G727" s="8">
        <v>12.848599999999999</v>
      </c>
    </row>
    <row r="728" spans="1:7" x14ac:dyDescent="0.55000000000000004">
      <c r="A728" s="8">
        <v>43.077100000000002</v>
      </c>
      <c r="G728" s="8">
        <v>12.8497</v>
      </c>
    </row>
    <row r="729" spans="1:7" x14ac:dyDescent="0.55000000000000004">
      <c r="A729" s="8">
        <v>43.097299999999997</v>
      </c>
      <c r="G729" s="8">
        <v>13.016299999999999</v>
      </c>
    </row>
    <row r="730" spans="1:7" x14ac:dyDescent="0.55000000000000004">
      <c r="A730" s="8">
        <v>43.107799999999997</v>
      </c>
      <c r="G730" s="8">
        <v>13.0268</v>
      </c>
    </row>
    <row r="731" spans="1:7" x14ac:dyDescent="0.55000000000000004">
      <c r="A731" s="8">
        <v>43.280999999999999</v>
      </c>
      <c r="G731" s="8">
        <v>13.092000000000001</v>
      </c>
    </row>
    <row r="732" spans="1:7" x14ac:dyDescent="0.55000000000000004">
      <c r="A732" s="8">
        <v>43.963200000000001</v>
      </c>
      <c r="G732" s="8">
        <v>13.095700000000001</v>
      </c>
    </row>
    <row r="733" spans="1:7" x14ac:dyDescent="0.55000000000000004">
      <c r="A733" s="8">
        <v>43.964700000000001</v>
      </c>
      <c r="G733" s="8">
        <v>13.0977</v>
      </c>
    </row>
    <row r="734" spans="1:7" x14ac:dyDescent="0.55000000000000004">
      <c r="A734" s="8">
        <v>44.041400000000003</v>
      </c>
      <c r="G734" s="8">
        <v>13.1092</v>
      </c>
    </row>
    <row r="735" spans="1:7" x14ac:dyDescent="0.55000000000000004">
      <c r="A735" s="8">
        <v>44.383699999999997</v>
      </c>
      <c r="G735" s="8">
        <v>13.129799999999999</v>
      </c>
    </row>
    <row r="736" spans="1:7" x14ac:dyDescent="0.55000000000000004">
      <c r="A736" s="8">
        <v>44.387300000000003</v>
      </c>
      <c r="G736" s="8">
        <v>13.1356</v>
      </c>
    </row>
    <row r="737" spans="1:7" x14ac:dyDescent="0.55000000000000004">
      <c r="A737" s="8">
        <v>44.4069</v>
      </c>
      <c r="G737" s="8">
        <v>13.145799999999999</v>
      </c>
    </row>
    <row r="738" spans="1:7" x14ac:dyDescent="0.55000000000000004">
      <c r="A738" s="8">
        <v>44.436399999999999</v>
      </c>
      <c r="G738" s="8">
        <v>13.215999999999999</v>
      </c>
    </row>
    <row r="739" spans="1:7" x14ac:dyDescent="0.55000000000000004">
      <c r="A739" s="8">
        <v>44.494599999999998</v>
      </c>
      <c r="G739" s="8">
        <v>13.3164</v>
      </c>
    </row>
    <row r="740" spans="1:7" x14ac:dyDescent="0.55000000000000004">
      <c r="A740" s="8">
        <v>44.548000000000002</v>
      </c>
      <c r="G740" s="8">
        <v>13.3871</v>
      </c>
    </row>
    <row r="741" spans="1:7" x14ac:dyDescent="0.55000000000000004">
      <c r="A741" s="8">
        <v>44.615400000000001</v>
      </c>
      <c r="G741" s="8">
        <v>13.4123</v>
      </c>
    </row>
    <row r="742" spans="1:7" x14ac:dyDescent="0.55000000000000004">
      <c r="A742" s="8">
        <v>44.658499999999997</v>
      </c>
      <c r="G742" s="8">
        <v>13.4299</v>
      </c>
    </row>
    <row r="743" spans="1:7" x14ac:dyDescent="0.55000000000000004">
      <c r="A743" s="8">
        <v>44.726799999999997</v>
      </c>
      <c r="G743" s="8">
        <v>13.4704</v>
      </c>
    </row>
    <row r="744" spans="1:7" x14ac:dyDescent="0.55000000000000004">
      <c r="A744" s="8">
        <v>44.919600000000003</v>
      </c>
      <c r="G744" s="8">
        <v>13.508699999999999</v>
      </c>
    </row>
    <row r="745" spans="1:7" x14ac:dyDescent="0.55000000000000004">
      <c r="A745" s="8">
        <v>45.016300000000001</v>
      </c>
      <c r="G745" s="8">
        <v>13.525700000000001</v>
      </c>
    </row>
    <row r="746" spans="1:7" x14ac:dyDescent="0.55000000000000004">
      <c r="A746" s="8">
        <v>45.141300000000001</v>
      </c>
      <c r="G746" s="8">
        <v>13.5463</v>
      </c>
    </row>
    <row r="747" spans="1:7" x14ac:dyDescent="0.55000000000000004">
      <c r="A747" s="8">
        <v>45.271599999999999</v>
      </c>
      <c r="G747" s="8">
        <v>13.605</v>
      </c>
    </row>
    <row r="748" spans="1:7" x14ac:dyDescent="0.55000000000000004">
      <c r="A748" s="8">
        <v>45.7913</v>
      </c>
      <c r="G748" s="8">
        <v>13.622999999999999</v>
      </c>
    </row>
    <row r="749" spans="1:7" x14ac:dyDescent="0.55000000000000004">
      <c r="A749" s="8">
        <v>46.567399999999999</v>
      </c>
      <c r="G749" s="8">
        <v>13.6234</v>
      </c>
    </row>
    <row r="750" spans="1:7" x14ac:dyDescent="0.55000000000000004">
      <c r="A750" s="8">
        <v>46.82</v>
      </c>
      <c r="G750" s="8">
        <v>13.635400000000001</v>
      </c>
    </row>
    <row r="751" spans="1:7" x14ac:dyDescent="0.55000000000000004">
      <c r="A751" s="8">
        <v>46.962899999999998</v>
      </c>
      <c r="G751" s="8">
        <v>13.718500000000001</v>
      </c>
    </row>
    <row r="752" spans="1:7" x14ac:dyDescent="0.55000000000000004">
      <c r="A752" s="8">
        <v>47.093299999999999</v>
      </c>
      <c r="G752" s="8">
        <v>13.7194</v>
      </c>
    </row>
    <row r="753" spans="1:7" x14ac:dyDescent="0.55000000000000004">
      <c r="A753" s="8">
        <v>47.558300000000003</v>
      </c>
      <c r="G753" s="8">
        <v>13.767099999999999</v>
      </c>
    </row>
    <row r="754" spans="1:7" x14ac:dyDescent="0.55000000000000004">
      <c r="A754" s="8">
        <v>47.594099999999997</v>
      </c>
      <c r="G754" s="8">
        <v>13.8681</v>
      </c>
    </row>
    <row r="755" spans="1:7" x14ac:dyDescent="0.55000000000000004">
      <c r="A755" s="8">
        <v>47.867199999999997</v>
      </c>
      <c r="G755" s="8">
        <v>13.9932</v>
      </c>
    </row>
    <row r="756" spans="1:7" x14ac:dyDescent="0.55000000000000004">
      <c r="A756" s="8">
        <v>47.923999999999999</v>
      </c>
      <c r="G756" s="8">
        <v>14.043699999999999</v>
      </c>
    </row>
    <row r="757" spans="1:7" x14ac:dyDescent="0.55000000000000004">
      <c r="A757" s="8">
        <v>48.192300000000003</v>
      </c>
      <c r="G757" s="8">
        <v>14.129200000000001</v>
      </c>
    </row>
    <row r="758" spans="1:7" x14ac:dyDescent="0.55000000000000004">
      <c r="A758" s="8">
        <v>48.2029</v>
      </c>
      <c r="G758" s="8">
        <v>14.1785</v>
      </c>
    </row>
    <row r="759" spans="1:7" x14ac:dyDescent="0.55000000000000004">
      <c r="A759" s="8">
        <v>48.758699999999997</v>
      </c>
      <c r="G759" s="8">
        <v>14.1837</v>
      </c>
    </row>
    <row r="760" spans="1:7" x14ac:dyDescent="0.55000000000000004">
      <c r="A760" s="8">
        <v>48.796199999999999</v>
      </c>
      <c r="G760" s="8">
        <v>14.189</v>
      </c>
    </row>
    <row r="761" spans="1:7" x14ac:dyDescent="0.55000000000000004">
      <c r="A761" s="8">
        <v>48.962800000000001</v>
      </c>
      <c r="G761" s="8">
        <v>14.2598</v>
      </c>
    </row>
    <row r="762" spans="1:7" x14ac:dyDescent="0.55000000000000004">
      <c r="A762" s="8">
        <v>49.252099999999999</v>
      </c>
      <c r="G762" s="8">
        <v>14.270899999999999</v>
      </c>
    </row>
    <row r="763" spans="1:7" x14ac:dyDescent="0.55000000000000004">
      <c r="A763" s="8">
        <v>49.366500000000002</v>
      </c>
      <c r="G763" s="8">
        <v>14.3454</v>
      </c>
    </row>
    <row r="764" spans="1:7" x14ac:dyDescent="0.55000000000000004">
      <c r="A764" s="8">
        <v>49.442999999999998</v>
      </c>
      <c r="G764" s="8">
        <v>14.3767</v>
      </c>
    </row>
    <row r="765" spans="1:7" x14ac:dyDescent="0.55000000000000004">
      <c r="A765" s="8">
        <v>49.5139</v>
      </c>
      <c r="G765" s="8">
        <v>14.430099999999999</v>
      </c>
    </row>
    <row r="766" spans="1:7" x14ac:dyDescent="0.55000000000000004">
      <c r="A766" s="8">
        <v>50.132399999999997</v>
      </c>
      <c r="G766" s="8">
        <v>14.5631</v>
      </c>
    </row>
    <row r="767" spans="1:7" x14ac:dyDescent="0.55000000000000004">
      <c r="A767" s="8">
        <v>50.295699999999997</v>
      </c>
      <c r="G767" s="8">
        <v>14.5656</v>
      </c>
    </row>
    <row r="768" spans="1:7" x14ac:dyDescent="0.55000000000000004">
      <c r="A768" s="8">
        <v>50.554099999999998</v>
      </c>
      <c r="G768" s="8">
        <v>14.5672</v>
      </c>
    </row>
    <row r="769" spans="1:7" x14ac:dyDescent="0.55000000000000004">
      <c r="A769" s="8">
        <v>51.156300000000002</v>
      </c>
      <c r="G769" s="8">
        <v>14.649800000000001</v>
      </c>
    </row>
    <row r="770" spans="1:7" x14ac:dyDescent="0.55000000000000004">
      <c r="A770" s="8">
        <v>51.618899999999996</v>
      </c>
      <c r="G770" s="8">
        <v>14.652799999999999</v>
      </c>
    </row>
    <row r="771" spans="1:7" x14ac:dyDescent="0.55000000000000004">
      <c r="A771" s="8">
        <v>51.6252</v>
      </c>
      <c r="G771" s="8">
        <v>14.666</v>
      </c>
    </row>
    <row r="772" spans="1:7" x14ac:dyDescent="0.55000000000000004">
      <c r="A772" s="8">
        <v>51.717500000000001</v>
      </c>
      <c r="G772" s="8">
        <v>14.733499999999999</v>
      </c>
    </row>
    <row r="773" spans="1:7" x14ac:dyDescent="0.55000000000000004">
      <c r="A773" s="8">
        <v>51.774000000000001</v>
      </c>
      <c r="G773" s="8">
        <v>14.7501</v>
      </c>
    </row>
    <row r="774" spans="1:7" x14ac:dyDescent="0.55000000000000004">
      <c r="A774" s="8">
        <v>51.796799999999998</v>
      </c>
      <c r="G774" s="8">
        <v>14.7719</v>
      </c>
    </row>
    <row r="775" spans="1:7" x14ac:dyDescent="0.55000000000000004">
      <c r="A775" s="8">
        <v>51.835299999999997</v>
      </c>
      <c r="G775" s="8">
        <v>14.800700000000001</v>
      </c>
    </row>
    <row r="776" spans="1:7" x14ac:dyDescent="0.55000000000000004">
      <c r="A776" s="8">
        <v>51.958799999999997</v>
      </c>
      <c r="G776" s="8">
        <v>14.9383</v>
      </c>
    </row>
    <row r="777" spans="1:7" x14ac:dyDescent="0.55000000000000004">
      <c r="A777" s="8">
        <v>52.084200000000003</v>
      </c>
      <c r="G777" s="8">
        <v>14.942299999999999</v>
      </c>
    </row>
    <row r="778" spans="1:7" x14ac:dyDescent="0.55000000000000004">
      <c r="A778" s="8">
        <v>52.127299999999998</v>
      </c>
      <c r="G778" s="8">
        <v>14.975199999999999</v>
      </c>
    </row>
    <row r="779" spans="1:7" x14ac:dyDescent="0.55000000000000004">
      <c r="A779" s="8">
        <v>52.328200000000002</v>
      </c>
      <c r="G779" s="8">
        <v>14.9839</v>
      </c>
    </row>
    <row r="780" spans="1:7" x14ac:dyDescent="0.55000000000000004">
      <c r="A780" s="8">
        <v>52.393700000000003</v>
      </c>
      <c r="G780" s="8">
        <v>15.069699999999999</v>
      </c>
    </row>
    <row r="781" spans="1:7" x14ac:dyDescent="0.55000000000000004">
      <c r="A781" s="8">
        <v>52.454500000000003</v>
      </c>
      <c r="G781" s="8">
        <v>15.136200000000001</v>
      </c>
    </row>
    <row r="782" spans="1:7" x14ac:dyDescent="0.55000000000000004">
      <c r="A782" s="8">
        <v>52.8568</v>
      </c>
      <c r="G782" s="8">
        <v>15.1434</v>
      </c>
    </row>
    <row r="783" spans="1:7" x14ac:dyDescent="0.55000000000000004">
      <c r="A783" s="8">
        <v>53.0321</v>
      </c>
      <c r="G783" s="8">
        <v>15.169</v>
      </c>
    </row>
    <row r="784" spans="1:7" x14ac:dyDescent="0.55000000000000004">
      <c r="A784" s="8">
        <v>53.226100000000002</v>
      </c>
      <c r="G784" s="8">
        <v>15.182499999999999</v>
      </c>
    </row>
    <row r="785" spans="1:7" x14ac:dyDescent="0.55000000000000004">
      <c r="A785" s="8">
        <v>53.647599999999997</v>
      </c>
      <c r="G785" s="8">
        <v>15.1854</v>
      </c>
    </row>
    <row r="786" spans="1:7" x14ac:dyDescent="0.55000000000000004">
      <c r="A786" s="8">
        <v>53.837200000000003</v>
      </c>
      <c r="G786" s="8">
        <v>15.353</v>
      </c>
    </row>
    <row r="787" spans="1:7" x14ac:dyDescent="0.55000000000000004">
      <c r="A787" s="8">
        <v>54.433100000000003</v>
      </c>
      <c r="G787" s="8">
        <v>15.3756</v>
      </c>
    </row>
    <row r="788" spans="1:7" x14ac:dyDescent="0.55000000000000004">
      <c r="A788" s="8">
        <v>55.754800000000003</v>
      </c>
      <c r="G788" s="8">
        <v>15.385999999999999</v>
      </c>
    </row>
    <row r="789" spans="1:7" x14ac:dyDescent="0.55000000000000004">
      <c r="A789" s="8">
        <v>55.785899999999998</v>
      </c>
      <c r="G789" s="8">
        <v>15.388500000000001</v>
      </c>
    </row>
    <row r="790" spans="1:7" x14ac:dyDescent="0.55000000000000004">
      <c r="A790" s="8">
        <v>55.996400000000001</v>
      </c>
      <c r="G790" s="8">
        <v>15.398</v>
      </c>
    </row>
    <row r="791" spans="1:7" x14ac:dyDescent="0.55000000000000004">
      <c r="A791" s="8">
        <v>57.228099999999998</v>
      </c>
      <c r="G791" s="8">
        <v>15.421900000000001</v>
      </c>
    </row>
    <row r="792" spans="1:7" x14ac:dyDescent="0.55000000000000004">
      <c r="A792" s="8">
        <v>57.623800000000003</v>
      </c>
      <c r="G792" s="8">
        <v>15.434699999999999</v>
      </c>
    </row>
    <row r="793" spans="1:7" x14ac:dyDescent="0.55000000000000004">
      <c r="A793" s="8">
        <v>58.4846</v>
      </c>
      <c r="G793" s="8">
        <v>15.4696</v>
      </c>
    </row>
    <row r="794" spans="1:7" x14ac:dyDescent="0.55000000000000004">
      <c r="A794" s="8">
        <v>58.494500000000002</v>
      </c>
      <c r="G794" s="8">
        <v>15.5023</v>
      </c>
    </row>
    <row r="795" spans="1:7" x14ac:dyDescent="0.55000000000000004">
      <c r="A795" s="8">
        <v>58.673400000000001</v>
      </c>
      <c r="G795" s="8">
        <v>15.614699999999999</v>
      </c>
    </row>
    <row r="796" spans="1:7" x14ac:dyDescent="0.55000000000000004">
      <c r="A796" s="8">
        <v>58.753599999999999</v>
      </c>
      <c r="G796" s="8">
        <v>15.658799999999999</v>
      </c>
    </row>
    <row r="797" spans="1:7" x14ac:dyDescent="0.55000000000000004">
      <c r="A797" s="8">
        <v>59.001100000000001</v>
      </c>
      <c r="G797" s="8">
        <v>15.668799999999999</v>
      </c>
    </row>
    <row r="798" spans="1:7" x14ac:dyDescent="0.55000000000000004">
      <c r="A798" s="8">
        <v>59.109900000000003</v>
      </c>
      <c r="G798" s="8">
        <v>15.678599999999999</v>
      </c>
    </row>
    <row r="799" spans="1:7" x14ac:dyDescent="0.55000000000000004">
      <c r="A799" s="8">
        <v>59.134500000000003</v>
      </c>
      <c r="G799" s="8">
        <v>15.7033</v>
      </c>
    </row>
    <row r="800" spans="1:7" x14ac:dyDescent="0.55000000000000004">
      <c r="A800" s="8">
        <v>59.690399999999997</v>
      </c>
      <c r="G800" s="8">
        <v>15.7658</v>
      </c>
    </row>
    <row r="801" spans="1:7" x14ac:dyDescent="0.55000000000000004">
      <c r="A801" s="8">
        <v>59.720999999999997</v>
      </c>
      <c r="G801" s="8">
        <v>15.817500000000001</v>
      </c>
    </row>
    <row r="802" spans="1:7" x14ac:dyDescent="0.55000000000000004">
      <c r="A802" s="8">
        <v>59.839799999999997</v>
      </c>
      <c r="G802" s="8">
        <v>15.909700000000001</v>
      </c>
    </row>
    <row r="803" spans="1:7" x14ac:dyDescent="0.55000000000000004">
      <c r="A803" s="8">
        <v>59.842599999999997</v>
      </c>
      <c r="G803" s="8">
        <v>16.020499999999998</v>
      </c>
    </row>
    <row r="804" spans="1:7" x14ac:dyDescent="0.55000000000000004">
      <c r="A804" s="8">
        <v>60.248600000000003</v>
      </c>
      <c r="G804" s="8">
        <v>16.175799999999999</v>
      </c>
    </row>
    <row r="805" spans="1:7" x14ac:dyDescent="0.55000000000000004">
      <c r="A805" s="8">
        <v>60.5931</v>
      </c>
      <c r="G805" s="8">
        <v>16.334900000000001</v>
      </c>
    </row>
    <row r="806" spans="1:7" x14ac:dyDescent="0.55000000000000004">
      <c r="A806" s="8">
        <v>60.698500000000003</v>
      </c>
      <c r="G806" s="8">
        <v>16.421399999999998</v>
      </c>
    </row>
    <row r="807" spans="1:7" x14ac:dyDescent="0.55000000000000004">
      <c r="A807" s="8">
        <v>61.869500000000002</v>
      </c>
      <c r="G807" s="8">
        <v>16.453900000000001</v>
      </c>
    </row>
    <row r="808" spans="1:7" x14ac:dyDescent="0.55000000000000004">
      <c r="A808" s="8">
        <v>62.121200000000002</v>
      </c>
      <c r="G808" s="8">
        <v>16.454499999999999</v>
      </c>
    </row>
    <row r="809" spans="1:7" x14ac:dyDescent="0.55000000000000004">
      <c r="A809" s="8">
        <v>62.490400000000001</v>
      </c>
      <c r="G809" s="8">
        <v>16.4863</v>
      </c>
    </row>
    <row r="810" spans="1:7" x14ac:dyDescent="0.55000000000000004">
      <c r="A810" s="8">
        <v>62.837899999999998</v>
      </c>
      <c r="G810" s="8">
        <v>16.5215</v>
      </c>
    </row>
    <row r="811" spans="1:7" x14ac:dyDescent="0.55000000000000004">
      <c r="A811" s="8">
        <v>62.863599999999998</v>
      </c>
      <c r="G811" s="8">
        <v>16.536899999999999</v>
      </c>
    </row>
    <row r="812" spans="1:7" x14ac:dyDescent="0.55000000000000004">
      <c r="A812" s="8">
        <v>63.006599999999999</v>
      </c>
      <c r="G812" s="8">
        <v>16.540299999999998</v>
      </c>
    </row>
    <row r="813" spans="1:7" x14ac:dyDescent="0.55000000000000004">
      <c r="A813" s="8">
        <v>63.8018</v>
      </c>
      <c r="G813" s="8">
        <v>16.668600000000001</v>
      </c>
    </row>
    <row r="814" spans="1:7" x14ac:dyDescent="0.55000000000000004">
      <c r="A814" s="8">
        <v>64.237200000000001</v>
      </c>
      <c r="G814" s="8">
        <v>16.7377</v>
      </c>
    </row>
    <row r="815" spans="1:7" x14ac:dyDescent="0.55000000000000004">
      <c r="A815" s="8">
        <v>64.597099999999998</v>
      </c>
      <c r="G815" s="8">
        <v>16.807600000000001</v>
      </c>
    </row>
    <row r="816" spans="1:7" x14ac:dyDescent="0.55000000000000004">
      <c r="A816" s="8">
        <v>64.616200000000006</v>
      </c>
      <c r="G816" s="8">
        <v>17.0306</v>
      </c>
    </row>
    <row r="817" spans="1:7" x14ac:dyDescent="0.55000000000000004">
      <c r="A817" s="8">
        <v>64.995500000000007</v>
      </c>
      <c r="G817" s="8">
        <v>17.049399999999999</v>
      </c>
    </row>
    <row r="818" spans="1:7" x14ac:dyDescent="0.55000000000000004">
      <c r="A818" s="8">
        <v>65.124899999999997</v>
      </c>
      <c r="G818" s="8">
        <v>17.192499999999999</v>
      </c>
    </row>
    <row r="819" spans="1:7" x14ac:dyDescent="0.55000000000000004">
      <c r="A819" s="8">
        <v>65.340400000000002</v>
      </c>
      <c r="G819" s="8">
        <v>17.289100000000001</v>
      </c>
    </row>
    <row r="820" spans="1:7" x14ac:dyDescent="0.55000000000000004">
      <c r="A820" s="8">
        <v>65.346100000000007</v>
      </c>
      <c r="G820" s="8">
        <v>17.335100000000001</v>
      </c>
    </row>
    <row r="821" spans="1:7" x14ac:dyDescent="0.55000000000000004">
      <c r="A821" s="8">
        <v>66.114000000000004</v>
      </c>
      <c r="G821" s="8">
        <v>17.383900000000001</v>
      </c>
    </row>
    <row r="822" spans="1:7" x14ac:dyDescent="0.55000000000000004">
      <c r="A822" s="8">
        <v>66.424099999999996</v>
      </c>
      <c r="G822" s="8">
        <v>17.802399999999999</v>
      </c>
    </row>
    <row r="823" spans="1:7" x14ac:dyDescent="0.55000000000000004">
      <c r="A823" s="8">
        <v>66.505499999999998</v>
      </c>
      <c r="G823" s="8">
        <v>18.454999999999998</v>
      </c>
    </row>
    <row r="824" spans="1:7" x14ac:dyDescent="0.55000000000000004">
      <c r="A824" s="8">
        <v>66.790099999999995</v>
      </c>
      <c r="G824" s="8">
        <v>18.5504</v>
      </c>
    </row>
    <row r="825" spans="1:7" x14ac:dyDescent="0.55000000000000004">
      <c r="A825" s="8">
        <v>67.078500000000005</v>
      </c>
      <c r="G825" s="8">
        <v>19.060600000000001</v>
      </c>
    </row>
    <row r="826" spans="1:7" x14ac:dyDescent="0.55000000000000004">
      <c r="A826" s="8">
        <v>67.186700000000002</v>
      </c>
      <c r="G826" s="8">
        <v>19.174800000000001</v>
      </c>
    </row>
    <row r="827" spans="1:7" x14ac:dyDescent="0.55000000000000004">
      <c r="A827" s="8">
        <v>67.725200000000001</v>
      </c>
      <c r="G827" s="8">
        <v>19.269200000000001</v>
      </c>
    </row>
    <row r="828" spans="1:7" x14ac:dyDescent="0.55000000000000004">
      <c r="A828" s="8">
        <v>67.787700000000001</v>
      </c>
      <c r="G828" s="8">
        <v>19.409400000000002</v>
      </c>
    </row>
    <row r="829" spans="1:7" x14ac:dyDescent="0.55000000000000004">
      <c r="A829" s="8">
        <v>67.996099999999998</v>
      </c>
      <c r="G829" s="8">
        <v>19.4148</v>
      </c>
    </row>
    <row r="830" spans="1:7" x14ac:dyDescent="0.55000000000000004">
      <c r="A830" s="8">
        <v>68.1297</v>
      </c>
      <c r="G830" s="8">
        <v>19.484400000000001</v>
      </c>
    </row>
    <row r="831" spans="1:7" x14ac:dyDescent="0.55000000000000004">
      <c r="A831" s="8">
        <v>68.158100000000005</v>
      </c>
      <c r="G831" s="8">
        <v>19.585000000000001</v>
      </c>
    </row>
    <row r="832" spans="1:7" x14ac:dyDescent="0.55000000000000004">
      <c r="A832" s="8">
        <v>68.231499999999997</v>
      </c>
      <c r="G832" s="8">
        <v>19.622199999999999</v>
      </c>
    </row>
    <row r="833" spans="1:7" x14ac:dyDescent="0.55000000000000004">
      <c r="A833" s="8">
        <v>68.824299999999994</v>
      </c>
      <c r="G833" s="8">
        <v>19.646999999999998</v>
      </c>
    </row>
    <row r="834" spans="1:7" x14ac:dyDescent="0.55000000000000004">
      <c r="A834" s="8">
        <v>69.406400000000005</v>
      </c>
      <c r="G834" s="8">
        <v>19.7592</v>
      </c>
    </row>
    <row r="835" spans="1:7" x14ac:dyDescent="0.55000000000000004">
      <c r="A835" s="8">
        <v>69.940200000000004</v>
      </c>
      <c r="G835" s="8">
        <v>19.945499999999999</v>
      </c>
    </row>
    <row r="836" spans="1:7" x14ac:dyDescent="0.55000000000000004">
      <c r="A836" s="8">
        <v>69.989900000000006</v>
      </c>
      <c r="G836" s="8">
        <v>19.953099999999999</v>
      </c>
    </row>
    <row r="837" spans="1:7" x14ac:dyDescent="0.55000000000000004">
      <c r="A837" s="8">
        <v>71.135000000000005</v>
      </c>
      <c r="G837" s="8">
        <v>20.1434</v>
      </c>
    </row>
    <row r="838" spans="1:7" x14ac:dyDescent="0.55000000000000004">
      <c r="A838" s="8">
        <v>71.830299999999994</v>
      </c>
      <c r="G838" s="8">
        <v>20.2379</v>
      </c>
    </row>
    <row r="839" spans="1:7" x14ac:dyDescent="0.55000000000000004">
      <c r="A839" s="8">
        <v>72.306700000000006</v>
      </c>
      <c r="G839" s="8">
        <v>20.280799999999999</v>
      </c>
    </row>
    <row r="840" spans="1:7" x14ac:dyDescent="0.55000000000000004">
      <c r="A840" s="8">
        <v>72.602599999999995</v>
      </c>
      <c r="G840" s="8">
        <v>20.311</v>
      </c>
    </row>
    <row r="841" spans="1:7" x14ac:dyDescent="0.55000000000000004">
      <c r="A841" s="8">
        <v>72.780900000000003</v>
      </c>
      <c r="G841" s="8">
        <v>20.411799999999999</v>
      </c>
    </row>
    <row r="842" spans="1:7" x14ac:dyDescent="0.55000000000000004">
      <c r="A842" s="8">
        <v>72.880600000000001</v>
      </c>
      <c r="G842" s="8">
        <v>20.9876</v>
      </c>
    </row>
    <row r="843" spans="1:7" x14ac:dyDescent="0.55000000000000004">
      <c r="A843" s="8">
        <v>73.248199999999997</v>
      </c>
      <c r="G843" s="8">
        <v>21.113600000000002</v>
      </c>
    </row>
    <row r="844" spans="1:7" x14ac:dyDescent="0.55000000000000004">
      <c r="A844" s="8">
        <v>73.361900000000006</v>
      </c>
      <c r="G844" s="8">
        <v>21.629300000000001</v>
      </c>
    </row>
    <row r="845" spans="1:7" x14ac:dyDescent="0.55000000000000004">
      <c r="A845" s="8">
        <v>73.585099999999997</v>
      </c>
      <c r="G845" s="8">
        <v>21.639099999999999</v>
      </c>
    </row>
    <row r="846" spans="1:7" x14ac:dyDescent="0.55000000000000004">
      <c r="A846" s="8">
        <v>74.510900000000007</v>
      </c>
      <c r="G846" s="8">
        <v>21.7362</v>
      </c>
    </row>
    <row r="847" spans="1:7" x14ac:dyDescent="0.55000000000000004">
      <c r="A847" s="8">
        <v>74.7637</v>
      </c>
      <c r="G847" s="8">
        <v>22.282299999999999</v>
      </c>
    </row>
    <row r="848" spans="1:7" x14ac:dyDescent="0.55000000000000004">
      <c r="A848" s="8">
        <v>75.261700000000005</v>
      </c>
      <c r="G848" s="8">
        <v>22.478000000000002</v>
      </c>
    </row>
    <row r="849" spans="1:7" x14ac:dyDescent="0.55000000000000004">
      <c r="A849" s="8">
        <v>76.070999999999998</v>
      </c>
      <c r="G849" s="8">
        <v>22.6677</v>
      </c>
    </row>
    <row r="850" spans="1:7" x14ac:dyDescent="0.55000000000000004">
      <c r="A850" s="8">
        <v>77.021600000000007</v>
      </c>
      <c r="G850" s="8">
        <v>22.7685</v>
      </c>
    </row>
    <row r="851" spans="1:7" x14ac:dyDescent="0.55000000000000004">
      <c r="A851" s="8">
        <v>77.068600000000004</v>
      </c>
      <c r="G851" s="8">
        <v>23.2682</v>
      </c>
    </row>
    <row r="852" spans="1:7" x14ac:dyDescent="0.55000000000000004">
      <c r="A852" s="8">
        <v>77.193100000000001</v>
      </c>
      <c r="G852" s="8">
        <v>23.406400000000001</v>
      </c>
    </row>
    <row r="853" spans="1:7" x14ac:dyDescent="0.55000000000000004">
      <c r="A853" s="8">
        <v>77.525099999999995</v>
      </c>
      <c r="G853" s="8">
        <v>23.4541</v>
      </c>
    </row>
    <row r="854" spans="1:7" x14ac:dyDescent="0.55000000000000004">
      <c r="A854" s="8">
        <v>78.448700000000002</v>
      </c>
      <c r="G854" s="8">
        <v>23.472000000000001</v>
      </c>
    </row>
    <row r="855" spans="1:7" x14ac:dyDescent="0.55000000000000004">
      <c r="A855" s="8">
        <v>79.004400000000004</v>
      </c>
      <c r="G855" s="8">
        <v>23.584900000000001</v>
      </c>
    </row>
    <row r="856" spans="1:7" x14ac:dyDescent="0.55000000000000004">
      <c r="A856" s="8">
        <v>79.249399999999994</v>
      </c>
      <c r="G856" s="8">
        <v>23.860900000000001</v>
      </c>
    </row>
    <row r="857" spans="1:7" x14ac:dyDescent="0.55000000000000004">
      <c r="A857" s="8">
        <v>79.317800000000005</v>
      </c>
      <c r="G857" s="8">
        <v>23.928799999999999</v>
      </c>
    </row>
    <row r="858" spans="1:7" x14ac:dyDescent="0.55000000000000004">
      <c r="A858" s="8">
        <v>79.439599999999999</v>
      </c>
      <c r="G858" s="8">
        <v>24.056799999999999</v>
      </c>
    </row>
    <row r="859" spans="1:7" x14ac:dyDescent="0.55000000000000004">
      <c r="A859" s="8">
        <v>79.479100000000003</v>
      </c>
      <c r="G859" s="8">
        <v>24.348500000000001</v>
      </c>
    </row>
    <row r="860" spans="1:7" x14ac:dyDescent="0.55000000000000004">
      <c r="A860" s="8">
        <v>80.682400000000001</v>
      </c>
      <c r="G860" s="8">
        <v>24.507100000000001</v>
      </c>
    </row>
    <row r="861" spans="1:7" x14ac:dyDescent="0.55000000000000004">
      <c r="A861" s="8">
        <v>80.695400000000006</v>
      </c>
      <c r="G861" s="8">
        <v>24.6845</v>
      </c>
    </row>
    <row r="862" spans="1:7" x14ac:dyDescent="0.55000000000000004">
      <c r="A862" s="8">
        <v>81.121399999999994</v>
      </c>
      <c r="G862" s="8">
        <v>24.9573</v>
      </c>
    </row>
    <row r="863" spans="1:7" x14ac:dyDescent="0.55000000000000004">
      <c r="A863" s="8">
        <v>81.645899999999997</v>
      </c>
      <c r="G863" s="8">
        <v>25.165500000000002</v>
      </c>
    </row>
    <row r="864" spans="1:7" x14ac:dyDescent="0.55000000000000004">
      <c r="A864" s="8">
        <v>81.744299999999996</v>
      </c>
      <c r="G864" s="8">
        <v>25.270600000000002</v>
      </c>
    </row>
    <row r="865" spans="1:7" x14ac:dyDescent="0.55000000000000004">
      <c r="A865" s="8">
        <v>82.018199999999993</v>
      </c>
      <c r="G865" s="8">
        <v>25.8123</v>
      </c>
    </row>
    <row r="866" spans="1:7" x14ac:dyDescent="0.55000000000000004">
      <c r="A866" s="8">
        <v>82.297200000000004</v>
      </c>
      <c r="G866" s="8">
        <v>26.1433</v>
      </c>
    </row>
    <row r="867" spans="1:7" x14ac:dyDescent="0.55000000000000004">
      <c r="A867" s="8">
        <v>82.560900000000004</v>
      </c>
      <c r="G867" s="8">
        <v>26.398</v>
      </c>
    </row>
    <row r="868" spans="1:7" x14ac:dyDescent="0.55000000000000004">
      <c r="A868" s="8">
        <v>84.645300000000006</v>
      </c>
      <c r="G868" s="8">
        <v>27.034300000000002</v>
      </c>
    </row>
    <row r="869" spans="1:7" x14ac:dyDescent="0.55000000000000004">
      <c r="A869" s="8">
        <v>84.957700000000003</v>
      </c>
      <c r="G869" s="8">
        <v>27.2637</v>
      </c>
    </row>
    <row r="870" spans="1:7" x14ac:dyDescent="0.55000000000000004">
      <c r="A870" s="8">
        <v>85.168000000000006</v>
      </c>
      <c r="G870" s="8">
        <v>27.295300000000001</v>
      </c>
    </row>
    <row r="871" spans="1:7" x14ac:dyDescent="0.55000000000000004">
      <c r="A871" s="8">
        <v>85.349299999999999</v>
      </c>
      <c r="G871" s="8">
        <v>27.6358</v>
      </c>
    </row>
    <row r="872" spans="1:7" x14ac:dyDescent="0.55000000000000004">
      <c r="A872" s="8">
        <v>85.579700000000003</v>
      </c>
      <c r="G872" s="8">
        <v>27.884699999999999</v>
      </c>
    </row>
    <row r="873" spans="1:7" x14ac:dyDescent="0.55000000000000004">
      <c r="A873" s="8">
        <v>85.6113</v>
      </c>
      <c r="G873" s="8">
        <v>27.904299999999999</v>
      </c>
    </row>
    <row r="874" spans="1:7" x14ac:dyDescent="0.55000000000000004">
      <c r="A874" s="8">
        <v>86.331500000000005</v>
      </c>
      <c r="G874" s="8">
        <v>27.9757</v>
      </c>
    </row>
    <row r="875" spans="1:7" x14ac:dyDescent="0.55000000000000004">
      <c r="A875" s="8">
        <v>86.384100000000004</v>
      </c>
      <c r="G875" s="8">
        <v>28.552900000000001</v>
      </c>
    </row>
    <row r="876" spans="1:7" x14ac:dyDescent="0.55000000000000004">
      <c r="A876" s="8">
        <v>87.455600000000004</v>
      </c>
      <c r="G876" s="8">
        <v>29.0078</v>
      </c>
    </row>
    <row r="877" spans="1:7" x14ac:dyDescent="0.55000000000000004">
      <c r="A877" s="8">
        <v>87.504199999999997</v>
      </c>
      <c r="G877" s="8">
        <v>29.279499999999999</v>
      </c>
    </row>
    <row r="878" spans="1:7" x14ac:dyDescent="0.55000000000000004">
      <c r="A878" s="8">
        <v>87.520600000000002</v>
      </c>
      <c r="G878" s="8">
        <v>29.459</v>
      </c>
    </row>
    <row r="879" spans="1:7" x14ac:dyDescent="0.55000000000000004">
      <c r="A879" s="8">
        <v>87.9482</v>
      </c>
      <c r="G879" s="8">
        <v>29.653099999999998</v>
      </c>
    </row>
    <row r="880" spans="1:7" x14ac:dyDescent="0.55000000000000004">
      <c r="A880" s="8">
        <v>88.661699999999996</v>
      </c>
      <c r="G880" s="8">
        <v>29.8507</v>
      </c>
    </row>
    <row r="881" spans="1:7" x14ac:dyDescent="0.55000000000000004">
      <c r="A881" s="8">
        <v>89.913399999999996</v>
      </c>
      <c r="G881" s="8">
        <v>29.856999999999999</v>
      </c>
    </row>
    <row r="882" spans="1:7" x14ac:dyDescent="0.55000000000000004">
      <c r="A882" s="8">
        <v>93.275400000000005</v>
      </c>
      <c r="G882" s="8">
        <v>30.0182</v>
      </c>
    </row>
    <row r="883" spans="1:7" x14ac:dyDescent="0.55000000000000004">
      <c r="A883" s="8">
        <v>93.353499999999997</v>
      </c>
      <c r="G883" s="8">
        <v>30.191299999999998</v>
      </c>
    </row>
    <row r="884" spans="1:7" x14ac:dyDescent="0.55000000000000004">
      <c r="A884" s="8">
        <v>93.683899999999994</v>
      </c>
      <c r="G884" s="8">
        <v>30.5867</v>
      </c>
    </row>
    <row r="885" spans="1:7" x14ac:dyDescent="0.55000000000000004">
      <c r="A885" s="8">
        <v>93.728200000000001</v>
      </c>
      <c r="G885" s="8">
        <v>30.6173</v>
      </c>
    </row>
    <row r="886" spans="1:7" x14ac:dyDescent="0.55000000000000004">
      <c r="A886" s="8">
        <v>94.001000000000005</v>
      </c>
      <c r="G886" s="8">
        <v>31.129100000000001</v>
      </c>
    </row>
    <row r="887" spans="1:7" x14ac:dyDescent="0.55000000000000004">
      <c r="A887" s="8">
        <v>94.365499999999997</v>
      </c>
      <c r="G887" s="8">
        <v>31.279</v>
      </c>
    </row>
    <row r="888" spans="1:7" x14ac:dyDescent="0.55000000000000004">
      <c r="A888" s="8">
        <v>94.889099999999999</v>
      </c>
      <c r="G888" s="8">
        <v>31.279900000000001</v>
      </c>
    </row>
    <row r="889" spans="1:7" x14ac:dyDescent="0.55000000000000004">
      <c r="A889" s="8">
        <v>95.475300000000004</v>
      </c>
      <c r="G889" s="8">
        <v>31.513500000000001</v>
      </c>
    </row>
    <row r="890" spans="1:7" x14ac:dyDescent="0.55000000000000004">
      <c r="A890" s="8">
        <v>96.047899999999998</v>
      </c>
      <c r="G890" s="8">
        <v>31.698499999999999</v>
      </c>
    </row>
    <row r="891" spans="1:7" x14ac:dyDescent="0.55000000000000004">
      <c r="A891" s="8">
        <v>97.126599999999996</v>
      </c>
      <c r="G891" s="8">
        <v>32.167700000000004</v>
      </c>
    </row>
    <row r="892" spans="1:7" x14ac:dyDescent="0.55000000000000004">
      <c r="A892" s="8">
        <v>97.392099999999999</v>
      </c>
      <c r="G892" s="8">
        <v>32.226199999999999</v>
      </c>
    </row>
    <row r="893" spans="1:7" x14ac:dyDescent="0.55000000000000004">
      <c r="A893" s="8">
        <v>98.354299999999995</v>
      </c>
      <c r="G893" s="8">
        <v>32.327399999999997</v>
      </c>
    </row>
    <row r="894" spans="1:7" x14ac:dyDescent="0.55000000000000004">
      <c r="A894" s="8">
        <v>99.146199999999993</v>
      </c>
      <c r="G894" s="8">
        <v>32.415100000000002</v>
      </c>
    </row>
    <row r="895" spans="1:7" x14ac:dyDescent="0.55000000000000004">
      <c r="A895" s="8">
        <v>99.7286</v>
      </c>
      <c r="G895" s="8">
        <v>32.439100000000003</v>
      </c>
    </row>
    <row r="896" spans="1:7" x14ac:dyDescent="0.55000000000000004">
      <c r="A896" s="8">
        <v>100.2724</v>
      </c>
      <c r="G896" s="8">
        <v>32.600299999999997</v>
      </c>
    </row>
    <row r="897" spans="1:7" x14ac:dyDescent="0.55000000000000004">
      <c r="A897" s="8">
        <v>100.77549999999999</v>
      </c>
      <c r="G897" s="8">
        <v>33.104999999999997</v>
      </c>
    </row>
    <row r="898" spans="1:7" x14ac:dyDescent="0.55000000000000004">
      <c r="A898" s="8">
        <v>101.74930000000001</v>
      </c>
      <c r="G898" s="8">
        <v>33.130600000000001</v>
      </c>
    </row>
    <row r="899" spans="1:7" x14ac:dyDescent="0.55000000000000004">
      <c r="A899" s="8">
        <v>102.8201</v>
      </c>
      <c r="G899" s="8">
        <v>33.242100000000001</v>
      </c>
    </row>
    <row r="900" spans="1:7" x14ac:dyDescent="0.55000000000000004">
      <c r="A900" s="8">
        <v>103.7089</v>
      </c>
      <c r="G900" s="8">
        <v>33.354799999999997</v>
      </c>
    </row>
    <row r="901" spans="1:7" x14ac:dyDescent="0.55000000000000004">
      <c r="A901" s="8">
        <v>103.74299999999999</v>
      </c>
      <c r="G901" s="8">
        <v>33.6556</v>
      </c>
    </row>
    <row r="902" spans="1:7" x14ac:dyDescent="0.55000000000000004">
      <c r="A902" s="8">
        <v>104.2899</v>
      </c>
      <c r="G902" s="8">
        <v>33.988700000000001</v>
      </c>
    </row>
    <row r="903" spans="1:7" x14ac:dyDescent="0.55000000000000004">
      <c r="A903" s="8">
        <v>104.65089999999999</v>
      </c>
      <c r="G903" s="8">
        <v>34.531100000000002</v>
      </c>
    </row>
    <row r="904" spans="1:7" x14ac:dyDescent="0.55000000000000004">
      <c r="A904" s="8">
        <v>105.4295</v>
      </c>
      <c r="G904" s="8">
        <v>34.825499999999998</v>
      </c>
    </row>
    <row r="905" spans="1:7" x14ac:dyDescent="0.55000000000000004">
      <c r="A905" s="8">
        <v>105.68640000000001</v>
      </c>
      <c r="G905" s="8">
        <v>35.0747</v>
      </c>
    </row>
    <row r="906" spans="1:7" x14ac:dyDescent="0.55000000000000004">
      <c r="A906" s="8">
        <v>105.7954</v>
      </c>
      <c r="G906" s="8">
        <v>35.094099999999997</v>
      </c>
    </row>
    <row r="907" spans="1:7" x14ac:dyDescent="0.55000000000000004">
      <c r="A907" s="8">
        <v>106.81699999999999</v>
      </c>
      <c r="G907" s="8">
        <v>35.111400000000003</v>
      </c>
    </row>
    <row r="908" spans="1:7" x14ac:dyDescent="0.55000000000000004">
      <c r="A908" s="8">
        <v>107.2574</v>
      </c>
      <c r="G908" s="8">
        <v>35.157499999999999</v>
      </c>
    </row>
    <row r="909" spans="1:7" x14ac:dyDescent="0.55000000000000004">
      <c r="A909" s="8">
        <v>110.0831</v>
      </c>
      <c r="G909" s="8">
        <v>35.201300000000003</v>
      </c>
    </row>
    <row r="910" spans="1:7" x14ac:dyDescent="0.55000000000000004">
      <c r="A910" s="8">
        <v>110.10339999999999</v>
      </c>
      <c r="G910" s="8">
        <v>35.456899999999997</v>
      </c>
    </row>
    <row r="911" spans="1:7" x14ac:dyDescent="0.55000000000000004">
      <c r="A911" s="8">
        <v>110.9671</v>
      </c>
      <c r="G911" s="8">
        <v>35.856099999999998</v>
      </c>
    </row>
    <row r="912" spans="1:7" x14ac:dyDescent="0.55000000000000004">
      <c r="A912" s="8">
        <v>112.6623</v>
      </c>
      <c r="G912" s="8">
        <v>36.270600000000002</v>
      </c>
    </row>
    <row r="913" spans="1:7" x14ac:dyDescent="0.55000000000000004">
      <c r="A913" s="8">
        <v>112.8604</v>
      </c>
      <c r="G913" s="8">
        <v>36.379600000000003</v>
      </c>
    </row>
    <row r="914" spans="1:7" x14ac:dyDescent="0.55000000000000004">
      <c r="A914" s="8">
        <v>113.038</v>
      </c>
      <c r="G914" s="8">
        <v>36.473799999999997</v>
      </c>
    </row>
    <row r="915" spans="1:7" x14ac:dyDescent="0.55000000000000004">
      <c r="A915" s="8">
        <v>114.0722</v>
      </c>
      <c r="G915" s="8">
        <v>37.259399999999999</v>
      </c>
    </row>
    <row r="916" spans="1:7" x14ac:dyDescent="0.55000000000000004">
      <c r="A916" s="8">
        <v>114.08750000000001</v>
      </c>
      <c r="G916" s="8">
        <v>37.589599999999997</v>
      </c>
    </row>
    <row r="917" spans="1:7" x14ac:dyDescent="0.55000000000000004">
      <c r="A917" s="8">
        <v>117.0698</v>
      </c>
      <c r="G917" s="8">
        <v>37.832099999999997</v>
      </c>
    </row>
    <row r="918" spans="1:7" x14ac:dyDescent="0.55000000000000004">
      <c r="A918" s="8">
        <v>118.6725</v>
      </c>
      <c r="G918" s="8">
        <v>37.923299999999998</v>
      </c>
    </row>
    <row r="919" spans="1:7" x14ac:dyDescent="0.55000000000000004">
      <c r="A919" s="8">
        <v>118.94750000000001</v>
      </c>
      <c r="G919" s="8">
        <v>38.0199</v>
      </c>
    </row>
    <row r="920" spans="1:7" x14ac:dyDescent="0.55000000000000004">
      <c r="A920" s="8">
        <v>120.73350000000001</v>
      </c>
      <c r="G920" s="8">
        <v>38.1999</v>
      </c>
    </row>
    <row r="921" spans="1:7" x14ac:dyDescent="0.55000000000000004">
      <c r="A921" s="8">
        <v>121.5129</v>
      </c>
      <c r="G921" s="8">
        <v>38.2851</v>
      </c>
    </row>
    <row r="922" spans="1:7" x14ac:dyDescent="0.55000000000000004">
      <c r="A922" s="8">
        <v>122.5874</v>
      </c>
      <c r="G922" s="8">
        <v>38.307699999999997</v>
      </c>
    </row>
    <row r="923" spans="1:7" x14ac:dyDescent="0.55000000000000004">
      <c r="A923" s="8">
        <v>122.61239999999999</v>
      </c>
      <c r="G923" s="8">
        <v>38.516800000000003</v>
      </c>
    </row>
    <row r="924" spans="1:7" x14ac:dyDescent="0.55000000000000004">
      <c r="A924" s="8">
        <v>122.6204</v>
      </c>
      <c r="G924" s="8">
        <v>39.017800000000001</v>
      </c>
    </row>
    <row r="925" spans="1:7" x14ac:dyDescent="0.55000000000000004">
      <c r="A925" s="8">
        <v>123.8372</v>
      </c>
      <c r="G925" s="8">
        <v>39.145800000000001</v>
      </c>
    </row>
    <row r="926" spans="1:7" x14ac:dyDescent="0.55000000000000004">
      <c r="A926" s="8">
        <v>124.39230000000001</v>
      </c>
      <c r="G926" s="8">
        <v>39.308</v>
      </c>
    </row>
    <row r="927" spans="1:7" x14ac:dyDescent="0.55000000000000004">
      <c r="A927" s="8">
        <v>130.00540000000001</v>
      </c>
      <c r="G927" s="8">
        <v>41.3142</v>
      </c>
    </row>
    <row r="928" spans="1:7" x14ac:dyDescent="0.55000000000000004">
      <c r="A928" s="8">
        <v>134.14769999999999</v>
      </c>
      <c r="G928" s="8">
        <v>42.600999999999999</v>
      </c>
    </row>
    <row r="929" spans="1:7" x14ac:dyDescent="0.55000000000000004">
      <c r="A929" s="8">
        <v>134.77670000000001</v>
      </c>
      <c r="G929" s="8">
        <v>42.892299999999999</v>
      </c>
    </row>
    <row r="930" spans="1:7" x14ac:dyDescent="0.55000000000000004">
      <c r="A930" s="8">
        <v>134.88990000000001</v>
      </c>
      <c r="G930" s="8">
        <v>43.372100000000003</v>
      </c>
    </row>
    <row r="931" spans="1:7" x14ac:dyDescent="0.55000000000000004">
      <c r="A931" s="8">
        <v>135.1052</v>
      </c>
      <c r="G931" s="8">
        <v>44.097700000000003</v>
      </c>
    </row>
    <row r="932" spans="1:7" x14ac:dyDescent="0.55000000000000004">
      <c r="A932" s="8">
        <v>135.10740000000001</v>
      </c>
      <c r="G932" s="8">
        <v>44.287300000000002</v>
      </c>
    </row>
    <row r="933" spans="1:7" x14ac:dyDescent="0.55000000000000004">
      <c r="A933" s="8">
        <v>137.06829999999999</v>
      </c>
      <c r="G933" s="8">
        <v>45.609299999999998</v>
      </c>
    </row>
    <row r="934" spans="1:7" x14ac:dyDescent="0.55000000000000004">
      <c r="A934" s="8">
        <v>137.9136</v>
      </c>
      <c r="G934" s="8">
        <v>45.714500000000001</v>
      </c>
    </row>
    <row r="935" spans="1:7" x14ac:dyDescent="0.55000000000000004">
      <c r="A935" s="8">
        <v>138.21430000000001</v>
      </c>
      <c r="G935" s="8">
        <v>45.753999999999998</v>
      </c>
    </row>
    <row r="936" spans="1:7" x14ac:dyDescent="0.55000000000000004">
      <c r="A936" s="8">
        <v>138.6969</v>
      </c>
      <c r="G936" s="8">
        <v>45.837600000000002</v>
      </c>
    </row>
    <row r="937" spans="1:7" x14ac:dyDescent="0.55000000000000004">
      <c r="A937" s="8">
        <v>139.09370000000001</v>
      </c>
      <c r="G937" s="8">
        <v>46.287799999999997</v>
      </c>
    </row>
    <row r="938" spans="1:7" x14ac:dyDescent="0.55000000000000004">
      <c r="A938" s="8">
        <v>140.1223</v>
      </c>
      <c r="G938" s="8">
        <v>46.724600000000002</v>
      </c>
    </row>
    <row r="939" spans="1:7" x14ac:dyDescent="0.55000000000000004">
      <c r="A939" s="8">
        <v>142.0505</v>
      </c>
      <c r="G939" s="8">
        <v>47.8857</v>
      </c>
    </row>
    <row r="940" spans="1:7" x14ac:dyDescent="0.55000000000000004">
      <c r="A940" s="8">
        <v>145.12899999999999</v>
      </c>
      <c r="G940" s="8">
        <v>48.777999999999999</v>
      </c>
    </row>
    <row r="941" spans="1:7" x14ac:dyDescent="0.55000000000000004">
      <c r="A941" s="8">
        <v>147.77180000000001</v>
      </c>
      <c r="G941" s="8">
        <v>49.069099999999999</v>
      </c>
    </row>
    <row r="942" spans="1:7" x14ac:dyDescent="0.55000000000000004">
      <c r="A942" s="8">
        <v>149.02610000000001</v>
      </c>
      <c r="G942" s="8">
        <v>50.5426</v>
      </c>
    </row>
    <row r="943" spans="1:7" x14ac:dyDescent="0.55000000000000004">
      <c r="A943" s="8">
        <v>149.05260000000001</v>
      </c>
      <c r="G943" s="8">
        <v>50.689399999999999</v>
      </c>
    </row>
    <row r="944" spans="1:7" x14ac:dyDescent="0.55000000000000004">
      <c r="A944" s="8">
        <v>151.16659999999999</v>
      </c>
      <c r="G944" s="8">
        <v>51.6235</v>
      </c>
    </row>
    <row r="945" spans="1:7" x14ac:dyDescent="0.55000000000000004">
      <c r="A945" s="8">
        <v>151.30690000000001</v>
      </c>
      <c r="G945" s="8">
        <v>51.757899999999999</v>
      </c>
    </row>
    <row r="946" spans="1:7" x14ac:dyDescent="0.55000000000000004">
      <c r="A946" s="8">
        <v>152.42740000000001</v>
      </c>
      <c r="G946" s="8">
        <v>51.873100000000001</v>
      </c>
    </row>
    <row r="947" spans="1:7" x14ac:dyDescent="0.55000000000000004">
      <c r="A947" s="8">
        <v>153.6591</v>
      </c>
      <c r="G947" s="8">
        <v>52.218400000000003</v>
      </c>
    </row>
    <row r="948" spans="1:7" x14ac:dyDescent="0.55000000000000004">
      <c r="A948" s="8">
        <v>154.48509999999999</v>
      </c>
      <c r="G948" s="8">
        <v>52.542999999999999</v>
      </c>
    </row>
    <row r="949" spans="1:7" x14ac:dyDescent="0.55000000000000004">
      <c r="A949" s="8">
        <v>157.65469999999999</v>
      </c>
      <c r="G949" s="8">
        <v>54.107900000000001</v>
      </c>
    </row>
    <row r="950" spans="1:7" x14ac:dyDescent="0.55000000000000004">
      <c r="A950" s="8">
        <v>163.3586</v>
      </c>
      <c r="G950" s="8">
        <v>54.141199999999998</v>
      </c>
    </row>
    <row r="951" spans="1:7" x14ac:dyDescent="0.55000000000000004">
      <c r="A951" s="8">
        <v>163.99610000000001</v>
      </c>
      <c r="G951" s="8">
        <v>56.610799999999998</v>
      </c>
    </row>
    <row r="952" spans="1:7" x14ac:dyDescent="0.55000000000000004">
      <c r="A952" s="8">
        <v>165.56890000000001</v>
      </c>
      <c r="G952" s="8">
        <v>57.866900000000001</v>
      </c>
    </row>
    <row r="953" spans="1:7" x14ac:dyDescent="0.55000000000000004">
      <c r="A953" s="8">
        <v>172.51840000000001</v>
      </c>
      <c r="G953" s="8">
        <v>58.303199999999997</v>
      </c>
    </row>
    <row r="954" spans="1:7" x14ac:dyDescent="0.55000000000000004">
      <c r="A954" s="8">
        <v>176.5487</v>
      </c>
      <c r="G954" s="8">
        <v>59.9801</v>
      </c>
    </row>
    <row r="955" spans="1:7" x14ac:dyDescent="0.55000000000000004">
      <c r="A955" s="8">
        <v>177.03440000000001</v>
      </c>
      <c r="G955" s="8">
        <v>61.7376</v>
      </c>
    </row>
    <row r="956" spans="1:7" x14ac:dyDescent="0.55000000000000004">
      <c r="A956" s="8">
        <v>179.22059999999999</v>
      </c>
      <c r="G956" s="8">
        <v>63.098399999999998</v>
      </c>
    </row>
    <row r="957" spans="1:7" x14ac:dyDescent="0.55000000000000004">
      <c r="A957" s="8">
        <v>180.738</v>
      </c>
      <c r="G957" s="8">
        <v>63.505000000000003</v>
      </c>
    </row>
    <row r="958" spans="1:7" x14ac:dyDescent="0.55000000000000004">
      <c r="A958" s="8">
        <v>181.0772</v>
      </c>
      <c r="G958" s="8">
        <v>63.804299999999998</v>
      </c>
    </row>
    <row r="959" spans="1:7" x14ac:dyDescent="0.55000000000000004">
      <c r="A959" s="8">
        <v>182.238</v>
      </c>
      <c r="G959" s="8">
        <v>66.490899999999996</v>
      </c>
    </row>
    <row r="960" spans="1:7" x14ac:dyDescent="0.55000000000000004">
      <c r="A960" s="8">
        <v>183.79660000000001</v>
      </c>
      <c r="G960" s="8">
        <v>72.3703</v>
      </c>
    </row>
    <row r="961" spans="1:7" x14ac:dyDescent="0.55000000000000004">
      <c r="A961" s="8">
        <v>186.80420000000001</v>
      </c>
      <c r="G961" s="8">
        <v>72.507800000000003</v>
      </c>
    </row>
    <row r="962" spans="1:7" x14ac:dyDescent="0.55000000000000004">
      <c r="A962" s="8">
        <v>190.1765</v>
      </c>
      <c r="G962" s="8">
        <v>72.517399999999995</v>
      </c>
    </row>
    <row r="963" spans="1:7" x14ac:dyDescent="0.55000000000000004">
      <c r="A963" s="8">
        <v>199.1541</v>
      </c>
      <c r="G963" s="8">
        <v>73.537000000000006</v>
      </c>
    </row>
    <row r="964" spans="1:7" x14ac:dyDescent="0.55000000000000004">
      <c r="A964" s="8">
        <v>199.3664</v>
      </c>
      <c r="G964" s="8">
        <v>74.223699999999994</v>
      </c>
    </row>
    <row r="965" spans="1:7" x14ac:dyDescent="0.55000000000000004">
      <c r="A965" s="8">
        <v>199.44990000000001</v>
      </c>
      <c r="G965" s="8">
        <v>74.519400000000005</v>
      </c>
    </row>
    <row r="966" spans="1:7" x14ac:dyDescent="0.55000000000000004">
      <c r="A966" s="8">
        <v>202.3569</v>
      </c>
      <c r="G966" s="8">
        <v>75.049000000000007</v>
      </c>
    </row>
    <row r="967" spans="1:7" x14ac:dyDescent="0.55000000000000004">
      <c r="A967" s="8">
        <v>206.7414</v>
      </c>
      <c r="G967" s="8">
        <v>75.720399999999998</v>
      </c>
    </row>
    <row r="968" spans="1:7" x14ac:dyDescent="0.55000000000000004">
      <c r="A968" s="8">
        <v>210.2407</v>
      </c>
      <c r="G968" s="8">
        <v>77.019300000000001</v>
      </c>
    </row>
    <row r="969" spans="1:7" x14ac:dyDescent="0.55000000000000004">
      <c r="A969" s="8">
        <v>211.1397</v>
      </c>
      <c r="G969" s="8">
        <v>77.091499999999996</v>
      </c>
    </row>
    <row r="970" spans="1:7" x14ac:dyDescent="0.55000000000000004">
      <c r="A970" s="8">
        <v>218.1311</v>
      </c>
      <c r="G970" s="8">
        <v>77.166700000000006</v>
      </c>
    </row>
    <row r="971" spans="1:7" x14ac:dyDescent="0.55000000000000004">
      <c r="A971" s="8">
        <v>240.40960000000001</v>
      </c>
      <c r="G971" s="8">
        <v>80.444900000000004</v>
      </c>
    </row>
    <row r="972" spans="1:7" x14ac:dyDescent="0.55000000000000004">
      <c r="A972" s="8">
        <v>248.86609999999999</v>
      </c>
      <c r="G972" s="8">
        <v>80.560599999999994</v>
      </c>
    </row>
    <row r="973" spans="1:7" x14ac:dyDescent="0.55000000000000004">
      <c r="A973" s="8">
        <v>259.10509999999999</v>
      </c>
      <c r="G973" s="8">
        <v>82.344899999999996</v>
      </c>
    </row>
    <row r="974" spans="1:7" x14ac:dyDescent="0.55000000000000004">
      <c r="A974" s="8">
        <v>260.51900000000001</v>
      </c>
      <c r="G974" s="8">
        <v>85.377600000000001</v>
      </c>
    </row>
    <row r="975" spans="1:7" x14ac:dyDescent="0.55000000000000004">
      <c r="A975" s="8">
        <v>263.91000000000003</v>
      </c>
      <c r="G975" s="8">
        <v>85.977699999999999</v>
      </c>
    </row>
    <row r="976" spans="1:7" x14ac:dyDescent="0.55000000000000004">
      <c r="A976" s="8">
        <v>265.0718</v>
      </c>
      <c r="G976" s="8">
        <v>86.6755</v>
      </c>
    </row>
    <row r="977" spans="1:7" x14ac:dyDescent="0.55000000000000004">
      <c r="A977" s="8">
        <v>265.17180000000002</v>
      </c>
      <c r="G977" s="8">
        <v>86.995999999999995</v>
      </c>
    </row>
    <row r="978" spans="1:7" x14ac:dyDescent="0.55000000000000004">
      <c r="A978" s="8">
        <v>270.03550000000001</v>
      </c>
      <c r="G978" s="8">
        <v>87.471100000000007</v>
      </c>
    </row>
    <row r="979" spans="1:7" x14ac:dyDescent="0.55000000000000004">
      <c r="A979" s="8">
        <v>278.94220000000001</v>
      </c>
      <c r="G979" s="8">
        <v>92.259200000000007</v>
      </c>
    </row>
    <row r="980" spans="1:7" x14ac:dyDescent="0.55000000000000004">
      <c r="A980" s="8">
        <v>284.18329999999997</v>
      </c>
      <c r="G980" s="8">
        <v>92.638999999999996</v>
      </c>
    </row>
    <row r="981" spans="1:7" x14ac:dyDescent="0.55000000000000004">
      <c r="A981" s="8">
        <v>312.70850000000002</v>
      </c>
      <c r="G981" s="8">
        <v>95.268199999999993</v>
      </c>
    </row>
    <row r="982" spans="1:7" x14ac:dyDescent="0.55000000000000004">
      <c r="A982" s="8">
        <v>322.8254</v>
      </c>
      <c r="G982" s="8">
        <v>106.3284</v>
      </c>
    </row>
    <row r="983" spans="1:7" x14ac:dyDescent="0.55000000000000004">
      <c r="A983" s="8">
        <v>330.42099999999999</v>
      </c>
      <c r="G983" s="8">
        <v>110.3858</v>
      </c>
    </row>
    <row r="984" spans="1:7" x14ac:dyDescent="0.55000000000000004">
      <c r="A984" s="8">
        <v>360.22680000000003</v>
      </c>
      <c r="G984" s="8">
        <v>116.93389999999999</v>
      </c>
    </row>
    <row r="985" spans="1:7" x14ac:dyDescent="0.55000000000000004">
      <c r="A985" s="8">
        <v>375.65879999999999</v>
      </c>
      <c r="G985" s="8">
        <v>121.3673</v>
      </c>
    </row>
    <row r="986" spans="1:7" x14ac:dyDescent="0.55000000000000004">
      <c r="A986" s="8">
        <v>385.56049999999999</v>
      </c>
      <c r="G986" s="8">
        <v>121.8579</v>
      </c>
    </row>
    <row r="987" spans="1:7" x14ac:dyDescent="0.55000000000000004">
      <c r="A987" s="8">
        <v>389.3646</v>
      </c>
      <c r="G987" s="8">
        <v>122.9722</v>
      </c>
    </row>
    <row r="988" spans="1:7" x14ac:dyDescent="0.55000000000000004">
      <c r="A988" s="8">
        <v>426.9255</v>
      </c>
      <c r="G988" s="8">
        <v>130.72200000000001</v>
      </c>
    </row>
    <row r="989" spans="1:7" x14ac:dyDescent="0.55000000000000004">
      <c r="A989" s="8">
        <v>447.64519999999999</v>
      </c>
      <c r="G989" s="8">
        <v>131.7851</v>
      </c>
    </row>
    <row r="990" spans="1:7" x14ac:dyDescent="0.55000000000000004">
      <c r="A990" s="8">
        <v>467.04379999999998</v>
      </c>
      <c r="G990" s="8">
        <v>138.49109999999999</v>
      </c>
    </row>
    <row r="991" spans="1:7" x14ac:dyDescent="0.55000000000000004">
      <c r="A991" s="8">
        <v>498.94670000000002</v>
      </c>
      <c r="G991" s="8">
        <v>139.10249999999999</v>
      </c>
    </row>
    <row r="992" spans="1:7" x14ac:dyDescent="0.55000000000000004">
      <c r="A992" s="8">
        <v>505.48939999999999</v>
      </c>
      <c r="G992" s="8">
        <v>143.2501</v>
      </c>
    </row>
    <row r="993" spans="1:7" x14ac:dyDescent="0.55000000000000004">
      <c r="A993" s="8">
        <v>518.82629999999995</v>
      </c>
      <c r="G993" s="8">
        <v>144.54929999999999</v>
      </c>
    </row>
    <row r="994" spans="1:7" x14ac:dyDescent="0.55000000000000004">
      <c r="A994" s="8">
        <v>526.07939999999996</v>
      </c>
      <c r="G994" s="8">
        <v>156.03210000000001</v>
      </c>
    </row>
    <row r="995" spans="1:7" x14ac:dyDescent="0.55000000000000004">
      <c r="A995" s="8">
        <v>655.67809999999997</v>
      </c>
      <c r="G995" s="8">
        <v>166.56020000000001</v>
      </c>
    </row>
    <row r="996" spans="1:7" x14ac:dyDescent="0.55000000000000004">
      <c r="A996" s="8">
        <v>666.14149999999995</v>
      </c>
      <c r="G996" s="8">
        <v>168.45230000000001</v>
      </c>
    </row>
    <row r="997" spans="1:7" x14ac:dyDescent="0.55000000000000004">
      <c r="A997" s="8">
        <v>727.00580000000002</v>
      </c>
      <c r="G997" s="8">
        <v>184.7424</v>
      </c>
    </row>
    <row r="998" spans="1:7" x14ac:dyDescent="0.55000000000000004">
      <c r="A998" s="8">
        <v>873.87350000000004</v>
      </c>
      <c r="G998" s="8">
        <v>215.6789</v>
      </c>
    </row>
    <row r="999" spans="1:7" x14ac:dyDescent="0.55000000000000004">
      <c r="A999" s="8">
        <v>913.39700000000005</v>
      </c>
      <c r="G999" s="8">
        <v>217.39660000000001</v>
      </c>
    </row>
    <row r="1000" spans="1:7" x14ac:dyDescent="0.55000000000000004">
      <c r="A1000" s="8">
        <v>921.17870000000005</v>
      </c>
      <c r="G1000" s="8">
        <v>225.39009999999999</v>
      </c>
    </row>
    <row r="1001" spans="1:7" x14ac:dyDescent="0.55000000000000004">
      <c r="A1001" s="8">
        <v>3096.1006000000002</v>
      </c>
      <c r="G1001" s="8">
        <v>328.7201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70F1-DC01-4159-AA04-E8D590394F30}">
  <dimension ref="A1:R101"/>
  <sheetViews>
    <sheetView topLeftCell="A10" workbookViewId="0">
      <selection activeCell="O24" sqref="O24:P24"/>
    </sheetView>
  </sheetViews>
  <sheetFormatPr defaultRowHeight="14.4" x14ac:dyDescent="0.55000000000000004"/>
  <cols>
    <col min="7" max="7" width="8.83984375" style="8"/>
    <col min="14" max="14" width="13.89453125" customWidth="1"/>
  </cols>
  <sheetData>
    <row r="1" spans="1:18" x14ac:dyDescent="0.55000000000000004">
      <c r="A1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>
        <v>5.1429</v>
      </c>
      <c r="C2">
        <v>25</v>
      </c>
      <c r="D2" s="9">
        <f>FREQUENCY(A$2:A1001,C2:C21)</f>
        <v>21</v>
      </c>
      <c r="E2">
        <f>D2</f>
        <v>21</v>
      </c>
      <c r="G2" s="8">
        <v>7.9379</v>
      </c>
      <c r="I2">
        <v>25</v>
      </c>
      <c r="J2" s="9">
        <f>FREQUENCY(G$2:G1001,I2:I21)</f>
        <v>45</v>
      </c>
      <c r="K2">
        <f>J2</f>
        <v>45</v>
      </c>
      <c r="N2" t="str">
        <f>CONCATENATE("&lt; ",C2)</f>
        <v>&lt; 25</v>
      </c>
      <c r="O2">
        <f>D2</f>
        <v>21</v>
      </c>
      <c r="P2">
        <f>E2</f>
        <v>21</v>
      </c>
      <c r="Q2">
        <f>J2</f>
        <v>45</v>
      </c>
      <c r="R2">
        <f>K2</f>
        <v>45</v>
      </c>
    </row>
    <row r="3" spans="1:18" ht="15.6" x14ac:dyDescent="0.55000000000000004">
      <c r="A3">
        <v>5.6513999999999998</v>
      </c>
      <c r="C3">
        <v>50</v>
      </c>
      <c r="D3" s="9">
        <f>FREQUENCY(A$2:A1002,C3:C22)</f>
        <v>38</v>
      </c>
      <c r="E3">
        <f>D3-D2</f>
        <v>17</v>
      </c>
      <c r="G3" s="8">
        <v>8.0670999999999999</v>
      </c>
      <c r="I3">
        <v>50</v>
      </c>
      <c r="J3" s="9">
        <f>FREQUENCY(G$2:G1002,I3:I22)</f>
        <v>71</v>
      </c>
      <c r="K3">
        <f>J3-J2</f>
        <v>26</v>
      </c>
      <c r="N3" t="str">
        <f t="shared" ref="N3:N21" si="0">CONCATENATE("&lt; ",C3)</f>
        <v>&lt; 50</v>
      </c>
      <c r="O3">
        <f t="shared" ref="O3:P22" si="1">D3</f>
        <v>38</v>
      </c>
      <c r="P3">
        <f t="shared" si="1"/>
        <v>17</v>
      </c>
      <c r="Q3">
        <f>J3</f>
        <v>71</v>
      </c>
      <c r="R3">
        <f t="shared" ref="R3:R22" si="2">K3</f>
        <v>26</v>
      </c>
    </row>
    <row r="4" spans="1:18" ht="15.6" x14ac:dyDescent="0.55000000000000004">
      <c r="A4">
        <v>5.7960000000000003</v>
      </c>
      <c r="C4">
        <v>75</v>
      </c>
      <c r="D4" s="9">
        <f>FREQUENCY(A$2:A1003,C4:C23)</f>
        <v>48</v>
      </c>
      <c r="E4">
        <f t="shared" ref="E4:E22" si="3">D4-D3</f>
        <v>10</v>
      </c>
      <c r="G4" s="8">
        <v>10.8528</v>
      </c>
      <c r="I4">
        <v>75</v>
      </c>
      <c r="J4" s="9">
        <f>FREQUENCY(G$2:G1003,I4:I23)</f>
        <v>79</v>
      </c>
      <c r="K4">
        <f t="shared" ref="K4:K22" si="4">J4-J3</f>
        <v>8</v>
      </c>
      <c r="N4" t="str">
        <f t="shared" si="0"/>
        <v>&lt; 75</v>
      </c>
      <c r="O4">
        <f t="shared" si="1"/>
        <v>48</v>
      </c>
      <c r="P4">
        <f t="shared" si="1"/>
        <v>10</v>
      </c>
      <c r="Q4">
        <f>J4</f>
        <v>79</v>
      </c>
      <c r="R4">
        <f t="shared" si="2"/>
        <v>8</v>
      </c>
    </row>
    <row r="5" spans="1:18" ht="15.6" x14ac:dyDescent="0.55000000000000004">
      <c r="A5">
        <v>7.1266999999999996</v>
      </c>
      <c r="C5">
        <v>100</v>
      </c>
      <c r="D5" s="9">
        <f>FREQUENCY(A$2:A1004,C5:C24)</f>
        <v>53</v>
      </c>
      <c r="E5">
        <f t="shared" si="3"/>
        <v>5</v>
      </c>
      <c r="G5" s="8">
        <v>11.835599999999999</v>
      </c>
      <c r="I5">
        <v>100</v>
      </c>
      <c r="J5" s="9">
        <f>FREQUENCY(G$2:G1004,I5:I24)</f>
        <v>83</v>
      </c>
      <c r="K5">
        <f t="shared" si="4"/>
        <v>4</v>
      </c>
      <c r="N5" t="str">
        <f t="shared" si="0"/>
        <v>&lt; 100</v>
      </c>
      <c r="O5">
        <f t="shared" si="1"/>
        <v>53</v>
      </c>
      <c r="P5">
        <f t="shared" si="1"/>
        <v>5</v>
      </c>
      <c r="Q5">
        <f>J5</f>
        <v>83</v>
      </c>
      <c r="R5">
        <f t="shared" si="2"/>
        <v>4</v>
      </c>
    </row>
    <row r="6" spans="1:18" ht="15.6" x14ac:dyDescent="0.55000000000000004">
      <c r="A6">
        <v>8.2661999999999995</v>
      </c>
      <c r="C6">
        <v>125</v>
      </c>
      <c r="D6" s="9">
        <f>FREQUENCY(A$2:A1005,C6:C25)</f>
        <v>60</v>
      </c>
      <c r="E6">
        <f t="shared" si="3"/>
        <v>7</v>
      </c>
      <c r="G6" s="8">
        <v>11.9695</v>
      </c>
      <c r="I6">
        <v>125</v>
      </c>
      <c r="J6" s="9">
        <f>FREQUENCY(G$2:G1005,I6:I25)</f>
        <v>85</v>
      </c>
      <c r="K6">
        <f t="shared" si="4"/>
        <v>2</v>
      </c>
      <c r="N6" t="str">
        <f t="shared" si="0"/>
        <v>&lt; 125</v>
      </c>
      <c r="O6">
        <f t="shared" si="1"/>
        <v>60</v>
      </c>
      <c r="P6">
        <f t="shared" si="1"/>
        <v>7</v>
      </c>
      <c r="Q6">
        <f>J6</f>
        <v>85</v>
      </c>
      <c r="R6">
        <f t="shared" si="2"/>
        <v>2</v>
      </c>
    </row>
    <row r="7" spans="1:18" ht="15.6" x14ac:dyDescent="0.55000000000000004">
      <c r="A7">
        <v>8.8958999999999993</v>
      </c>
      <c r="C7">
        <v>150</v>
      </c>
      <c r="D7" s="9">
        <f>FREQUENCY(A$2:A1006,C7:C26)</f>
        <v>67</v>
      </c>
      <c r="E7">
        <f t="shared" si="3"/>
        <v>7</v>
      </c>
      <c r="G7" s="8">
        <v>12.4907</v>
      </c>
      <c r="I7">
        <v>150</v>
      </c>
      <c r="J7" s="9">
        <f>FREQUENCY(G$2:G1006,I7:I26)</f>
        <v>87</v>
      </c>
      <c r="K7">
        <f t="shared" si="4"/>
        <v>2</v>
      </c>
      <c r="N7" t="str">
        <f t="shared" si="0"/>
        <v>&lt; 150</v>
      </c>
      <c r="O7">
        <f t="shared" si="1"/>
        <v>67</v>
      </c>
      <c r="P7">
        <f t="shared" si="1"/>
        <v>7</v>
      </c>
      <c r="Q7">
        <f>J7</f>
        <v>87</v>
      </c>
      <c r="R7">
        <f t="shared" si="2"/>
        <v>2</v>
      </c>
    </row>
    <row r="8" spans="1:18" ht="15.6" x14ac:dyDescent="0.55000000000000004">
      <c r="A8">
        <v>9.7148000000000003</v>
      </c>
      <c r="C8">
        <v>175</v>
      </c>
      <c r="D8" s="9">
        <f>FREQUENCY(A$2:A1007,C8:C27)</f>
        <v>72</v>
      </c>
      <c r="E8">
        <f t="shared" si="3"/>
        <v>5</v>
      </c>
      <c r="G8" s="8">
        <v>12.7738</v>
      </c>
      <c r="I8">
        <v>175</v>
      </c>
      <c r="J8" s="9">
        <f>FREQUENCY(G$2:G1007,I8:I27)</f>
        <v>90</v>
      </c>
      <c r="K8">
        <f t="shared" si="4"/>
        <v>3</v>
      </c>
      <c r="N8" t="str">
        <f t="shared" si="0"/>
        <v>&lt; 175</v>
      </c>
      <c r="O8">
        <f t="shared" si="1"/>
        <v>72</v>
      </c>
      <c r="P8">
        <f t="shared" si="1"/>
        <v>5</v>
      </c>
      <c r="Q8">
        <f>J8</f>
        <v>90</v>
      </c>
      <c r="R8">
        <f t="shared" si="2"/>
        <v>3</v>
      </c>
    </row>
    <row r="9" spans="1:18" ht="15.6" x14ac:dyDescent="0.55000000000000004">
      <c r="A9">
        <v>10.6304</v>
      </c>
      <c r="C9">
        <v>200</v>
      </c>
      <c r="D9" s="9">
        <f>FREQUENCY(A$2:A1008,C9:C28)</f>
        <v>74</v>
      </c>
      <c r="E9">
        <f t="shared" si="3"/>
        <v>2</v>
      </c>
      <c r="G9" s="8">
        <v>13.454000000000001</v>
      </c>
      <c r="I9">
        <v>200</v>
      </c>
      <c r="J9" s="9">
        <f>FREQUENCY(G$2:G1008,I9:I28)</f>
        <v>90</v>
      </c>
      <c r="K9">
        <f t="shared" si="4"/>
        <v>0</v>
      </c>
      <c r="N9" t="str">
        <f t="shared" si="0"/>
        <v>&lt; 200</v>
      </c>
      <c r="O9">
        <f t="shared" si="1"/>
        <v>74</v>
      </c>
      <c r="P9">
        <f t="shared" si="1"/>
        <v>2</v>
      </c>
      <c r="Q9">
        <f>J9</f>
        <v>90</v>
      </c>
      <c r="R9">
        <f t="shared" si="2"/>
        <v>0</v>
      </c>
    </row>
    <row r="10" spans="1:18" ht="15.6" x14ac:dyDescent="0.55000000000000004">
      <c r="A10">
        <v>10.993600000000001</v>
      </c>
      <c r="C10">
        <v>225</v>
      </c>
      <c r="D10" s="9">
        <f>FREQUENCY(A$2:A1009,C10:C29)</f>
        <v>75</v>
      </c>
      <c r="E10">
        <f t="shared" si="3"/>
        <v>1</v>
      </c>
      <c r="G10" s="8">
        <v>14.157999999999999</v>
      </c>
      <c r="I10">
        <v>225</v>
      </c>
      <c r="J10" s="9">
        <f>FREQUENCY(G$2:G1009,I10:I29)</f>
        <v>93</v>
      </c>
      <c r="K10">
        <f t="shared" si="4"/>
        <v>3</v>
      </c>
      <c r="N10" t="str">
        <f t="shared" si="0"/>
        <v>&lt; 225</v>
      </c>
      <c r="O10">
        <f t="shared" si="1"/>
        <v>75</v>
      </c>
      <c r="P10">
        <f t="shared" si="1"/>
        <v>1</v>
      </c>
      <c r="Q10">
        <f>J10</f>
        <v>93</v>
      </c>
      <c r="R10">
        <f t="shared" si="2"/>
        <v>3</v>
      </c>
    </row>
    <row r="11" spans="1:18" ht="15.6" x14ac:dyDescent="0.55000000000000004">
      <c r="A11">
        <v>11.025600000000001</v>
      </c>
      <c r="C11">
        <v>250</v>
      </c>
      <c r="D11" s="9">
        <f>FREQUENCY(A$2:A1010,C11:C30)</f>
        <v>76</v>
      </c>
      <c r="E11">
        <f t="shared" si="3"/>
        <v>1</v>
      </c>
      <c r="G11" s="8">
        <v>14.194100000000001</v>
      </c>
      <c r="I11">
        <v>250</v>
      </c>
      <c r="J11" s="9">
        <f>FREQUENCY(G$2:G1010,I11:I30)</f>
        <v>95</v>
      </c>
      <c r="K11">
        <f t="shared" si="4"/>
        <v>2</v>
      </c>
      <c r="N11" t="str">
        <f t="shared" si="0"/>
        <v>&lt; 250</v>
      </c>
      <c r="O11">
        <f t="shared" si="1"/>
        <v>76</v>
      </c>
      <c r="P11">
        <f t="shared" si="1"/>
        <v>1</v>
      </c>
      <c r="Q11">
        <f>J11</f>
        <v>95</v>
      </c>
      <c r="R11">
        <f t="shared" si="2"/>
        <v>2</v>
      </c>
    </row>
    <row r="12" spans="1:18" ht="15.6" x14ac:dyDescent="0.55000000000000004">
      <c r="A12">
        <v>11.1067</v>
      </c>
      <c r="C12">
        <v>275</v>
      </c>
      <c r="D12" s="9">
        <f>FREQUENCY(A$2:A1011,C12:C31)</f>
        <v>77</v>
      </c>
      <c r="E12">
        <f t="shared" si="3"/>
        <v>1</v>
      </c>
      <c r="G12" s="8">
        <v>14.859299999999999</v>
      </c>
      <c r="I12">
        <v>275</v>
      </c>
      <c r="J12" s="9">
        <f>FREQUENCY(G$2:G1011,I12:I31)</f>
        <v>96</v>
      </c>
      <c r="K12">
        <f t="shared" si="4"/>
        <v>1</v>
      </c>
      <c r="N12" t="str">
        <f t="shared" si="0"/>
        <v>&lt; 275</v>
      </c>
      <c r="O12">
        <f t="shared" si="1"/>
        <v>77</v>
      </c>
      <c r="P12">
        <f t="shared" si="1"/>
        <v>1</v>
      </c>
      <c r="Q12">
        <f>J12</f>
        <v>96</v>
      </c>
      <c r="R12">
        <f t="shared" si="2"/>
        <v>1</v>
      </c>
    </row>
    <row r="13" spans="1:18" ht="15.6" x14ac:dyDescent="0.55000000000000004">
      <c r="A13">
        <v>11.8649</v>
      </c>
      <c r="C13">
        <v>300</v>
      </c>
      <c r="D13" s="9">
        <f>FREQUENCY(A$2:A1012,C13:C32)</f>
        <v>77</v>
      </c>
      <c r="E13">
        <f t="shared" si="3"/>
        <v>0</v>
      </c>
      <c r="G13" s="8">
        <v>15.3733</v>
      </c>
      <c r="I13">
        <v>300</v>
      </c>
      <c r="J13" s="9">
        <f>FREQUENCY(G$2:G1012,I13:I32)</f>
        <v>97</v>
      </c>
      <c r="K13">
        <f t="shared" si="4"/>
        <v>1</v>
      </c>
      <c r="N13" t="str">
        <f t="shared" si="0"/>
        <v>&lt; 300</v>
      </c>
      <c r="O13">
        <f t="shared" si="1"/>
        <v>77</v>
      </c>
      <c r="P13">
        <f t="shared" si="1"/>
        <v>0</v>
      </c>
      <c r="Q13">
        <f>J13</f>
        <v>97</v>
      </c>
      <c r="R13">
        <f t="shared" si="2"/>
        <v>1</v>
      </c>
    </row>
    <row r="14" spans="1:18" ht="15.6" x14ac:dyDescent="0.55000000000000004">
      <c r="A14">
        <v>11.8652</v>
      </c>
      <c r="C14">
        <v>325</v>
      </c>
      <c r="D14" s="9">
        <f>FREQUENCY(A$2:A1013,C14:C33)</f>
        <v>77</v>
      </c>
      <c r="E14">
        <f t="shared" si="3"/>
        <v>0</v>
      </c>
      <c r="G14" s="8">
        <v>15.834899999999999</v>
      </c>
      <c r="I14">
        <v>325</v>
      </c>
      <c r="J14" s="9">
        <f>FREQUENCY(G$2:G1013,I14:I33)</f>
        <v>97</v>
      </c>
      <c r="K14">
        <f t="shared" si="4"/>
        <v>0</v>
      </c>
      <c r="N14" t="str">
        <f t="shared" si="0"/>
        <v>&lt; 325</v>
      </c>
      <c r="O14">
        <f t="shared" si="1"/>
        <v>77</v>
      </c>
      <c r="P14">
        <f t="shared" si="1"/>
        <v>0</v>
      </c>
      <c r="Q14">
        <f>J14</f>
        <v>97</v>
      </c>
      <c r="R14">
        <f t="shared" si="2"/>
        <v>0</v>
      </c>
    </row>
    <row r="15" spans="1:18" ht="15.6" x14ac:dyDescent="0.55000000000000004">
      <c r="A15">
        <v>12.126300000000001</v>
      </c>
      <c r="C15">
        <v>350</v>
      </c>
      <c r="D15" s="9">
        <f>FREQUENCY(A$2:A1014,C15:C34)</f>
        <v>78</v>
      </c>
      <c r="E15">
        <f t="shared" si="3"/>
        <v>1</v>
      </c>
      <c r="G15" s="8">
        <v>15.8413</v>
      </c>
      <c r="I15">
        <v>350</v>
      </c>
      <c r="J15" s="9">
        <f>FREQUENCY(G$2:G1014,I15:I34)</f>
        <v>97</v>
      </c>
      <c r="K15">
        <f t="shared" si="4"/>
        <v>0</v>
      </c>
      <c r="N15" t="str">
        <f t="shared" si="0"/>
        <v>&lt; 350</v>
      </c>
      <c r="O15">
        <f t="shared" si="1"/>
        <v>78</v>
      </c>
      <c r="P15">
        <f t="shared" si="1"/>
        <v>1</v>
      </c>
      <c r="Q15">
        <f>J15</f>
        <v>97</v>
      </c>
      <c r="R15">
        <f t="shared" si="2"/>
        <v>0</v>
      </c>
    </row>
    <row r="16" spans="1:18" ht="15.6" x14ac:dyDescent="0.55000000000000004">
      <c r="A16">
        <v>12.632300000000001</v>
      </c>
      <c r="C16">
        <v>375</v>
      </c>
      <c r="D16" s="9">
        <f>FREQUENCY(A$2:A1015,C16:C35)</f>
        <v>79</v>
      </c>
      <c r="E16">
        <f t="shared" si="3"/>
        <v>1</v>
      </c>
      <c r="G16" s="8">
        <v>16.654</v>
      </c>
      <c r="I16">
        <v>375</v>
      </c>
      <c r="J16" s="9">
        <f>FREQUENCY(G$2:G1015,I16:I35)</f>
        <v>97</v>
      </c>
      <c r="K16">
        <f t="shared" si="4"/>
        <v>0</v>
      </c>
      <c r="N16" t="str">
        <f t="shared" si="0"/>
        <v>&lt; 375</v>
      </c>
      <c r="O16">
        <f t="shared" si="1"/>
        <v>79</v>
      </c>
      <c r="P16">
        <f t="shared" si="1"/>
        <v>1</v>
      </c>
      <c r="Q16">
        <f>J16</f>
        <v>97</v>
      </c>
      <c r="R16">
        <f t="shared" si="2"/>
        <v>0</v>
      </c>
    </row>
    <row r="17" spans="1:18" ht="15.6" x14ac:dyDescent="0.55000000000000004">
      <c r="A17">
        <v>14.626200000000001</v>
      </c>
      <c r="C17">
        <v>400</v>
      </c>
      <c r="D17" s="9">
        <f>FREQUENCY(A$2:A1016,C17:C36)</f>
        <v>80</v>
      </c>
      <c r="E17">
        <f t="shared" si="3"/>
        <v>1</v>
      </c>
      <c r="G17" s="8">
        <v>16.675899999999999</v>
      </c>
      <c r="I17">
        <v>400</v>
      </c>
      <c r="J17" s="9">
        <f>FREQUENCY(G$2:G1016,I17:I36)</f>
        <v>97</v>
      </c>
      <c r="K17">
        <f t="shared" si="4"/>
        <v>0</v>
      </c>
      <c r="N17" t="str">
        <f t="shared" si="0"/>
        <v>&lt; 400</v>
      </c>
      <c r="O17">
        <f t="shared" si="1"/>
        <v>80</v>
      </c>
      <c r="P17">
        <f t="shared" si="1"/>
        <v>1</v>
      </c>
      <c r="Q17">
        <f>J17</f>
        <v>97</v>
      </c>
      <c r="R17">
        <f t="shared" si="2"/>
        <v>0</v>
      </c>
    </row>
    <row r="18" spans="1:18" ht="15.6" x14ac:dyDescent="0.55000000000000004">
      <c r="A18">
        <v>15.510400000000001</v>
      </c>
      <c r="C18">
        <v>425</v>
      </c>
      <c r="D18" s="9">
        <f>FREQUENCY(A$2:A1017,C18:C37)</f>
        <v>80</v>
      </c>
      <c r="E18">
        <f t="shared" si="3"/>
        <v>0</v>
      </c>
      <c r="G18" s="8">
        <v>17.578800000000001</v>
      </c>
      <c r="I18">
        <v>425</v>
      </c>
      <c r="J18" s="9">
        <f>FREQUENCY(G$2:G1017,I18:I37)</f>
        <v>97</v>
      </c>
      <c r="K18">
        <f t="shared" si="4"/>
        <v>0</v>
      </c>
      <c r="N18" t="str">
        <f t="shared" si="0"/>
        <v>&lt; 425</v>
      </c>
      <c r="O18">
        <f t="shared" si="1"/>
        <v>80</v>
      </c>
      <c r="P18">
        <f t="shared" si="1"/>
        <v>0</v>
      </c>
      <c r="Q18">
        <f>J18</f>
        <v>97</v>
      </c>
      <c r="R18">
        <f t="shared" si="2"/>
        <v>0</v>
      </c>
    </row>
    <row r="19" spans="1:18" ht="15.6" x14ac:dyDescent="0.55000000000000004">
      <c r="A19">
        <v>16.021599999999999</v>
      </c>
      <c r="C19">
        <v>450</v>
      </c>
      <c r="D19" s="9">
        <f>FREQUENCY(A$2:A1018,C19:C38)</f>
        <v>80</v>
      </c>
      <c r="E19">
        <f t="shared" si="3"/>
        <v>0</v>
      </c>
      <c r="G19" s="8">
        <v>17.623100000000001</v>
      </c>
      <c r="I19">
        <v>450</v>
      </c>
      <c r="J19" s="9">
        <f>FREQUENCY(G$2:G1018,I19:I38)</f>
        <v>98</v>
      </c>
      <c r="K19">
        <f t="shared" si="4"/>
        <v>1</v>
      </c>
      <c r="N19" t="str">
        <f t="shared" si="0"/>
        <v>&lt; 450</v>
      </c>
      <c r="O19">
        <f t="shared" si="1"/>
        <v>80</v>
      </c>
      <c r="P19">
        <f t="shared" si="1"/>
        <v>0</v>
      </c>
      <c r="Q19">
        <f>J19</f>
        <v>98</v>
      </c>
      <c r="R19">
        <f t="shared" si="2"/>
        <v>1</v>
      </c>
    </row>
    <row r="20" spans="1:18" ht="15.6" x14ac:dyDescent="0.55000000000000004">
      <c r="A20">
        <v>20.613700000000001</v>
      </c>
      <c r="C20">
        <v>475</v>
      </c>
      <c r="D20" s="9">
        <f>FREQUENCY(A$2:A1019,C20:C39)</f>
        <v>82</v>
      </c>
      <c r="E20">
        <f t="shared" si="3"/>
        <v>2</v>
      </c>
      <c r="G20" s="8">
        <v>17.6403</v>
      </c>
      <c r="I20">
        <v>475</v>
      </c>
      <c r="J20" s="9">
        <f>FREQUENCY(G$2:G1019,I20:I39)</f>
        <v>98</v>
      </c>
      <c r="K20">
        <f t="shared" si="4"/>
        <v>0</v>
      </c>
      <c r="N20" t="str">
        <f t="shared" si="0"/>
        <v>&lt; 475</v>
      </c>
      <c r="O20">
        <f t="shared" si="1"/>
        <v>82</v>
      </c>
      <c r="P20">
        <f t="shared" si="1"/>
        <v>2</v>
      </c>
      <c r="Q20">
        <f>J20</f>
        <v>98</v>
      </c>
      <c r="R20">
        <f t="shared" si="2"/>
        <v>0</v>
      </c>
    </row>
    <row r="21" spans="1:18" ht="15.6" x14ac:dyDescent="0.55000000000000004">
      <c r="A21">
        <v>22.9024</v>
      </c>
      <c r="C21">
        <v>500</v>
      </c>
      <c r="D21" s="9">
        <f>FREQUENCY(A$2:A1020,C21:C40)</f>
        <v>82</v>
      </c>
      <c r="E21">
        <f t="shared" si="3"/>
        <v>0</v>
      </c>
      <c r="G21" s="8">
        <v>17.707100000000001</v>
      </c>
      <c r="I21">
        <v>500</v>
      </c>
      <c r="J21" s="9">
        <f>FREQUENCY(G$2:G1020,I21:I40)</f>
        <v>98</v>
      </c>
      <c r="K21">
        <f t="shared" si="4"/>
        <v>0</v>
      </c>
      <c r="N21" t="str">
        <f t="shared" si="0"/>
        <v>&lt; 500</v>
      </c>
      <c r="O21">
        <f t="shared" si="1"/>
        <v>82</v>
      </c>
      <c r="P21">
        <f t="shared" si="1"/>
        <v>0</v>
      </c>
      <c r="Q21">
        <f>J21</f>
        <v>98</v>
      </c>
      <c r="R21">
        <f t="shared" si="2"/>
        <v>0</v>
      </c>
    </row>
    <row r="22" spans="1:18" ht="15.6" x14ac:dyDescent="0.55000000000000004">
      <c r="A22">
        <v>23.766300000000001</v>
      </c>
      <c r="C22">
        <v>100000</v>
      </c>
      <c r="D22" s="9">
        <f>FREQUENCY(A$2:A1021,C22:C41)</f>
        <v>100</v>
      </c>
      <c r="E22">
        <f t="shared" si="3"/>
        <v>18</v>
      </c>
      <c r="G22" s="8">
        <v>17.799800000000001</v>
      </c>
      <c r="I22">
        <v>5000</v>
      </c>
      <c r="J22" s="9">
        <f>FREQUENCY(G$2:G1021,I22:I41)</f>
        <v>100</v>
      </c>
      <c r="K22">
        <f t="shared" si="4"/>
        <v>2</v>
      </c>
      <c r="N22" t="s">
        <v>334</v>
      </c>
      <c r="O22">
        <f t="shared" si="1"/>
        <v>100</v>
      </c>
      <c r="P22">
        <f t="shared" si="1"/>
        <v>18</v>
      </c>
      <c r="Q22">
        <f>J22</f>
        <v>100</v>
      </c>
      <c r="R22">
        <f t="shared" si="2"/>
        <v>2</v>
      </c>
    </row>
    <row r="23" spans="1:18" x14ac:dyDescent="0.55000000000000004">
      <c r="A23">
        <v>25.873200000000001</v>
      </c>
      <c r="G23" s="8">
        <v>17.861999999999998</v>
      </c>
      <c r="O23" t="s">
        <v>333</v>
      </c>
      <c r="P23" t="s">
        <v>337</v>
      </c>
    </row>
    <row r="24" spans="1:18" x14ac:dyDescent="0.55000000000000004">
      <c r="A24">
        <v>26.2105</v>
      </c>
      <c r="C24" t="s">
        <v>222</v>
      </c>
      <c r="D24" s="8">
        <f>MEDIAN(A$2:A$1001)</f>
        <v>78.836299999999994</v>
      </c>
      <c r="G24" s="8">
        <v>18.096800000000002</v>
      </c>
      <c r="I24" t="s">
        <v>222</v>
      </c>
      <c r="J24" s="8">
        <f>MEDIAN(G$2:G$1001)</f>
        <v>26.791350000000001</v>
      </c>
      <c r="N24" t="str">
        <f>C24</f>
        <v>Median</v>
      </c>
      <c r="O24" s="8">
        <f>D24</f>
        <v>78.836299999999994</v>
      </c>
      <c r="P24" s="8">
        <f>J24</f>
        <v>26.791350000000001</v>
      </c>
    </row>
    <row r="25" spans="1:18" x14ac:dyDescent="0.55000000000000004">
      <c r="A25">
        <v>26.432600000000001</v>
      </c>
      <c r="C25" t="s">
        <v>223</v>
      </c>
      <c r="D25" s="8">
        <f>AVERAGE(A$2:A$1001)</f>
        <v>291.07387300000005</v>
      </c>
      <c r="G25" s="8">
        <v>18.135400000000001</v>
      </c>
      <c r="I25" t="s">
        <v>223</v>
      </c>
      <c r="J25" s="8">
        <f>AVERAGE(G$2:G$1001)</f>
        <v>70.735662000000005</v>
      </c>
      <c r="N25" t="str">
        <f t="shared" ref="N25:O28" si="5">C25</f>
        <v>Mean</v>
      </c>
      <c r="O25" s="8">
        <f t="shared" si="5"/>
        <v>291.07387300000005</v>
      </c>
      <c r="P25" s="8">
        <f t="shared" ref="P25:P28" si="6">J25</f>
        <v>70.735662000000005</v>
      </c>
    </row>
    <row r="26" spans="1:18" x14ac:dyDescent="0.55000000000000004">
      <c r="A26">
        <v>28.059699999999999</v>
      </c>
      <c r="C26" t="s">
        <v>224</v>
      </c>
      <c r="D26" s="8">
        <f>_xlfn.STDEV.P(A$2:A$1001)</f>
        <v>623.69886252153776</v>
      </c>
      <c r="G26" s="8">
        <v>18.244800000000001</v>
      </c>
      <c r="I26" t="s">
        <v>224</v>
      </c>
      <c r="J26" s="8">
        <f>_xlfn.STDEV.P(G$2:G$1001)</f>
        <v>123.17869642059358</v>
      </c>
      <c r="N26" t="str">
        <f t="shared" si="5"/>
        <v>St.Dev</v>
      </c>
      <c r="O26" s="8">
        <f t="shared" si="5"/>
        <v>623.69886252153776</v>
      </c>
      <c r="P26" s="8">
        <f t="shared" si="6"/>
        <v>123.17869642059358</v>
      </c>
    </row>
    <row r="27" spans="1:18" x14ac:dyDescent="0.55000000000000004">
      <c r="A27">
        <v>28.4451</v>
      </c>
      <c r="C27" t="s">
        <v>330</v>
      </c>
      <c r="D27" s="8">
        <f>MIN(A$2:A$1001)</f>
        <v>5.1429</v>
      </c>
      <c r="G27" s="8">
        <v>18.317599999999999</v>
      </c>
      <c r="I27" t="s">
        <v>330</v>
      </c>
      <c r="J27" s="8">
        <f>MIN(G$2:G$1001)</f>
        <v>7.9379</v>
      </c>
      <c r="N27" t="str">
        <f t="shared" si="5"/>
        <v>Min</v>
      </c>
      <c r="O27" s="8">
        <f t="shared" si="5"/>
        <v>5.1429</v>
      </c>
      <c r="P27" s="8">
        <f t="shared" si="6"/>
        <v>7.9379</v>
      </c>
    </row>
    <row r="28" spans="1:18" x14ac:dyDescent="0.55000000000000004">
      <c r="A28">
        <v>29.687100000000001</v>
      </c>
      <c r="C28" t="s">
        <v>331</v>
      </c>
      <c r="D28" s="8">
        <f>MAX(A$2:A$1001)</f>
        <v>5151.1256999999996</v>
      </c>
      <c r="G28" s="8">
        <v>18.4114</v>
      </c>
      <c r="I28" t="s">
        <v>331</v>
      </c>
      <c r="J28" s="8">
        <f>MAX(G$2:G$1001)</f>
        <v>884.74720000000002</v>
      </c>
      <c r="N28" t="str">
        <f t="shared" si="5"/>
        <v>Max</v>
      </c>
      <c r="O28" s="8">
        <f t="shared" si="5"/>
        <v>5151.1256999999996</v>
      </c>
      <c r="P28" s="8">
        <f t="shared" si="6"/>
        <v>884.74720000000002</v>
      </c>
    </row>
    <row r="29" spans="1:18" x14ac:dyDescent="0.55000000000000004">
      <c r="A29">
        <v>30.2227</v>
      </c>
      <c r="G29" s="8">
        <v>18.444500000000001</v>
      </c>
    </row>
    <row r="30" spans="1:18" x14ac:dyDescent="0.55000000000000004">
      <c r="A30">
        <v>31.937000000000001</v>
      </c>
      <c r="G30" s="8">
        <v>18.575500000000002</v>
      </c>
    </row>
    <row r="31" spans="1:18" x14ac:dyDescent="0.55000000000000004">
      <c r="A31">
        <v>32.216200000000001</v>
      </c>
      <c r="G31" s="8">
        <v>19.0444</v>
      </c>
    </row>
    <row r="32" spans="1:18" x14ac:dyDescent="0.55000000000000004">
      <c r="A32">
        <v>33.001399999999997</v>
      </c>
      <c r="G32" s="8">
        <v>19.098199999999999</v>
      </c>
    </row>
    <row r="33" spans="1:7" x14ac:dyDescent="0.55000000000000004">
      <c r="A33">
        <v>36.214399999999998</v>
      </c>
      <c r="G33" s="8">
        <v>19.509799999999998</v>
      </c>
    </row>
    <row r="34" spans="1:7" x14ac:dyDescent="0.55000000000000004">
      <c r="A34">
        <v>40.778500000000001</v>
      </c>
      <c r="G34" s="8">
        <v>19.5183</v>
      </c>
    </row>
    <row r="35" spans="1:7" x14ac:dyDescent="0.55000000000000004">
      <c r="A35">
        <v>41.648699999999998</v>
      </c>
      <c r="G35" s="8">
        <v>19.616099999999999</v>
      </c>
    </row>
    <row r="36" spans="1:7" x14ac:dyDescent="0.55000000000000004">
      <c r="A36">
        <v>43.3339</v>
      </c>
      <c r="G36" s="8">
        <v>19.6525</v>
      </c>
    </row>
    <row r="37" spans="1:7" x14ac:dyDescent="0.55000000000000004">
      <c r="A37">
        <v>43.962299999999999</v>
      </c>
      <c r="G37" s="8">
        <v>20.122800000000002</v>
      </c>
    </row>
    <row r="38" spans="1:7" x14ac:dyDescent="0.55000000000000004">
      <c r="A38">
        <v>44.2014</v>
      </c>
      <c r="G38" s="8">
        <v>20.212199999999999</v>
      </c>
    </row>
    <row r="39" spans="1:7" x14ac:dyDescent="0.55000000000000004">
      <c r="A39">
        <v>49.772500000000001</v>
      </c>
      <c r="G39" s="8">
        <v>20.716899999999999</v>
      </c>
    </row>
    <row r="40" spans="1:7" x14ac:dyDescent="0.55000000000000004">
      <c r="A40">
        <v>51.1539</v>
      </c>
      <c r="G40" s="8">
        <v>21.6172</v>
      </c>
    </row>
    <row r="41" spans="1:7" x14ac:dyDescent="0.55000000000000004">
      <c r="A41">
        <v>56.564</v>
      </c>
      <c r="G41" s="8">
        <v>21.6526</v>
      </c>
    </row>
    <row r="42" spans="1:7" x14ac:dyDescent="0.55000000000000004">
      <c r="A42">
        <v>60.275799999999997</v>
      </c>
      <c r="G42" s="8">
        <v>21.888000000000002</v>
      </c>
    </row>
    <row r="43" spans="1:7" x14ac:dyDescent="0.55000000000000004">
      <c r="A43">
        <v>60.541699999999999</v>
      </c>
      <c r="G43" s="8">
        <v>22.047599999999999</v>
      </c>
    </row>
    <row r="44" spans="1:7" x14ac:dyDescent="0.55000000000000004">
      <c r="A44">
        <v>61.9908</v>
      </c>
      <c r="G44" s="8">
        <v>23.723199999999999</v>
      </c>
    </row>
    <row r="45" spans="1:7" x14ac:dyDescent="0.55000000000000004">
      <c r="A45">
        <v>63.676600000000001</v>
      </c>
      <c r="G45" s="8">
        <v>23.823799999999999</v>
      </c>
    </row>
    <row r="46" spans="1:7" x14ac:dyDescent="0.55000000000000004">
      <c r="A46">
        <v>65.0989</v>
      </c>
      <c r="G46" s="8">
        <v>24.326000000000001</v>
      </c>
    </row>
    <row r="47" spans="1:7" x14ac:dyDescent="0.55000000000000004">
      <c r="A47">
        <v>69.616399999999999</v>
      </c>
      <c r="G47" s="8">
        <v>25.120899999999999</v>
      </c>
    </row>
    <row r="48" spans="1:7" x14ac:dyDescent="0.55000000000000004">
      <c r="A48">
        <v>70.187299999999993</v>
      </c>
      <c r="G48" s="8">
        <v>25.626100000000001</v>
      </c>
    </row>
    <row r="49" spans="1:7" x14ac:dyDescent="0.55000000000000004">
      <c r="A49">
        <v>70.317099999999996</v>
      </c>
      <c r="G49" s="8">
        <v>25.831700000000001</v>
      </c>
    </row>
    <row r="50" spans="1:7" x14ac:dyDescent="0.55000000000000004">
      <c r="A50">
        <v>75.356300000000005</v>
      </c>
      <c r="G50" s="8">
        <v>26.279900000000001</v>
      </c>
    </row>
    <row r="51" spans="1:7" x14ac:dyDescent="0.55000000000000004">
      <c r="A51">
        <v>78.265900000000002</v>
      </c>
      <c r="G51" s="8">
        <v>26.6266</v>
      </c>
    </row>
    <row r="52" spans="1:7" x14ac:dyDescent="0.55000000000000004">
      <c r="A52">
        <v>79.406700000000001</v>
      </c>
      <c r="G52" s="8">
        <v>26.956099999999999</v>
      </c>
    </row>
    <row r="53" spans="1:7" x14ac:dyDescent="0.55000000000000004">
      <c r="A53">
        <v>81.784899999999993</v>
      </c>
      <c r="G53" s="8">
        <v>28.220199999999998</v>
      </c>
    </row>
    <row r="54" spans="1:7" x14ac:dyDescent="0.55000000000000004">
      <c r="A54">
        <v>88.4268</v>
      </c>
      <c r="G54" s="8">
        <v>28.271799999999999</v>
      </c>
    </row>
    <row r="55" spans="1:7" x14ac:dyDescent="0.55000000000000004">
      <c r="A55">
        <v>100.79730000000001</v>
      </c>
      <c r="G55" s="8">
        <v>29.126100000000001</v>
      </c>
    </row>
    <row r="56" spans="1:7" x14ac:dyDescent="0.55000000000000004">
      <c r="A56">
        <v>107.4631</v>
      </c>
      <c r="G56" s="8">
        <v>29.601700000000001</v>
      </c>
    </row>
    <row r="57" spans="1:7" x14ac:dyDescent="0.55000000000000004">
      <c r="A57">
        <v>110.0728</v>
      </c>
      <c r="G57" s="8">
        <v>30.0488</v>
      </c>
    </row>
    <row r="58" spans="1:7" x14ac:dyDescent="0.55000000000000004">
      <c r="A58">
        <v>114.0896</v>
      </c>
      <c r="G58" s="8">
        <v>30.209399999999999</v>
      </c>
    </row>
    <row r="59" spans="1:7" x14ac:dyDescent="0.55000000000000004">
      <c r="A59">
        <v>114.25069999999999</v>
      </c>
      <c r="G59" s="8">
        <v>30.769600000000001</v>
      </c>
    </row>
    <row r="60" spans="1:7" x14ac:dyDescent="0.55000000000000004">
      <c r="A60">
        <v>117.0853</v>
      </c>
      <c r="G60" s="8">
        <v>31.049399999999999</v>
      </c>
    </row>
    <row r="61" spans="1:7" x14ac:dyDescent="0.55000000000000004">
      <c r="A61">
        <v>118.923</v>
      </c>
      <c r="G61" s="8">
        <v>31.366900000000001</v>
      </c>
    </row>
    <row r="62" spans="1:7" x14ac:dyDescent="0.55000000000000004">
      <c r="A62">
        <v>126.2235</v>
      </c>
      <c r="G62" s="8">
        <v>31.382999999999999</v>
      </c>
    </row>
    <row r="63" spans="1:7" x14ac:dyDescent="0.55000000000000004">
      <c r="A63">
        <v>129.37610000000001</v>
      </c>
      <c r="G63" s="8">
        <v>31.657900000000001</v>
      </c>
    </row>
    <row r="64" spans="1:7" x14ac:dyDescent="0.55000000000000004">
      <c r="A64">
        <v>130.01300000000001</v>
      </c>
      <c r="G64" s="8">
        <v>32.316200000000002</v>
      </c>
    </row>
    <row r="65" spans="1:7" x14ac:dyDescent="0.55000000000000004">
      <c r="A65">
        <v>130.8792</v>
      </c>
      <c r="G65" s="8">
        <v>34.789400000000001</v>
      </c>
    </row>
    <row r="66" spans="1:7" x14ac:dyDescent="0.55000000000000004">
      <c r="A66">
        <v>132.7473</v>
      </c>
      <c r="G66" s="8">
        <v>40.142600000000002</v>
      </c>
    </row>
    <row r="67" spans="1:7" x14ac:dyDescent="0.55000000000000004">
      <c r="A67">
        <v>135.76419999999999</v>
      </c>
      <c r="G67" s="8">
        <v>42.363900000000001</v>
      </c>
    </row>
    <row r="68" spans="1:7" x14ac:dyDescent="0.55000000000000004">
      <c r="A68">
        <v>139.42609999999999</v>
      </c>
      <c r="G68" s="8">
        <v>42.950600000000001</v>
      </c>
    </row>
    <row r="69" spans="1:7" x14ac:dyDescent="0.55000000000000004">
      <c r="A69">
        <v>151.12620000000001</v>
      </c>
      <c r="G69" s="8">
        <v>42.9711</v>
      </c>
    </row>
    <row r="70" spans="1:7" x14ac:dyDescent="0.55000000000000004">
      <c r="A70">
        <v>154.69730000000001</v>
      </c>
      <c r="G70" s="8">
        <v>44.943399999999997</v>
      </c>
    </row>
    <row r="71" spans="1:7" x14ac:dyDescent="0.55000000000000004">
      <c r="A71">
        <v>155.12559999999999</v>
      </c>
      <c r="G71" s="8">
        <v>48.879899999999999</v>
      </c>
    </row>
    <row r="72" spans="1:7" x14ac:dyDescent="0.55000000000000004">
      <c r="A72">
        <v>155.9597</v>
      </c>
      <c r="G72" s="8">
        <v>49.066000000000003</v>
      </c>
    </row>
    <row r="73" spans="1:7" x14ac:dyDescent="0.55000000000000004">
      <c r="A73">
        <v>167.81360000000001</v>
      </c>
      <c r="G73" s="8">
        <v>50.9</v>
      </c>
    </row>
    <row r="74" spans="1:7" x14ac:dyDescent="0.55000000000000004">
      <c r="A74">
        <v>187.72110000000001</v>
      </c>
      <c r="G74" s="8">
        <v>57.003599999999999</v>
      </c>
    </row>
    <row r="75" spans="1:7" x14ac:dyDescent="0.55000000000000004">
      <c r="A75">
        <v>196.14429999999999</v>
      </c>
      <c r="G75" s="8">
        <v>57.839500000000001</v>
      </c>
    </row>
    <row r="76" spans="1:7" x14ac:dyDescent="0.55000000000000004">
      <c r="A76">
        <v>216.2338</v>
      </c>
      <c r="G76" s="8">
        <v>59.5657</v>
      </c>
    </row>
    <row r="77" spans="1:7" x14ac:dyDescent="0.55000000000000004">
      <c r="A77">
        <v>242.1506</v>
      </c>
      <c r="G77" s="8">
        <v>62.450299999999999</v>
      </c>
    </row>
    <row r="78" spans="1:7" x14ac:dyDescent="0.55000000000000004">
      <c r="A78">
        <v>265.01830000000001</v>
      </c>
      <c r="G78" s="8">
        <v>66.918599999999998</v>
      </c>
    </row>
    <row r="79" spans="1:7" x14ac:dyDescent="0.55000000000000004">
      <c r="A79">
        <v>345.26510000000002</v>
      </c>
      <c r="G79" s="8">
        <v>71.361000000000004</v>
      </c>
    </row>
    <row r="80" spans="1:7" x14ac:dyDescent="0.55000000000000004">
      <c r="A80">
        <v>366.58960000000002</v>
      </c>
      <c r="G80" s="8">
        <v>72.192400000000006</v>
      </c>
    </row>
    <row r="81" spans="1:7" x14ac:dyDescent="0.55000000000000004">
      <c r="A81">
        <v>388.34500000000003</v>
      </c>
      <c r="G81" s="8">
        <v>76.106800000000007</v>
      </c>
    </row>
    <row r="82" spans="1:7" x14ac:dyDescent="0.55000000000000004">
      <c r="A82">
        <v>465.86290000000002</v>
      </c>
      <c r="G82" s="8">
        <v>86.147000000000006</v>
      </c>
    </row>
    <row r="83" spans="1:7" x14ac:dyDescent="0.55000000000000004">
      <c r="A83">
        <v>472.93200000000002</v>
      </c>
      <c r="G83" s="8">
        <v>87.503699999999995</v>
      </c>
    </row>
    <row r="84" spans="1:7" x14ac:dyDescent="0.55000000000000004">
      <c r="A84">
        <v>522.22950000000003</v>
      </c>
      <c r="G84" s="8">
        <v>96.727099999999993</v>
      </c>
    </row>
    <row r="85" spans="1:7" x14ac:dyDescent="0.55000000000000004">
      <c r="A85">
        <v>583.77809999999999</v>
      </c>
      <c r="G85" s="8">
        <v>104.608</v>
      </c>
    </row>
    <row r="86" spans="1:7" x14ac:dyDescent="0.55000000000000004">
      <c r="A86">
        <v>588.68489999999997</v>
      </c>
      <c r="G86" s="8">
        <v>109.61669999999999</v>
      </c>
    </row>
    <row r="87" spans="1:7" x14ac:dyDescent="0.55000000000000004">
      <c r="A87">
        <v>595.93290000000002</v>
      </c>
      <c r="G87" s="8">
        <v>133.8758</v>
      </c>
    </row>
    <row r="88" spans="1:7" x14ac:dyDescent="0.55000000000000004">
      <c r="A88">
        <v>613.48360000000002</v>
      </c>
      <c r="G88" s="8">
        <v>141.28960000000001</v>
      </c>
    </row>
    <row r="89" spans="1:7" x14ac:dyDescent="0.55000000000000004">
      <c r="A89">
        <v>662.00710000000004</v>
      </c>
      <c r="G89" s="8">
        <v>150.26439999999999</v>
      </c>
    </row>
    <row r="90" spans="1:7" x14ac:dyDescent="0.55000000000000004">
      <c r="A90">
        <v>709.97249999999997</v>
      </c>
      <c r="G90" s="8">
        <v>155.9616</v>
      </c>
    </row>
    <row r="91" spans="1:7" x14ac:dyDescent="0.55000000000000004">
      <c r="A91">
        <v>739.48649999999998</v>
      </c>
      <c r="G91" s="8">
        <v>162.36410000000001</v>
      </c>
    </row>
    <row r="92" spans="1:7" x14ac:dyDescent="0.55000000000000004">
      <c r="A92">
        <v>842.67579999999998</v>
      </c>
      <c r="G92" s="8">
        <v>203.82060000000001</v>
      </c>
    </row>
    <row r="93" spans="1:7" x14ac:dyDescent="0.55000000000000004">
      <c r="A93">
        <v>898.15269999999998</v>
      </c>
      <c r="G93" s="8">
        <v>208.72329999999999</v>
      </c>
    </row>
    <row r="94" spans="1:7" x14ac:dyDescent="0.55000000000000004">
      <c r="A94">
        <v>936.16380000000004</v>
      </c>
      <c r="G94" s="8">
        <v>220.75720000000001</v>
      </c>
    </row>
    <row r="95" spans="1:7" x14ac:dyDescent="0.55000000000000004">
      <c r="A95">
        <v>976.00729999999999</v>
      </c>
      <c r="G95" s="8">
        <v>237.2602</v>
      </c>
    </row>
    <row r="96" spans="1:7" x14ac:dyDescent="0.55000000000000004">
      <c r="A96">
        <v>1171.6527000000001</v>
      </c>
      <c r="G96" s="8">
        <v>238.13159999999999</v>
      </c>
    </row>
    <row r="97" spans="1:7" x14ac:dyDescent="0.55000000000000004">
      <c r="A97">
        <v>1288.0050000000001</v>
      </c>
      <c r="G97" s="8">
        <v>270.86529999999999</v>
      </c>
    </row>
    <row r="98" spans="1:7" x14ac:dyDescent="0.55000000000000004">
      <c r="A98">
        <v>1354.9294</v>
      </c>
      <c r="G98" s="8">
        <v>279.84140000000002</v>
      </c>
    </row>
    <row r="99" spans="1:7" x14ac:dyDescent="0.55000000000000004">
      <c r="A99">
        <v>1751.8040000000001</v>
      </c>
      <c r="G99" s="8">
        <v>446.00850000000003</v>
      </c>
    </row>
    <row r="100" spans="1:7" x14ac:dyDescent="0.55000000000000004">
      <c r="A100">
        <v>2202.2597000000001</v>
      </c>
      <c r="G100" s="8">
        <v>630.16690000000006</v>
      </c>
    </row>
    <row r="101" spans="1:7" x14ac:dyDescent="0.55000000000000004">
      <c r="A101">
        <v>5151.1256999999996</v>
      </c>
      <c r="G101" s="8">
        <v>884.74720000000002</v>
      </c>
    </row>
  </sheetData>
  <sortState xmlns:xlrd2="http://schemas.microsoft.com/office/spreadsheetml/2017/richdata2" ref="A2:A206">
    <sortCondition ref="A2:A20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2653-D7A5-4242-9EA1-5092A3D7F8E0}">
  <dimension ref="A1:R1001"/>
  <sheetViews>
    <sheetView topLeftCell="A13" workbookViewId="0">
      <selection activeCell="O24" sqref="O24:P24"/>
    </sheetView>
  </sheetViews>
  <sheetFormatPr defaultRowHeight="14.4" x14ac:dyDescent="0.55000000000000004"/>
  <cols>
    <col min="7" max="7" width="8.83984375" style="8"/>
    <col min="14" max="14" width="13.89453125" customWidth="1"/>
  </cols>
  <sheetData>
    <row r="1" spans="1:18" x14ac:dyDescent="0.55000000000000004">
      <c r="A1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>
        <v>19.979500000000002</v>
      </c>
      <c r="C2">
        <v>250</v>
      </c>
      <c r="D2" s="9">
        <f>FREQUENCY(A$2:A1001,C2:C21)</f>
        <v>244</v>
      </c>
      <c r="E2">
        <f>D2</f>
        <v>244</v>
      </c>
      <c r="G2" s="8">
        <v>25.760400000000001</v>
      </c>
      <c r="I2">
        <v>250</v>
      </c>
      <c r="J2" s="9">
        <f>FREQUENCY(G$2:G1001,I2:I21)</f>
        <v>541</v>
      </c>
      <c r="K2">
        <f>J2</f>
        <v>541</v>
      </c>
      <c r="N2" t="str">
        <f>CONCATENATE("&lt; ",C2)</f>
        <v>&lt; 250</v>
      </c>
      <c r="O2">
        <f>D2</f>
        <v>244</v>
      </c>
      <c r="P2">
        <f>E2</f>
        <v>244</v>
      </c>
      <c r="Q2">
        <f>J2</f>
        <v>541</v>
      </c>
      <c r="R2">
        <f>K2</f>
        <v>541</v>
      </c>
    </row>
    <row r="3" spans="1:18" ht="15.6" x14ac:dyDescent="0.55000000000000004">
      <c r="A3">
        <v>25.250499999999999</v>
      </c>
      <c r="C3">
        <v>500</v>
      </c>
      <c r="D3" s="9">
        <f>FREQUENCY(A$2:A1002,C3:C22)</f>
        <v>391</v>
      </c>
      <c r="E3">
        <f>D3-D2</f>
        <v>147</v>
      </c>
      <c r="G3" s="8">
        <v>28.902699999999999</v>
      </c>
      <c r="I3">
        <v>500</v>
      </c>
      <c r="J3" s="9">
        <f>FREQUENCY(G$2:G1002,I3:I22)</f>
        <v>717</v>
      </c>
      <c r="K3">
        <f>J3-J2</f>
        <v>176</v>
      </c>
      <c r="N3" t="str">
        <f t="shared" ref="N3:N21" si="0">CONCATENATE("&lt; ",C3)</f>
        <v>&lt; 500</v>
      </c>
      <c r="O3">
        <f t="shared" ref="O3:P22" si="1">D3</f>
        <v>391</v>
      </c>
      <c r="P3">
        <f t="shared" si="1"/>
        <v>147</v>
      </c>
      <c r="Q3">
        <f>J3</f>
        <v>717</v>
      </c>
      <c r="R3">
        <f t="shared" ref="R3:R22" si="2">K3</f>
        <v>176</v>
      </c>
    </row>
    <row r="4" spans="1:18" ht="15.6" x14ac:dyDescent="0.55000000000000004">
      <c r="A4">
        <v>25.563400000000001</v>
      </c>
      <c r="C4">
        <v>750</v>
      </c>
      <c r="D4" s="9">
        <f>FREQUENCY(A$2:A1003,C4:C23)</f>
        <v>503</v>
      </c>
      <c r="E4">
        <f t="shared" ref="E4:E22" si="3">D4-D3</f>
        <v>112</v>
      </c>
      <c r="G4" s="8">
        <v>29.585699999999999</v>
      </c>
      <c r="I4">
        <v>750</v>
      </c>
      <c r="J4" s="9">
        <f>FREQUENCY(G$2:G1003,I4:I23)</f>
        <v>796</v>
      </c>
      <c r="K4">
        <f t="shared" ref="K4:K22" si="4">J4-J3</f>
        <v>79</v>
      </c>
      <c r="N4" t="str">
        <f t="shared" si="0"/>
        <v>&lt; 750</v>
      </c>
      <c r="O4">
        <f t="shared" si="1"/>
        <v>503</v>
      </c>
      <c r="P4">
        <f t="shared" si="1"/>
        <v>112</v>
      </c>
      <c r="Q4">
        <f>J4</f>
        <v>796</v>
      </c>
      <c r="R4">
        <f t="shared" si="2"/>
        <v>79</v>
      </c>
    </row>
    <row r="5" spans="1:18" ht="15.6" x14ac:dyDescent="0.55000000000000004">
      <c r="A5">
        <v>26.151</v>
      </c>
      <c r="C5">
        <v>1000</v>
      </c>
      <c r="D5" s="9">
        <f>FREQUENCY(A$2:A1004,C5:C24)</f>
        <v>574</v>
      </c>
      <c r="E5">
        <f t="shared" si="3"/>
        <v>71</v>
      </c>
      <c r="G5" s="8">
        <v>33.384099999999997</v>
      </c>
      <c r="I5">
        <v>1000</v>
      </c>
      <c r="J5" s="9">
        <f>FREQUENCY(G$2:G1004,I5:I24)</f>
        <v>850</v>
      </c>
      <c r="K5">
        <f t="shared" si="4"/>
        <v>54</v>
      </c>
      <c r="N5" t="str">
        <f t="shared" si="0"/>
        <v>&lt; 1000</v>
      </c>
      <c r="O5">
        <f t="shared" si="1"/>
        <v>574</v>
      </c>
      <c r="P5">
        <f t="shared" si="1"/>
        <v>71</v>
      </c>
      <c r="Q5">
        <f>J5</f>
        <v>850</v>
      </c>
      <c r="R5">
        <f t="shared" si="2"/>
        <v>54</v>
      </c>
    </row>
    <row r="6" spans="1:18" ht="15.6" x14ac:dyDescent="0.55000000000000004">
      <c r="A6">
        <v>27.2332</v>
      </c>
      <c r="C6">
        <v>1250</v>
      </c>
      <c r="D6" s="9">
        <f>FREQUENCY(A$2:A1005,C6:C25)</f>
        <v>622</v>
      </c>
      <c r="E6">
        <f t="shared" si="3"/>
        <v>48</v>
      </c>
      <c r="G6" s="8">
        <v>33.692799999999998</v>
      </c>
      <c r="I6">
        <v>1250</v>
      </c>
      <c r="J6" s="9">
        <f>FREQUENCY(G$2:G1005,I6:I25)</f>
        <v>880</v>
      </c>
      <c r="K6">
        <f t="shared" si="4"/>
        <v>30</v>
      </c>
      <c r="N6" t="str">
        <f t="shared" si="0"/>
        <v>&lt; 1250</v>
      </c>
      <c r="O6">
        <f t="shared" si="1"/>
        <v>622</v>
      </c>
      <c r="P6">
        <f t="shared" si="1"/>
        <v>48</v>
      </c>
      <c r="Q6">
        <f>J6</f>
        <v>880</v>
      </c>
      <c r="R6">
        <f t="shared" si="2"/>
        <v>30</v>
      </c>
    </row>
    <row r="7" spans="1:18" ht="15.6" x14ac:dyDescent="0.55000000000000004">
      <c r="A7">
        <v>27.814399999999999</v>
      </c>
      <c r="C7">
        <v>1500</v>
      </c>
      <c r="D7" s="9">
        <f>FREQUENCY(A$2:A1006,C7:C26)</f>
        <v>657</v>
      </c>
      <c r="E7">
        <f t="shared" si="3"/>
        <v>35</v>
      </c>
      <c r="G7" s="8">
        <v>34.524500000000003</v>
      </c>
      <c r="I7">
        <v>1500</v>
      </c>
      <c r="J7" s="9">
        <f>FREQUENCY(G$2:G1006,I7:I26)</f>
        <v>901</v>
      </c>
      <c r="K7">
        <f t="shared" si="4"/>
        <v>21</v>
      </c>
      <c r="N7" t="str">
        <f t="shared" si="0"/>
        <v>&lt; 1500</v>
      </c>
      <c r="O7">
        <f t="shared" si="1"/>
        <v>657</v>
      </c>
      <c r="P7">
        <f t="shared" si="1"/>
        <v>35</v>
      </c>
      <c r="Q7">
        <f>J7</f>
        <v>901</v>
      </c>
      <c r="R7">
        <f t="shared" si="2"/>
        <v>21</v>
      </c>
    </row>
    <row r="8" spans="1:18" ht="15.6" x14ac:dyDescent="0.55000000000000004">
      <c r="A8">
        <v>30.356999999999999</v>
      </c>
      <c r="C8">
        <v>1750</v>
      </c>
      <c r="D8" s="9">
        <f>FREQUENCY(A$2:A1007,C8:C27)</f>
        <v>682</v>
      </c>
      <c r="E8">
        <f t="shared" si="3"/>
        <v>25</v>
      </c>
      <c r="G8" s="8">
        <v>36.229999999999997</v>
      </c>
      <c r="I8">
        <v>1750</v>
      </c>
      <c r="J8" s="9">
        <f>FREQUENCY(G$2:G1007,I8:I27)</f>
        <v>910</v>
      </c>
      <c r="K8">
        <f t="shared" si="4"/>
        <v>9</v>
      </c>
      <c r="N8" t="str">
        <f t="shared" si="0"/>
        <v>&lt; 1750</v>
      </c>
      <c r="O8">
        <f t="shared" si="1"/>
        <v>682</v>
      </c>
      <c r="P8">
        <f t="shared" si="1"/>
        <v>25</v>
      </c>
      <c r="Q8">
        <f>J8</f>
        <v>910</v>
      </c>
      <c r="R8">
        <f t="shared" si="2"/>
        <v>9</v>
      </c>
    </row>
    <row r="9" spans="1:18" ht="15.6" x14ac:dyDescent="0.55000000000000004">
      <c r="A9">
        <v>31.0564</v>
      </c>
      <c r="C9">
        <v>2000</v>
      </c>
      <c r="D9" s="9">
        <f>FREQUENCY(A$2:A1008,C9:C28)</f>
        <v>712</v>
      </c>
      <c r="E9">
        <f t="shared" si="3"/>
        <v>30</v>
      </c>
      <c r="G9" s="8">
        <v>37.633600000000001</v>
      </c>
      <c r="I9">
        <v>2000</v>
      </c>
      <c r="J9" s="9">
        <f>FREQUENCY(G$2:G1008,I9:I28)</f>
        <v>923</v>
      </c>
      <c r="K9">
        <f t="shared" si="4"/>
        <v>13</v>
      </c>
      <c r="N9" t="str">
        <f t="shared" si="0"/>
        <v>&lt; 2000</v>
      </c>
      <c r="O9">
        <f t="shared" si="1"/>
        <v>712</v>
      </c>
      <c r="P9">
        <f t="shared" si="1"/>
        <v>30</v>
      </c>
      <c r="Q9">
        <f>J9</f>
        <v>923</v>
      </c>
      <c r="R9">
        <f t="shared" si="2"/>
        <v>13</v>
      </c>
    </row>
    <row r="10" spans="1:18" ht="15.6" x14ac:dyDescent="0.55000000000000004">
      <c r="A10">
        <v>31.2499</v>
      </c>
      <c r="C10">
        <v>2250</v>
      </c>
      <c r="D10" s="9">
        <f>FREQUENCY(A$2:A1009,C10:C29)</f>
        <v>729</v>
      </c>
      <c r="E10">
        <f t="shared" si="3"/>
        <v>17</v>
      </c>
      <c r="G10" s="8">
        <v>37.700600000000001</v>
      </c>
      <c r="I10">
        <v>2250</v>
      </c>
      <c r="J10" s="9">
        <f>FREQUENCY(G$2:G1009,I10:I29)</f>
        <v>932</v>
      </c>
      <c r="K10">
        <f t="shared" si="4"/>
        <v>9</v>
      </c>
      <c r="N10" t="str">
        <f t="shared" si="0"/>
        <v>&lt; 2250</v>
      </c>
      <c r="O10">
        <f t="shared" si="1"/>
        <v>729</v>
      </c>
      <c r="P10">
        <f t="shared" si="1"/>
        <v>17</v>
      </c>
      <c r="Q10">
        <f>J10</f>
        <v>932</v>
      </c>
      <c r="R10">
        <f t="shared" si="2"/>
        <v>9</v>
      </c>
    </row>
    <row r="11" spans="1:18" ht="15.6" x14ac:dyDescent="0.55000000000000004">
      <c r="A11">
        <v>31.4</v>
      </c>
      <c r="C11">
        <v>2500</v>
      </c>
      <c r="D11" s="9">
        <f>FREQUENCY(A$2:A1010,C11:C30)</f>
        <v>751</v>
      </c>
      <c r="E11">
        <f t="shared" si="3"/>
        <v>22</v>
      </c>
      <c r="G11" s="8">
        <v>37.806800000000003</v>
      </c>
      <c r="I11">
        <v>2500</v>
      </c>
      <c r="J11" s="9">
        <f>FREQUENCY(G$2:G1010,I11:I30)</f>
        <v>938</v>
      </c>
      <c r="K11">
        <f t="shared" si="4"/>
        <v>6</v>
      </c>
      <c r="N11" t="str">
        <f t="shared" si="0"/>
        <v>&lt; 2500</v>
      </c>
      <c r="O11">
        <f t="shared" si="1"/>
        <v>751</v>
      </c>
      <c r="P11">
        <f t="shared" si="1"/>
        <v>22</v>
      </c>
      <c r="Q11">
        <f>J11</f>
        <v>938</v>
      </c>
      <c r="R11">
        <f t="shared" si="2"/>
        <v>6</v>
      </c>
    </row>
    <row r="12" spans="1:18" ht="15.6" x14ac:dyDescent="0.55000000000000004">
      <c r="A12">
        <v>32.016399999999997</v>
      </c>
      <c r="C12">
        <v>2750</v>
      </c>
      <c r="D12" s="9">
        <f>FREQUENCY(A$2:A1011,C12:C31)</f>
        <v>766</v>
      </c>
      <c r="E12">
        <f t="shared" si="3"/>
        <v>15</v>
      </c>
      <c r="G12" s="8">
        <v>37.8598</v>
      </c>
      <c r="I12">
        <v>2750</v>
      </c>
      <c r="J12" s="9">
        <f>FREQUENCY(G$2:G1011,I12:I31)</f>
        <v>941</v>
      </c>
      <c r="K12">
        <f t="shared" si="4"/>
        <v>3</v>
      </c>
      <c r="N12" t="str">
        <f t="shared" si="0"/>
        <v>&lt; 2750</v>
      </c>
      <c r="O12">
        <f t="shared" si="1"/>
        <v>766</v>
      </c>
      <c r="P12">
        <f t="shared" si="1"/>
        <v>15</v>
      </c>
      <c r="Q12">
        <f>J12</f>
        <v>941</v>
      </c>
      <c r="R12">
        <f t="shared" si="2"/>
        <v>3</v>
      </c>
    </row>
    <row r="13" spans="1:18" ht="15.6" x14ac:dyDescent="0.55000000000000004">
      <c r="A13">
        <v>32.802799999999998</v>
      </c>
      <c r="C13">
        <v>3000</v>
      </c>
      <c r="D13" s="9">
        <f>FREQUENCY(A$2:A1012,C13:C32)</f>
        <v>781</v>
      </c>
      <c r="E13">
        <f t="shared" si="3"/>
        <v>15</v>
      </c>
      <c r="G13" s="8">
        <v>38.489400000000003</v>
      </c>
      <c r="I13">
        <v>3000</v>
      </c>
      <c r="J13" s="9">
        <f>FREQUENCY(G$2:G1012,I13:I32)</f>
        <v>945</v>
      </c>
      <c r="K13">
        <f t="shared" si="4"/>
        <v>4</v>
      </c>
      <c r="N13" t="str">
        <f t="shared" si="0"/>
        <v>&lt; 3000</v>
      </c>
      <c r="O13">
        <f t="shared" si="1"/>
        <v>781</v>
      </c>
      <c r="P13">
        <f t="shared" si="1"/>
        <v>15</v>
      </c>
      <c r="Q13">
        <f>J13</f>
        <v>945</v>
      </c>
      <c r="R13">
        <f t="shared" si="2"/>
        <v>4</v>
      </c>
    </row>
    <row r="14" spans="1:18" ht="15.6" x14ac:dyDescent="0.55000000000000004">
      <c r="A14">
        <v>33.107500000000002</v>
      </c>
      <c r="C14">
        <v>3250</v>
      </c>
      <c r="D14" s="9">
        <f>FREQUENCY(A$2:A1013,C14:C33)</f>
        <v>796</v>
      </c>
      <c r="E14">
        <f t="shared" si="3"/>
        <v>15</v>
      </c>
      <c r="G14" s="8">
        <v>38.601199999999999</v>
      </c>
      <c r="I14">
        <v>3250</v>
      </c>
      <c r="J14" s="9">
        <f>FREQUENCY(G$2:G1013,I14:I33)</f>
        <v>953</v>
      </c>
      <c r="K14">
        <f t="shared" si="4"/>
        <v>8</v>
      </c>
      <c r="N14" t="str">
        <f t="shared" si="0"/>
        <v>&lt; 3250</v>
      </c>
      <c r="O14">
        <f t="shared" si="1"/>
        <v>796</v>
      </c>
      <c r="P14">
        <f t="shared" si="1"/>
        <v>15</v>
      </c>
      <c r="Q14">
        <f>J14</f>
        <v>953</v>
      </c>
      <c r="R14">
        <f t="shared" si="2"/>
        <v>8</v>
      </c>
    </row>
    <row r="15" spans="1:18" ht="15.6" x14ac:dyDescent="0.55000000000000004">
      <c r="A15">
        <v>33.287300000000002</v>
      </c>
      <c r="C15">
        <v>3500</v>
      </c>
      <c r="D15" s="9">
        <f>FREQUENCY(A$2:A1014,C15:C34)</f>
        <v>810</v>
      </c>
      <c r="E15">
        <f t="shared" si="3"/>
        <v>14</v>
      </c>
      <c r="G15" s="8">
        <v>39.417400000000001</v>
      </c>
      <c r="I15">
        <v>3500</v>
      </c>
      <c r="J15" s="9">
        <f>FREQUENCY(G$2:G1014,I15:I34)</f>
        <v>961</v>
      </c>
      <c r="K15">
        <f t="shared" si="4"/>
        <v>8</v>
      </c>
      <c r="N15" t="str">
        <f t="shared" si="0"/>
        <v>&lt; 3500</v>
      </c>
      <c r="O15">
        <f t="shared" si="1"/>
        <v>810</v>
      </c>
      <c r="P15">
        <f t="shared" si="1"/>
        <v>14</v>
      </c>
      <c r="Q15">
        <f>J15</f>
        <v>961</v>
      </c>
      <c r="R15">
        <f t="shared" si="2"/>
        <v>8</v>
      </c>
    </row>
    <row r="16" spans="1:18" ht="15.6" x14ac:dyDescent="0.55000000000000004">
      <c r="A16">
        <v>33.768099999999997</v>
      </c>
      <c r="C16">
        <v>3750</v>
      </c>
      <c r="D16" s="9">
        <f>FREQUENCY(A$2:A1015,C16:C35)</f>
        <v>821</v>
      </c>
      <c r="E16">
        <f t="shared" si="3"/>
        <v>11</v>
      </c>
      <c r="G16" s="8">
        <v>39.802199999999999</v>
      </c>
      <c r="I16">
        <v>3750</v>
      </c>
      <c r="J16" s="9">
        <f>FREQUENCY(G$2:G1015,I16:I35)</f>
        <v>963</v>
      </c>
      <c r="K16">
        <f t="shared" si="4"/>
        <v>2</v>
      </c>
      <c r="N16" t="str">
        <f t="shared" si="0"/>
        <v>&lt; 3750</v>
      </c>
      <c r="O16">
        <f t="shared" si="1"/>
        <v>821</v>
      </c>
      <c r="P16">
        <f t="shared" si="1"/>
        <v>11</v>
      </c>
      <c r="Q16">
        <f>J16</f>
        <v>963</v>
      </c>
      <c r="R16">
        <f t="shared" si="2"/>
        <v>2</v>
      </c>
    </row>
    <row r="17" spans="1:18" ht="15.6" x14ac:dyDescent="0.55000000000000004">
      <c r="A17">
        <v>33.867600000000003</v>
      </c>
      <c r="C17">
        <v>4000</v>
      </c>
      <c r="D17" s="9">
        <f>FREQUENCY(A$2:A1016,C17:C36)</f>
        <v>835</v>
      </c>
      <c r="E17">
        <f t="shared" si="3"/>
        <v>14</v>
      </c>
      <c r="G17" s="8">
        <v>40.286700000000003</v>
      </c>
      <c r="I17">
        <v>4000</v>
      </c>
      <c r="J17" s="9">
        <f>FREQUENCY(G$2:G1016,I17:I36)</f>
        <v>969</v>
      </c>
      <c r="K17">
        <f t="shared" si="4"/>
        <v>6</v>
      </c>
      <c r="N17" t="str">
        <f t="shared" si="0"/>
        <v>&lt; 4000</v>
      </c>
      <c r="O17">
        <f t="shared" si="1"/>
        <v>835</v>
      </c>
      <c r="P17">
        <f t="shared" si="1"/>
        <v>14</v>
      </c>
      <c r="Q17">
        <f>J17</f>
        <v>969</v>
      </c>
      <c r="R17">
        <f t="shared" si="2"/>
        <v>6</v>
      </c>
    </row>
    <row r="18" spans="1:18" ht="15.6" x14ac:dyDescent="0.55000000000000004">
      <c r="A18">
        <v>34.013300000000001</v>
      </c>
      <c r="C18">
        <v>4250</v>
      </c>
      <c r="D18" s="9">
        <f>FREQUENCY(A$2:A1017,C18:C37)</f>
        <v>840</v>
      </c>
      <c r="E18">
        <f t="shared" si="3"/>
        <v>5</v>
      </c>
      <c r="G18" s="8">
        <v>40.288400000000003</v>
      </c>
      <c r="I18">
        <v>4250</v>
      </c>
      <c r="J18" s="9">
        <f>FREQUENCY(G$2:G1017,I18:I37)</f>
        <v>969</v>
      </c>
      <c r="K18">
        <f t="shared" si="4"/>
        <v>0</v>
      </c>
      <c r="N18" t="str">
        <f t="shared" si="0"/>
        <v>&lt; 4250</v>
      </c>
      <c r="O18">
        <f t="shared" si="1"/>
        <v>840</v>
      </c>
      <c r="P18">
        <f t="shared" si="1"/>
        <v>5</v>
      </c>
      <c r="Q18">
        <f>J18</f>
        <v>969</v>
      </c>
      <c r="R18">
        <f t="shared" si="2"/>
        <v>0</v>
      </c>
    </row>
    <row r="19" spans="1:18" ht="15.6" x14ac:dyDescent="0.55000000000000004">
      <c r="A19">
        <v>34.3294</v>
      </c>
      <c r="C19">
        <v>4500</v>
      </c>
      <c r="D19" s="9">
        <f>FREQUENCY(A$2:A1018,C19:C38)</f>
        <v>847</v>
      </c>
      <c r="E19">
        <f t="shared" si="3"/>
        <v>7</v>
      </c>
      <c r="G19" s="8">
        <v>40.4069</v>
      </c>
      <c r="I19">
        <v>4500</v>
      </c>
      <c r="J19" s="9">
        <f>FREQUENCY(G$2:G1018,I19:I38)</f>
        <v>970</v>
      </c>
      <c r="K19">
        <f t="shared" si="4"/>
        <v>1</v>
      </c>
      <c r="N19" t="str">
        <f t="shared" si="0"/>
        <v>&lt; 4500</v>
      </c>
      <c r="O19">
        <f t="shared" si="1"/>
        <v>847</v>
      </c>
      <c r="P19">
        <f t="shared" si="1"/>
        <v>7</v>
      </c>
      <c r="Q19">
        <f>J19</f>
        <v>970</v>
      </c>
      <c r="R19">
        <f t="shared" si="2"/>
        <v>1</v>
      </c>
    </row>
    <row r="20" spans="1:18" ht="15.6" x14ac:dyDescent="0.55000000000000004">
      <c r="A20">
        <v>34.648800000000001</v>
      </c>
      <c r="C20">
        <v>4750</v>
      </c>
      <c r="D20" s="9">
        <f>FREQUENCY(A$2:A1019,C20:C39)</f>
        <v>854</v>
      </c>
      <c r="E20">
        <f t="shared" si="3"/>
        <v>7</v>
      </c>
      <c r="G20" s="8">
        <v>41.328299999999999</v>
      </c>
      <c r="I20">
        <v>4750</v>
      </c>
      <c r="J20" s="9">
        <f>FREQUENCY(G$2:G1019,I20:I39)</f>
        <v>971</v>
      </c>
      <c r="K20">
        <f t="shared" si="4"/>
        <v>1</v>
      </c>
      <c r="N20" t="str">
        <f t="shared" si="0"/>
        <v>&lt; 4750</v>
      </c>
      <c r="O20">
        <f t="shared" si="1"/>
        <v>854</v>
      </c>
      <c r="P20">
        <f t="shared" si="1"/>
        <v>7</v>
      </c>
      <c r="Q20">
        <f>J20</f>
        <v>971</v>
      </c>
      <c r="R20">
        <f t="shared" si="2"/>
        <v>1</v>
      </c>
    </row>
    <row r="21" spans="1:18" ht="15.6" x14ac:dyDescent="0.55000000000000004">
      <c r="A21">
        <v>34.801400000000001</v>
      </c>
      <c r="C21">
        <v>5000</v>
      </c>
      <c r="D21" s="9">
        <f>FREQUENCY(A$2:A1020,C21:C40)</f>
        <v>865</v>
      </c>
      <c r="E21">
        <f t="shared" si="3"/>
        <v>11</v>
      </c>
      <c r="G21" s="8">
        <v>41.877200000000002</v>
      </c>
      <c r="I21">
        <v>5000</v>
      </c>
      <c r="J21" s="9">
        <f>FREQUENCY(G$2:G1020,I21:I40)</f>
        <v>975</v>
      </c>
      <c r="K21">
        <f t="shared" si="4"/>
        <v>4</v>
      </c>
      <c r="N21" t="str">
        <f t="shared" si="0"/>
        <v>&lt; 5000</v>
      </c>
      <c r="O21">
        <f t="shared" si="1"/>
        <v>865</v>
      </c>
      <c r="P21">
        <f t="shared" si="1"/>
        <v>11</v>
      </c>
      <c r="Q21">
        <f>J21</f>
        <v>975</v>
      </c>
      <c r="R21">
        <f t="shared" si="2"/>
        <v>4</v>
      </c>
    </row>
    <row r="22" spans="1:18" ht="15.6" x14ac:dyDescent="0.55000000000000004">
      <c r="A22">
        <v>35.666899999999998</v>
      </c>
      <c r="C22">
        <v>100000</v>
      </c>
      <c r="D22" s="9">
        <f>FREQUENCY(A$2:A1021,C22:C41)</f>
        <v>1000</v>
      </c>
      <c r="E22">
        <f t="shared" si="3"/>
        <v>135</v>
      </c>
      <c r="G22" s="8">
        <v>41.899799999999999</v>
      </c>
      <c r="I22">
        <v>100000</v>
      </c>
      <c r="J22" s="9">
        <f>FREQUENCY(G$2:G1021,I22:I41)</f>
        <v>1000</v>
      </c>
      <c r="K22">
        <f t="shared" si="4"/>
        <v>25</v>
      </c>
      <c r="N22" t="s">
        <v>334</v>
      </c>
      <c r="O22">
        <f t="shared" si="1"/>
        <v>1000</v>
      </c>
      <c r="P22">
        <f t="shared" si="1"/>
        <v>135</v>
      </c>
      <c r="Q22">
        <f>J22</f>
        <v>1000</v>
      </c>
      <c r="R22">
        <f t="shared" si="2"/>
        <v>25</v>
      </c>
    </row>
    <row r="23" spans="1:18" x14ac:dyDescent="0.55000000000000004">
      <c r="A23">
        <v>35.694800000000001</v>
      </c>
      <c r="G23" s="8">
        <v>41.954999999999998</v>
      </c>
      <c r="O23" t="s">
        <v>333</v>
      </c>
      <c r="P23" t="s">
        <v>337</v>
      </c>
    </row>
    <row r="24" spans="1:18" x14ac:dyDescent="0.55000000000000004">
      <c r="A24">
        <v>35.709200000000003</v>
      </c>
      <c r="C24" t="s">
        <v>222</v>
      </c>
      <c r="D24" s="8">
        <f>MEDIAN(A$2:A$1001)</f>
        <v>730.16935000000001</v>
      </c>
      <c r="G24" s="8">
        <v>42.247199999999999</v>
      </c>
      <c r="I24" t="s">
        <v>222</v>
      </c>
      <c r="J24" s="8">
        <f>MEDIAN(G$2:G$1001)</f>
        <v>218.66584999999998</v>
      </c>
      <c r="N24" t="str">
        <f>C24</f>
        <v>Median</v>
      </c>
      <c r="O24" s="8">
        <f>D24</f>
        <v>730.16935000000001</v>
      </c>
      <c r="P24" s="8">
        <f>J24</f>
        <v>218.66584999999998</v>
      </c>
    </row>
    <row r="25" spans="1:18" x14ac:dyDescent="0.55000000000000004">
      <c r="A25">
        <v>36.355600000000003</v>
      </c>
      <c r="C25" t="s">
        <v>223</v>
      </c>
      <c r="D25" s="8">
        <f>AVERAGE(A$2:A$1001)</f>
        <v>2334.1564169000003</v>
      </c>
      <c r="G25" s="8">
        <v>42.791699999999999</v>
      </c>
      <c r="I25" t="s">
        <v>223</v>
      </c>
      <c r="J25" s="8">
        <f>AVERAGE(G$2:G$1001)</f>
        <v>779.50267669999994</v>
      </c>
      <c r="N25" t="str">
        <f t="shared" ref="N25:O28" si="5">C25</f>
        <v>Mean</v>
      </c>
      <c r="O25" s="8">
        <f t="shared" si="5"/>
        <v>2334.1564169000003</v>
      </c>
      <c r="P25" s="8">
        <f t="shared" ref="P25:P28" si="6">J25</f>
        <v>779.50267669999994</v>
      </c>
    </row>
    <row r="26" spans="1:18" x14ac:dyDescent="0.55000000000000004">
      <c r="A26">
        <v>37.377800000000001</v>
      </c>
      <c r="C26" t="s">
        <v>224</v>
      </c>
      <c r="D26" s="8">
        <f>_xlfn.STDEV.P(A$2:A$1001)</f>
        <v>3730.8748464155819</v>
      </c>
      <c r="G26" s="8">
        <v>42.962699999999998</v>
      </c>
      <c r="I26" t="s">
        <v>224</v>
      </c>
      <c r="J26" s="8">
        <f>_xlfn.STDEV.P(G$2:G$1001)</f>
        <v>2257.8739963188655</v>
      </c>
      <c r="N26" t="str">
        <f t="shared" si="5"/>
        <v>St.Dev</v>
      </c>
      <c r="O26" s="8">
        <f t="shared" si="5"/>
        <v>3730.8748464155819</v>
      </c>
      <c r="P26" s="8">
        <f t="shared" si="6"/>
        <v>2257.8739963188655</v>
      </c>
    </row>
    <row r="27" spans="1:18" x14ac:dyDescent="0.55000000000000004">
      <c r="A27">
        <v>38.191099999999999</v>
      </c>
      <c r="C27" t="s">
        <v>330</v>
      </c>
      <c r="D27" s="8">
        <f>MIN(A$2:A$1001)</f>
        <v>19.979500000000002</v>
      </c>
      <c r="G27" s="8">
        <v>43.5486</v>
      </c>
      <c r="I27" t="s">
        <v>330</v>
      </c>
      <c r="J27" s="8">
        <f>MIN(G$2:G$1001)</f>
        <v>25.760400000000001</v>
      </c>
      <c r="N27" t="str">
        <f t="shared" si="5"/>
        <v>Min</v>
      </c>
      <c r="O27" s="8">
        <f t="shared" si="5"/>
        <v>19.979500000000002</v>
      </c>
      <c r="P27" s="8">
        <f t="shared" si="6"/>
        <v>25.760400000000001</v>
      </c>
    </row>
    <row r="28" spans="1:18" x14ac:dyDescent="0.55000000000000004">
      <c r="A28">
        <v>38.458599999999997</v>
      </c>
      <c r="C28" t="s">
        <v>331</v>
      </c>
      <c r="D28" s="8">
        <f>MAX(A$2:A$1001)</f>
        <v>16748.046600000001</v>
      </c>
      <c r="G28" s="8">
        <v>44.199300000000001</v>
      </c>
      <c r="I28" t="s">
        <v>331</v>
      </c>
      <c r="J28" s="8">
        <f>MAX(G$2:G$1001)</f>
        <v>28962.489000000001</v>
      </c>
      <c r="N28" t="str">
        <f t="shared" si="5"/>
        <v>Max</v>
      </c>
      <c r="O28" s="8">
        <f t="shared" si="5"/>
        <v>16748.046600000001</v>
      </c>
      <c r="P28" s="8">
        <f t="shared" si="6"/>
        <v>28962.489000000001</v>
      </c>
    </row>
    <row r="29" spans="1:18" x14ac:dyDescent="0.55000000000000004">
      <c r="A29">
        <v>38.901499999999999</v>
      </c>
      <c r="G29" s="8">
        <v>44.222799999999999</v>
      </c>
    </row>
    <row r="30" spans="1:18" x14ac:dyDescent="0.55000000000000004">
      <c r="A30">
        <v>39.315399999999997</v>
      </c>
      <c r="G30" s="8">
        <v>44.654600000000002</v>
      </c>
    </row>
    <row r="31" spans="1:18" x14ac:dyDescent="0.55000000000000004">
      <c r="A31">
        <v>40.120899999999999</v>
      </c>
      <c r="G31" s="8">
        <v>45.103400000000001</v>
      </c>
    </row>
    <row r="32" spans="1:18" x14ac:dyDescent="0.55000000000000004">
      <c r="A32">
        <v>41.308999999999997</v>
      </c>
      <c r="G32" s="8">
        <v>45.384799999999998</v>
      </c>
    </row>
    <row r="33" spans="1:7" x14ac:dyDescent="0.55000000000000004">
      <c r="A33">
        <v>41.5852</v>
      </c>
      <c r="G33" s="8">
        <v>45.4621</v>
      </c>
    </row>
    <row r="34" spans="1:7" x14ac:dyDescent="0.55000000000000004">
      <c r="A34">
        <v>42.540300000000002</v>
      </c>
      <c r="G34" s="8">
        <v>45.579500000000003</v>
      </c>
    </row>
    <row r="35" spans="1:7" x14ac:dyDescent="0.55000000000000004">
      <c r="A35">
        <v>42.777799999999999</v>
      </c>
      <c r="G35" s="8">
        <v>45.736800000000002</v>
      </c>
    </row>
    <row r="36" spans="1:7" x14ac:dyDescent="0.55000000000000004">
      <c r="A36">
        <v>42.839100000000002</v>
      </c>
      <c r="G36" s="8">
        <v>46.000599999999999</v>
      </c>
    </row>
    <row r="37" spans="1:7" x14ac:dyDescent="0.55000000000000004">
      <c r="A37">
        <v>43.1477</v>
      </c>
      <c r="G37" s="8">
        <v>46.268999999999998</v>
      </c>
    </row>
    <row r="38" spans="1:7" x14ac:dyDescent="0.55000000000000004">
      <c r="A38">
        <v>44.21</v>
      </c>
      <c r="G38" s="8">
        <v>46.470500000000001</v>
      </c>
    </row>
    <row r="39" spans="1:7" x14ac:dyDescent="0.55000000000000004">
      <c r="A39">
        <v>44.534500000000001</v>
      </c>
      <c r="G39" s="8">
        <v>46.640799999999999</v>
      </c>
    </row>
    <row r="40" spans="1:7" x14ac:dyDescent="0.55000000000000004">
      <c r="A40">
        <v>44.597099999999998</v>
      </c>
      <c r="G40" s="8">
        <v>46.728400000000001</v>
      </c>
    </row>
    <row r="41" spans="1:7" x14ac:dyDescent="0.55000000000000004">
      <c r="A41">
        <v>44.946300000000001</v>
      </c>
      <c r="G41" s="8">
        <v>46.765999999999998</v>
      </c>
    </row>
    <row r="42" spans="1:7" x14ac:dyDescent="0.55000000000000004">
      <c r="A42">
        <v>45.080100000000002</v>
      </c>
      <c r="G42" s="8">
        <v>47.359200000000001</v>
      </c>
    </row>
    <row r="43" spans="1:7" x14ac:dyDescent="0.55000000000000004">
      <c r="A43">
        <v>46.2196</v>
      </c>
      <c r="G43" s="8">
        <v>47.848500000000001</v>
      </c>
    </row>
    <row r="44" spans="1:7" x14ac:dyDescent="0.55000000000000004">
      <c r="A44">
        <v>46.694000000000003</v>
      </c>
      <c r="G44" s="8">
        <v>47.994999999999997</v>
      </c>
    </row>
    <row r="45" spans="1:7" x14ac:dyDescent="0.55000000000000004">
      <c r="A45">
        <v>46.9435</v>
      </c>
      <c r="G45" s="8">
        <v>48.261000000000003</v>
      </c>
    </row>
    <row r="46" spans="1:7" x14ac:dyDescent="0.55000000000000004">
      <c r="A46">
        <v>47.950099999999999</v>
      </c>
      <c r="G46" s="8">
        <v>48.338299999999997</v>
      </c>
    </row>
    <row r="47" spans="1:7" x14ac:dyDescent="0.55000000000000004">
      <c r="A47">
        <v>48.276699999999998</v>
      </c>
      <c r="G47" s="8">
        <v>48.476500000000001</v>
      </c>
    </row>
    <row r="48" spans="1:7" x14ac:dyDescent="0.55000000000000004">
      <c r="A48">
        <v>48.681399999999996</v>
      </c>
      <c r="G48" s="8">
        <v>48.756599999999999</v>
      </c>
    </row>
    <row r="49" spans="1:7" x14ac:dyDescent="0.55000000000000004">
      <c r="A49">
        <v>49.673200000000001</v>
      </c>
      <c r="G49" s="8">
        <v>48.821899999999999</v>
      </c>
    </row>
    <row r="50" spans="1:7" x14ac:dyDescent="0.55000000000000004">
      <c r="A50">
        <v>51.122599999999998</v>
      </c>
      <c r="G50" s="8">
        <v>49.0197</v>
      </c>
    </row>
    <row r="51" spans="1:7" x14ac:dyDescent="0.55000000000000004">
      <c r="A51">
        <v>51.587600000000002</v>
      </c>
      <c r="G51" s="8">
        <v>49.450200000000002</v>
      </c>
    </row>
    <row r="52" spans="1:7" x14ac:dyDescent="0.55000000000000004">
      <c r="A52">
        <v>52.179099999999998</v>
      </c>
      <c r="G52" s="8">
        <v>49.607100000000003</v>
      </c>
    </row>
    <row r="53" spans="1:7" x14ac:dyDescent="0.55000000000000004">
      <c r="A53">
        <v>52.922499999999999</v>
      </c>
      <c r="G53" s="8">
        <v>49.706800000000001</v>
      </c>
    </row>
    <row r="54" spans="1:7" x14ac:dyDescent="0.55000000000000004">
      <c r="A54">
        <v>53.920999999999999</v>
      </c>
      <c r="G54" s="8">
        <v>49.954599999999999</v>
      </c>
    </row>
    <row r="55" spans="1:7" x14ac:dyDescent="0.55000000000000004">
      <c r="A55">
        <v>54.120800000000003</v>
      </c>
      <c r="G55" s="8">
        <v>50.429900000000004</v>
      </c>
    </row>
    <row r="56" spans="1:7" x14ac:dyDescent="0.55000000000000004">
      <c r="A56">
        <v>55.031300000000002</v>
      </c>
      <c r="G56" s="8">
        <v>51.999499999999998</v>
      </c>
    </row>
    <row r="57" spans="1:7" x14ac:dyDescent="0.55000000000000004">
      <c r="A57">
        <v>55.097299999999997</v>
      </c>
      <c r="G57" s="8">
        <v>52.1008</v>
      </c>
    </row>
    <row r="58" spans="1:7" x14ac:dyDescent="0.55000000000000004">
      <c r="A58">
        <v>56.444499999999998</v>
      </c>
      <c r="G58" s="8">
        <v>52.156199999999998</v>
      </c>
    </row>
    <row r="59" spans="1:7" x14ac:dyDescent="0.55000000000000004">
      <c r="A59">
        <v>57.3369</v>
      </c>
      <c r="G59" s="8">
        <v>52.312100000000001</v>
      </c>
    </row>
    <row r="60" spans="1:7" x14ac:dyDescent="0.55000000000000004">
      <c r="A60">
        <v>57.521700000000003</v>
      </c>
      <c r="G60" s="8">
        <v>52.391199999999998</v>
      </c>
    </row>
    <row r="61" spans="1:7" x14ac:dyDescent="0.55000000000000004">
      <c r="A61">
        <v>58.017699999999998</v>
      </c>
      <c r="G61" s="8">
        <v>52.539700000000003</v>
      </c>
    </row>
    <row r="62" spans="1:7" x14ac:dyDescent="0.55000000000000004">
      <c r="A62">
        <v>58.137700000000002</v>
      </c>
      <c r="G62" s="8">
        <v>52.558100000000003</v>
      </c>
    </row>
    <row r="63" spans="1:7" x14ac:dyDescent="0.55000000000000004">
      <c r="A63">
        <v>58.543799999999997</v>
      </c>
      <c r="G63" s="8">
        <v>52.733499999999999</v>
      </c>
    </row>
    <row r="64" spans="1:7" x14ac:dyDescent="0.55000000000000004">
      <c r="A64">
        <v>58.658499999999997</v>
      </c>
      <c r="G64" s="8">
        <v>52.926000000000002</v>
      </c>
    </row>
    <row r="65" spans="1:7" x14ac:dyDescent="0.55000000000000004">
      <c r="A65">
        <v>58.855200000000004</v>
      </c>
      <c r="G65" s="8">
        <v>52.963700000000003</v>
      </c>
    </row>
    <row r="66" spans="1:7" x14ac:dyDescent="0.55000000000000004">
      <c r="A66">
        <v>59.501300000000001</v>
      </c>
      <c r="G66" s="8">
        <v>53.031399999999998</v>
      </c>
    </row>
    <row r="67" spans="1:7" x14ac:dyDescent="0.55000000000000004">
      <c r="A67">
        <v>59.692799999999998</v>
      </c>
      <c r="G67" s="8">
        <v>53.837899999999998</v>
      </c>
    </row>
    <row r="68" spans="1:7" x14ac:dyDescent="0.55000000000000004">
      <c r="A68">
        <v>60.0443</v>
      </c>
      <c r="G68" s="8">
        <v>54.001300000000001</v>
      </c>
    </row>
    <row r="69" spans="1:7" x14ac:dyDescent="0.55000000000000004">
      <c r="A69">
        <v>60.885100000000001</v>
      </c>
      <c r="G69" s="8">
        <v>54.255600000000001</v>
      </c>
    </row>
    <row r="70" spans="1:7" x14ac:dyDescent="0.55000000000000004">
      <c r="A70">
        <v>61.3324</v>
      </c>
      <c r="G70" s="8">
        <v>54.832999999999998</v>
      </c>
    </row>
    <row r="71" spans="1:7" x14ac:dyDescent="0.55000000000000004">
      <c r="A71">
        <v>63.5428</v>
      </c>
      <c r="G71" s="8">
        <v>54.874099999999999</v>
      </c>
    </row>
    <row r="72" spans="1:7" x14ac:dyDescent="0.55000000000000004">
      <c r="A72">
        <v>64.335400000000007</v>
      </c>
      <c r="G72" s="8">
        <v>55.108899999999998</v>
      </c>
    </row>
    <row r="73" spans="1:7" x14ac:dyDescent="0.55000000000000004">
      <c r="A73">
        <v>64.799700000000001</v>
      </c>
      <c r="G73" s="8">
        <v>55.316800000000001</v>
      </c>
    </row>
    <row r="74" spans="1:7" x14ac:dyDescent="0.55000000000000004">
      <c r="A74">
        <v>66.697299999999998</v>
      </c>
      <c r="G74" s="8">
        <v>55.613</v>
      </c>
    </row>
    <row r="75" spans="1:7" x14ac:dyDescent="0.55000000000000004">
      <c r="A75">
        <v>67.5488</v>
      </c>
      <c r="G75" s="8">
        <v>55.8367</v>
      </c>
    </row>
    <row r="76" spans="1:7" x14ac:dyDescent="0.55000000000000004">
      <c r="A76">
        <v>68.160300000000007</v>
      </c>
      <c r="G76" s="8">
        <v>55.839500000000001</v>
      </c>
    </row>
    <row r="77" spans="1:7" x14ac:dyDescent="0.55000000000000004">
      <c r="A77">
        <v>68.278099999999995</v>
      </c>
      <c r="G77" s="8">
        <v>55.920200000000001</v>
      </c>
    </row>
    <row r="78" spans="1:7" x14ac:dyDescent="0.55000000000000004">
      <c r="A78">
        <v>69.695499999999996</v>
      </c>
      <c r="G78" s="8">
        <v>55.978900000000003</v>
      </c>
    </row>
    <row r="79" spans="1:7" x14ac:dyDescent="0.55000000000000004">
      <c r="A79">
        <v>71.282799999999995</v>
      </c>
      <c r="G79" s="8">
        <v>56.508000000000003</v>
      </c>
    </row>
    <row r="80" spans="1:7" x14ac:dyDescent="0.55000000000000004">
      <c r="A80">
        <v>72.085800000000006</v>
      </c>
      <c r="G80" s="8">
        <v>56.677</v>
      </c>
    </row>
    <row r="81" spans="1:7" x14ac:dyDescent="0.55000000000000004">
      <c r="A81">
        <v>73.066699999999997</v>
      </c>
      <c r="G81" s="8">
        <v>56.818100000000001</v>
      </c>
    </row>
    <row r="82" spans="1:7" x14ac:dyDescent="0.55000000000000004">
      <c r="A82">
        <v>74.437799999999996</v>
      </c>
      <c r="G82" s="8">
        <v>56.845999999999997</v>
      </c>
    </row>
    <row r="83" spans="1:7" x14ac:dyDescent="0.55000000000000004">
      <c r="A83">
        <v>76.226600000000005</v>
      </c>
      <c r="G83" s="8">
        <v>56.8857</v>
      </c>
    </row>
    <row r="84" spans="1:7" x14ac:dyDescent="0.55000000000000004">
      <c r="A84">
        <v>77.503600000000006</v>
      </c>
      <c r="G84" s="8">
        <v>57.066899999999997</v>
      </c>
    </row>
    <row r="85" spans="1:7" x14ac:dyDescent="0.55000000000000004">
      <c r="A85">
        <v>81.452600000000004</v>
      </c>
      <c r="G85" s="8">
        <v>57.119700000000002</v>
      </c>
    </row>
    <row r="86" spans="1:7" x14ac:dyDescent="0.55000000000000004">
      <c r="A86">
        <v>81.629000000000005</v>
      </c>
      <c r="G86" s="8">
        <v>57.157400000000003</v>
      </c>
    </row>
    <row r="87" spans="1:7" x14ac:dyDescent="0.55000000000000004">
      <c r="A87">
        <v>82.333299999999994</v>
      </c>
      <c r="G87" s="8">
        <v>57.402099999999997</v>
      </c>
    </row>
    <row r="88" spans="1:7" x14ac:dyDescent="0.55000000000000004">
      <c r="A88">
        <v>82.454099999999997</v>
      </c>
      <c r="G88" s="8">
        <v>57.551000000000002</v>
      </c>
    </row>
    <row r="89" spans="1:7" x14ac:dyDescent="0.55000000000000004">
      <c r="A89">
        <v>83.411900000000003</v>
      </c>
      <c r="G89" s="8">
        <v>57.712200000000003</v>
      </c>
    </row>
    <row r="90" spans="1:7" x14ac:dyDescent="0.55000000000000004">
      <c r="A90">
        <v>85.3215</v>
      </c>
      <c r="G90" s="8">
        <v>57.769199999999998</v>
      </c>
    </row>
    <row r="91" spans="1:7" x14ac:dyDescent="0.55000000000000004">
      <c r="A91">
        <v>88.115799999999993</v>
      </c>
      <c r="G91" s="8">
        <v>57.895699999999998</v>
      </c>
    </row>
    <row r="92" spans="1:7" x14ac:dyDescent="0.55000000000000004">
      <c r="A92">
        <v>88.464200000000005</v>
      </c>
      <c r="G92" s="8">
        <v>57.980200000000004</v>
      </c>
    </row>
    <row r="93" spans="1:7" x14ac:dyDescent="0.55000000000000004">
      <c r="A93">
        <v>89.628200000000007</v>
      </c>
      <c r="G93" s="8">
        <v>58.210299999999997</v>
      </c>
    </row>
    <row r="94" spans="1:7" x14ac:dyDescent="0.55000000000000004">
      <c r="A94">
        <v>90.764499999999998</v>
      </c>
      <c r="G94" s="8">
        <v>58.694600000000001</v>
      </c>
    </row>
    <row r="95" spans="1:7" x14ac:dyDescent="0.55000000000000004">
      <c r="A95">
        <v>91.131500000000003</v>
      </c>
      <c r="G95" s="8">
        <v>58.734999999999999</v>
      </c>
    </row>
    <row r="96" spans="1:7" x14ac:dyDescent="0.55000000000000004">
      <c r="A96">
        <v>93.830299999999994</v>
      </c>
      <c r="G96" s="8">
        <v>58.9315</v>
      </c>
    </row>
    <row r="97" spans="1:7" x14ac:dyDescent="0.55000000000000004">
      <c r="A97">
        <v>94.059299999999993</v>
      </c>
      <c r="G97" s="8">
        <v>58.963799999999999</v>
      </c>
    </row>
    <row r="98" spans="1:7" x14ac:dyDescent="0.55000000000000004">
      <c r="A98">
        <v>95.005700000000004</v>
      </c>
      <c r="G98" s="8">
        <v>59.230800000000002</v>
      </c>
    </row>
    <row r="99" spans="1:7" x14ac:dyDescent="0.55000000000000004">
      <c r="A99">
        <v>95.948800000000006</v>
      </c>
      <c r="G99" s="8">
        <v>59.527999999999999</v>
      </c>
    </row>
    <row r="100" spans="1:7" x14ac:dyDescent="0.55000000000000004">
      <c r="A100">
        <v>96.752399999999994</v>
      </c>
      <c r="G100" s="8">
        <v>59.644500000000001</v>
      </c>
    </row>
    <row r="101" spans="1:7" x14ac:dyDescent="0.55000000000000004">
      <c r="A101">
        <v>99.477000000000004</v>
      </c>
      <c r="G101" s="8">
        <v>59.683500000000002</v>
      </c>
    </row>
    <row r="102" spans="1:7" x14ac:dyDescent="0.55000000000000004">
      <c r="A102">
        <v>99.585300000000004</v>
      </c>
      <c r="G102" s="8">
        <v>59.686700000000002</v>
      </c>
    </row>
    <row r="103" spans="1:7" x14ac:dyDescent="0.55000000000000004">
      <c r="A103">
        <v>100.34399999999999</v>
      </c>
      <c r="G103" s="8">
        <v>60.490299999999998</v>
      </c>
    </row>
    <row r="104" spans="1:7" x14ac:dyDescent="0.55000000000000004">
      <c r="A104">
        <v>100.4199</v>
      </c>
      <c r="G104" s="8">
        <v>60.496699999999997</v>
      </c>
    </row>
    <row r="105" spans="1:7" x14ac:dyDescent="0.55000000000000004">
      <c r="A105">
        <v>100.958</v>
      </c>
      <c r="G105" s="8">
        <v>60.698399999999999</v>
      </c>
    </row>
    <row r="106" spans="1:7" x14ac:dyDescent="0.55000000000000004">
      <c r="A106">
        <v>101.3164</v>
      </c>
      <c r="G106" s="8">
        <v>60.714700000000001</v>
      </c>
    </row>
    <row r="107" spans="1:7" x14ac:dyDescent="0.55000000000000004">
      <c r="A107">
        <v>102.4345</v>
      </c>
      <c r="G107" s="8">
        <v>60.7592</v>
      </c>
    </row>
    <row r="108" spans="1:7" x14ac:dyDescent="0.55000000000000004">
      <c r="A108">
        <v>102.5958</v>
      </c>
      <c r="G108" s="8">
        <v>61.255299999999998</v>
      </c>
    </row>
    <row r="109" spans="1:7" x14ac:dyDescent="0.55000000000000004">
      <c r="A109">
        <v>102.7333</v>
      </c>
      <c r="G109" s="8">
        <v>61.346899999999998</v>
      </c>
    </row>
    <row r="110" spans="1:7" x14ac:dyDescent="0.55000000000000004">
      <c r="A110">
        <v>102.9543</v>
      </c>
      <c r="G110" s="8">
        <v>61.657200000000003</v>
      </c>
    </row>
    <row r="111" spans="1:7" x14ac:dyDescent="0.55000000000000004">
      <c r="A111">
        <v>106.0395</v>
      </c>
      <c r="G111" s="8">
        <v>62.057299999999998</v>
      </c>
    </row>
    <row r="112" spans="1:7" x14ac:dyDescent="0.55000000000000004">
      <c r="A112">
        <v>106.3409</v>
      </c>
      <c r="G112" s="8">
        <v>62.183</v>
      </c>
    </row>
    <row r="113" spans="1:7" x14ac:dyDescent="0.55000000000000004">
      <c r="A113">
        <v>107.5712</v>
      </c>
      <c r="G113" s="8">
        <v>62.183399999999999</v>
      </c>
    </row>
    <row r="114" spans="1:7" x14ac:dyDescent="0.55000000000000004">
      <c r="A114">
        <v>107.6589</v>
      </c>
      <c r="G114" s="8">
        <v>62.307400000000001</v>
      </c>
    </row>
    <row r="115" spans="1:7" x14ac:dyDescent="0.55000000000000004">
      <c r="A115">
        <v>107.84</v>
      </c>
      <c r="G115" s="8">
        <v>62.474299999999999</v>
      </c>
    </row>
    <row r="116" spans="1:7" x14ac:dyDescent="0.55000000000000004">
      <c r="A116">
        <v>108.0669</v>
      </c>
      <c r="G116" s="8">
        <v>63.095999999999997</v>
      </c>
    </row>
    <row r="117" spans="1:7" x14ac:dyDescent="0.55000000000000004">
      <c r="A117">
        <v>108.6155</v>
      </c>
      <c r="G117" s="8">
        <v>63.240099999999998</v>
      </c>
    </row>
    <row r="118" spans="1:7" x14ac:dyDescent="0.55000000000000004">
      <c r="A118">
        <v>111.1895</v>
      </c>
      <c r="G118" s="8">
        <v>63.526400000000002</v>
      </c>
    </row>
    <row r="119" spans="1:7" x14ac:dyDescent="0.55000000000000004">
      <c r="A119">
        <v>111.25239999999999</v>
      </c>
      <c r="G119" s="8">
        <v>63.597999999999999</v>
      </c>
    </row>
    <row r="120" spans="1:7" x14ac:dyDescent="0.55000000000000004">
      <c r="A120">
        <v>112.89109999999999</v>
      </c>
      <c r="G120" s="8">
        <v>63.684899999999999</v>
      </c>
    </row>
    <row r="121" spans="1:7" x14ac:dyDescent="0.55000000000000004">
      <c r="A121">
        <v>113.4465</v>
      </c>
      <c r="G121" s="8">
        <v>63.914000000000001</v>
      </c>
    </row>
    <row r="122" spans="1:7" x14ac:dyDescent="0.55000000000000004">
      <c r="A122">
        <v>113.8643</v>
      </c>
      <c r="G122" s="8">
        <v>63.978999999999999</v>
      </c>
    </row>
    <row r="123" spans="1:7" x14ac:dyDescent="0.55000000000000004">
      <c r="A123">
        <v>115.05249999999999</v>
      </c>
      <c r="G123" s="8">
        <v>64.022099999999995</v>
      </c>
    </row>
    <row r="124" spans="1:7" x14ac:dyDescent="0.55000000000000004">
      <c r="A124">
        <v>115.4204</v>
      </c>
      <c r="G124" s="8">
        <v>64.090400000000002</v>
      </c>
    </row>
    <row r="125" spans="1:7" x14ac:dyDescent="0.55000000000000004">
      <c r="A125">
        <v>115.76519999999999</v>
      </c>
      <c r="G125" s="8">
        <v>64.361900000000006</v>
      </c>
    </row>
    <row r="126" spans="1:7" x14ac:dyDescent="0.55000000000000004">
      <c r="A126">
        <v>116.6536</v>
      </c>
      <c r="G126" s="8">
        <v>64.437700000000007</v>
      </c>
    </row>
    <row r="127" spans="1:7" x14ac:dyDescent="0.55000000000000004">
      <c r="A127">
        <v>117.7993</v>
      </c>
      <c r="G127" s="8">
        <v>64.509600000000006</v>
      </c>
    </row>
    <row r="128" spans="1:7" x14ac:dyDescent="0.55000000000000004">
      <c r="A128">
        <v>119.94799999999999</v>
      </c>
      <c r="G128" s="8">
        <v>64.644199999999998</v>
      </c>
    </row>
    <row r="129" spans="1:7" x14ac:dyDescent="0.55000000000000004">
      <c r="A129">
        <v>123.38720000000001</v>
      </c>
      <c r="G129" s="8">
        <v>64.715999999999994</v>
      </c>
    </row>
    <row r="130" spans="1:7" x14ac:dyDescent="0.55000000000000004">
      <c r="A130">
        <v>123.7987</v>
      </c>
      <c r="G130" s="8">
        <v>64.996600000000001</v>
      </c>
    </row>
    <row r="131" spans="1:7" x14ac:dyDescent="0.55000000000000004">
      <c r="A131">
        <v>124.0034</v>
      </c>
      <c r="G131" s="8">
        <v>65.257900000000006</v>
      </c>
    </row>
    <row r="132" spans="1:7" x14ac:dyDescent="0.55000000000000004">
      <c r="A132">
        <v>124.5652</v>
      </c>
      <c r="G132" s="8">
        <v>65.5976</v>
      </c>
    </row>
    <row r="133" spans="1:7" x14ac:dyDescent="0.55000000000000004">
      <c r="A133">
        <v>125.206</v>
      </c>
      <c r="G133" s="8">
        <v>65.667299999999997</v>
      </c>
    </row>
    <row r="134" spans="1:7" x14ac:dyDescent="0.55000000000000004">
      <c r="A134">
        <v>125.9829</v>
      </c>
      <c r="G134" s="8">
        <v>65.671899999999994</v>
      </c>
    </row>
    <row r="135" spans="1:7" x14ac:dyDescent="0.55000000000000004">
      <c r="A135">
        <v>126.20699999999999</v>
      </c>
      <c r="G135" s="8">
        <v>65.716999999999999</v>
      </c>
    </row>
    <row r="136" spans="1:7" x14ac:dyDescent="0.55000000000000004">
      <c r="A136">
        <v>127.2585</v>
      </c>
      <c r="G136" s="8">
        <v>65.923900000000003</v>
      </c>
    </row>
    <row r="137" spans="1:7" x14ac:dyDescent="0.55000000000000004">
      <c r="A137">
        <v>127.8027</v>
      </c>
      <c r="G137" s="8">
        <v>66.077600000000004</v>
      </c>
    </row>
    <row r="138" spans="1:7" x14ac:dyDescent="0.55000000000000004">
      <c r="A138">
        <v>127.8197</v>
      </c>
      <c r="G138" s="8">
        <v>66.687899999999999</v>
      </c>
    </row>
    <row r="139" spans="1:7" x14ac:dyDescent="0.55000000000000004">
      <c r="A139">
        <v>129.25960000000001</v>
      </c>
      <c r="G139" s="8">
        <v>67.005099999999999</v>
      </c>
    </row>
    <row r="140" spans="1:7" x14ac:dyDescent="0.55000000000000004">
      <c r="A140">
        <v>129.76669999999999</v>
      </c>
      <c r="G140" s="8">
        <v>67.442800000000005</v>
      </c>
    </row>
    <row r="141" spans="1:7" x14ac:dyDescent="0.55000000000000004">
      <c r="A141">
        <v>130.57919999999999</v>
      </c>
      <c r="G141" s="8">
        <v>67.674000000000007</v>
      </c>
    </row>
    <row r="142" spans="1:7" x14ac:dyDescent="0.55000000000000004">
      <c r="A142">
        <v>135.36590000000001</v>
      </c>
      <c r="G142" s="8">
        <v>67.770099999999999</v>
      </c>
    </row>
    <row r="143" spans="1:7" x14ac:dyDescent="0.55000000000000004">
      <c r="A143">
        <v>136.20670000000001</v>
      </c>
      <c r="G143" s="8">
        <v>67.978700000000003</v>
      </c>
    </row>
    <row r="144" spans="1:7" x14ac:dyDescent="0.55000000000000004">
      <c r="A144">
        <v>136.3621</v>
      </c>
      <c r="G144" s="8">
        <v>68.003600000000006</v>
      </c>
    </row>
    <row r="145" spans="1:7" x14ac:dyDescent="0.55000000000000004">
      <c r="A145">
        <v>137.44839999999999</v>
      </c>
      <c r="G145" s="8">
        <v>68.015900000000002</v>
      </c>
    </row>
    <row r="146" spans="1:7" x14ac:dyDescent="0.55000000000000004">
      <c r="A146">
        <v>138.83969999999999</v>
      </c>
      <c r="G146" s="8">
        <v>68.085700000000003</v>
      </c>
    </row>
    <row r="147" spans="1:7" x14ac:dyDescent="0.55000000000000004">
      <c r="A147">
        <v>139.5967</v>
      </c>
      <c r="G147" s="8">
        <v>68.145300000000006</v>
      </c>
    </row>
    <row r="148" spans="1:7" x14ac:dyDescent="0.55000000000000004">
      <c r="A148">
        <v>140.26169999999999</v>
      </c>
      <c r="G148" s="8">
        <v>68.321899999999999</v>
      </c>
    </row>
    <row r="149" spans="1:7" x14ac:dyDescent="0.55000000000000004">
      <c r="A149">
        <v>140.649</v>
      </c>
      <c r="G149" s="8">
        <v>68.640500000000003</v>
      </c>
    </row>
    <row r="150" spans="1:7" x14ac:dyDescent="0.55000000000000004">
      <c r="A150">
        <v>141.54130000000001</v>
      </c>
      <c r="G150" s="8">
        <v>68.843299999999999</v>
      </c>
    </row>
    <row r="151" spans="1:7" x14ac:dyDescent="0.55000000000000004">
      <c r="A151">
        <v>144.82579999999999</v>
      </c>
      <c r="G151" s="8">
        <v>68.849699999999999</v>
      </c>
    </row>
    <row r="152" spans="1:7" x14ac:dyDescent="0.55000000000000004">
      <c r="A152">
        <v>146.3192</v>
      </c>
      <c r="G152" s="8">
        <v>68.864999999999995</v>
      </c>
    </row>
    <row r="153" spans="1:7" x14ac:dyDescent="0.55000000000000004">
      <c r="A153">
        <v>146.75380000000001</v>
      </c>
      <c r="G153" s="8">
        <v>68.904600000000002</v>
      </c>
    </row>
    <row r="154" spans="1:7" x14ac:dyDescent="0.55000000000000004">
      <c r="A154">
        <v>146.81870000000001</v>
      </c>
      <c r="G154" s="8">
        <v>69.0334</v>
      </c>
    </row>
    <row r="155" spans="1:7" x14ac:dyDescent="0.55000000000000004">
      <c r="A155">
        <v>149.77449999999999</v>
      </c>
      <c r="G155" s="8">
        <v>69.056299999999993</v>
      </c>
    </row>
    <row r="156" spans="1:7" x14ac:dyDescent="0.55000000000000004">
      <c r="A156">
        <v>150.87350000000001</v>
      </c>
      <c r="G156" s="8">
        <v>69.146900000000002</v>
      </c>
    </row>
    <row r="157" spans="1:7" x14ac:dyDescent="0.55000000000000004">
      <c r="A157">
        <v>151.99459999999999</v>
      </c>
      <c r="G157" s="8">
        <v>69.231800000000007</v>
      </c>
    </row>
    <row r="158" spans="1:7" x14ac:dyDescent="0.55000000000000004">
      <c r="A158">
        <v>157.14230000000001</v>
      </c>
      <c r="G158" s="8">
        <v>69.413300000000007</v>
      </c>
    </row>
    <row r="159" spans="1:7" x14ac:dyDescent="0.55000000000000004">
      <c r="A159">
        <v>157.33430000000001</v>
      </c>
      <c r="G159" s="8">
        <v>69.749700000000004</v>
      </c>
    </row>
    <row r="160" spans="1:7" x14ac:dyDescent="0.55000000000000004">
      <c r="A160">
        <v>157.61359999999999</v>
      </c>
      <c r="G160" s="8">
        <v>69.967200000000005</v>
      </c>
    </row>
    <row r="161" spans="1:7" x14ac:dyDescent="0.55000000000000004">
      <c r="A161">
        <v>159.1207</v>
      </c>
      <c r="G161" s="8">
        <v>70.192300000000003</v>
      </c>
    </row>
    <row r="162" spans="1:7" x14ac:dyDescent="0.55000000000000004">
      <c r="A162">
        <v>159.70930000000001</v>
      </c>
      <c r="G162" s="8">
        <v>70.487300000000005</v>
      </c>
    </row>
    <row r="163" spans="1:7" x14ac:dyDescent="0.55000000000000004">
      <c r="A163">
        <v>160.143</v>
      </c>
      <c r="G163" s="8">
        <v>70.507400000000004</v>
      </c>
    </row>
    <row r="164" spans="1:7" x14ac:dyDescent="0.55000000000000004">
      <c r="A164">
        <v>160.63849999999999</v>
      </c>
      <c r="G164" s="8">
        <v>70.677400000000006</v>
      </c>
    </row>
    <row r="165" spans="1:7" x14ac:dyDescent="0.55000000000000004">
      <c r="A165">
        <v>161.18369999999999</v>
      </c>
      <c r="G165" s="8">
        <v>70.891499999999994</v>
      </c>
    </row>
    <row r="166" spans="1:7" x14ac:dyDescent="0.55000000000000004">
      <c r="A166">
        <v>162.31970000000001</v>
      </c>
      <c r="G166" s="8">
        <v>71.057699999999997</v>
      </c>
    </row>
    <row r="167" spans="1:7" x14ac:dyDescent="0.55000000000000004">
      <c r="A167">
        <v>163.13900000000001</v>
      </c>
      <c r="G167" s="8">
        <v>71.216999999999999</v>
      </c>
    </row>
    <row r="168" spans="1:7" x14ac:dyDescent="0.55000000000000004">
      <c r="A168">
        <v>165.7919</v>
      </c>
      <c r="G168" s="8">
        <v>71.283600000000007</v>
      </c>
    </row>
    <row r="169" spans="1:7" x14ac:dyDescent="0.55000000000000004">
      <c r="A169">
        <v>167.3151</v>
      </c>
      <c r="G169" s="8">
        <v>71.325299999999999</v>
      </c>
    </row>
    <row r="170" spans="1:7" x14ac:dyDescent="0.55000000000000004">
      <c r="A170">
        <v>167.45580000000001</v>
      </c>
      <c r="G170" s="8">
        <v>71.347099999999998</v>
      </c>
    </row>
    <row r="171" spans="1:7" x14ac:dyDescent="0.55000000000000004">
      <c r="A171">
        <v>167.62270000000001</v>
      </c>
      <c r="G171" s="8">
        <v>71.460300000000004</v>
      </c>
    </row>
    <row r="172" spans="1:7" x14ac:dyDescent="0.55000000000000004">
      <c r="A172">
        <v>169.88990000000001</v>
      </c>
      <c r="G172" s="8">
        <v>71.481399999999994</v>
      </c>
    </row>
    <row r="173" spans="1:7" x14ac:dyDescent="0.55000000000000004">
      <c r="A173">
        <v>169.94460000000001</v>
      </c>
      <c r="G173" s="8">
        <v>71.5608</v>
      </c>
    </row>
    <row r="174" spans="1:7" x14ac:dyDescent="0.55000000000000004">
      <c r="A174">
        <v>171.4126</v>
      </c>
      <c r="G174" s="8">
        <v>71.637200000000007</v>
      </c>
    </row>
    <row r="175" spans="1:7" x14ac:dyDescent="0.55000000000000004">
      <c r="A175">
        <v>171.66810000000001</v>
      </c>
      <c r="G175" s="8">
        <v>71.768100000000004</v>
      </c>
    </row>
    <row r="176" spans="1:7" x14ac:dyDescent="0.55000000000000004">
      <c r="A176">
        <v>173.11510000000001</v>
      </c>
      <c r="G176" s="8">
        <v>71.781000000000006</v>
      </c>
    </row>
    <row r="177" spans="1:7" x14ac:dyDescent="0.55000000000000004">
      <c r="A177">
        <v>173.93539999999999</v>
      </c>
      <c r="G177" s="8">
        <v>71.806700000000006</v>
      </c>
    </row>
    <row r="178" spans="1:7" x14ac:dyDescent="0.55000000000000004">
      <c r="A178">
        <v>174.25219999999999</v>
      </c>
      <c r="G178" s="8">
        <v>72.331500000000005</v>
      </c>
    </row>
    <row r="179" spans="1:7" x14ac:dyDescent="0.55000000000000004">
      <c r="A179">
        <v>174.6943</v>
      </c>
      <c r="G179" s="8">
        <v>72.6053</v>
      </c>
    </row>
    <row r="180" spans="1:7" x14ac:dyDescent="0.55000000000000004">
      <c r="A180">
        <v>174.70490000000001</v>
      </c>
      <c r="G180" s="8">
        <v>72.706400000000002</v>
      </c>
    </row>
    <row r="181" spans="1:7" x14ac:dyDescent="0.55000000000000004">
      <c r="A181">
        <v>175.22049999999999</v>
      </c>
      <c r="G181" s="8">
        <v>72.7654</v>
      </c>
    </row>
    <row r="182" spans="1:7" x14ac:dyDescent="0.55000000000000004">
      <c r="A182">
        <v>180.2313</v>
      </c>
      <c r="G182" s="8">
        <v>72.793899999999994</v>
      </c>
    </row>
    <row r="183" spans="1:7" x14ac:dyDescent="0.55000000000000004">
      <c r="A183">
        <v>181.44929999999999</v>
      </c>
      <c r="G183" s="8">
        <v>72.824700000000007</v>
      </c>
    </row>
    <row r="184" spans="1:7" x14ac:dyDescent="0.55000000000000004">
      <c r="A184">
        <v>183.79339999999999</v>
      </c>
      <c r="G184" s="8">
        <v>72.884600000000006</v>
      </c>
    </row>
    <row r="185" spans="1:7" x14ac:dyDescent="0.55000000000000004">
      <c r="A185">
        <v>184.02260000000001</v>
      </c>
      <c r="G185" s="8">
        <v>73.186000000000007</v>
      </c>
    </row>
    <row r="186" spans="1:7" x14ac:dyDescent="0.55000000000000004">
      <c r="A186">
        <v>184.0942</v>
      </c>
      <c r="G186" s="8">
        <v>73.317700000000002</v>
      </c>
    </row>
    <row r="187" spans="1:7" x14ac:dyDescent="0.55000000000000004">
      <c r="A187">
        <v>184.63380000000001</v>
      </c>
      <c r="G187" s="8">
        <v>73.5488</v>
      </c>
    </row>
    <row r="188" spans="1:7" x14ac:dyDescent="0.55000000000000004">
      <c r="A188">
        <v>184.9443</v>
      </c>
      <c r="G188" s="8">
        <v>73.810199999999995</v>
      </c>
    </row>
    <row r="189" spans="1:7" x14ac:dyDescent="0.55000000000000004">
      <c r="A189">
        <v>185.26689999999999</v>
      </c>
      <c r="G189" s="8">
        <v>74.011099999999999</v>
      </c>
    </row>
    <row r="190" spans="1:7" x14ac:dyDescent="0.55000000000000004">
      <c r="A190">
        <v>185.43119999999999</v>
      </c>
      <c r="G190" s="8">
        <v>74.078500000000005</v>
      </c>
    </row>
    <row r="191" spans="1:7" x14ac:dyDescent="0.55000000000000004">
      <c r="A191">
        <v>186.7159</v>
      </c>
      <c r="G191" s="8">
        <v>74.264600000000002</v>
      </c>
    </row>
    <row r="192" spans="1:7" x14ac:dyDescent="0.55000000000000004">
      <c r="A192">
        <v>188.1189</v>
      </c>
      <c r="G192" s="8">
        <v>74.366900000000001</v>
      </c>
    </row>
    <row r="193" spans="1:7" x14ac:dyDescent="0.55000000000000004">
      <c r="A193">
        <v>188.54939999999999</v>
      </c>
      <c r="G193" s="8">
        <v>74.4589</v>
      </c>
    </row>
    <row r="194" spans="1:7" x14ac:dyDescent="0.55000000000000004">
      <c r="A194">
        <v>189.43029999999999</v>
      </c>
      <c r="G194" s="8">
        <v>74.697999999999993</v>
      </c>
    </row>
    <row r="195" spans="1:7" x14ac:dyDescent="0.55000000000000004">
      <c r="A195">
        <v>189.71539999999999</v>
      </c>
      <c r="G195" s="8">
        <v>74.894000000000005</v>
      </c>
    </row>
    <row r="196" spans="1:7" x14ac:dyDescent="0.55000000000000004">
      <c r="A196">
        <v>190.11699999999999</v>
      </c>
      <c r="G196" s="8">
        <v>75.166300000000007</v>
      </c>
    </row>
    <row r="197" spans="1:7" x14ac:dyDescent="0.55000000000000004">
      <c r="A197">
        <v>190.76560000000001</v>
      </c>
      <c r="G197" s="8">
        <v>75.242900000000006</v>
      </c>
    </row>
    <row r="198" spans="1:7" x14ac:dyDescent="0.55000000000000004">
      <c r="A198">
        <v>192.6583</v>
      </c>
      <c r="G198" s="8">
        <v>75.281300000000002</v>
      </c>
    </row>
    <row r="199" spans="1:7" x14ac:dyDescent="0.55000000000000004">
      <c r="A199">
        <v>193.63659999999999</v>
      </c>
      <c r="G199" s="8">
        <v>75.425399999999996</v>
      </c>
    </row>
    <row r="200" spans="1:7" x14ac:dyDescent="0.55000000000000004">
      <c r="A200">
        <v>194.16309999999999</v>
      </c>
      <c r="G200" s="8">
        <v>75.619200000000006</v>
      </c>
    </row>
    <row r="201" spans="1:7" x14ac:dyDescent="0.55000000000000004">
      <c r="A201">
        <v>194.5317</v>
      </c>
      <c r="G201" s="8">
        <v>75.891400000000004</v>
      </c>
    </row>
    <row r="202" spans="1:7" x14ac:dyDescent="0.55000000000000004">
      <c r="A202">
        <v>196.02600000000001</v>
      </c>
      <c r="G202" s="8">
        <v>76.328900000000004</v>
      </c>
    </row>
    <row r="203" spans="1:7" x14ac:dyDescent="0.55000000000000004">
      <c r="A203">
        <v>196.6456</v>
      </c>
      <c r="G203" s="8">
        <v>76.641900000000007</v>
      </c>
    </row>
    <row r="204" spans="1:7" x14ac:dyDescent="0.55000000000000004">
      <c r="A204">
        <v>199.1712</v>
      </c>
      <c r="G204" s="8">
        <v>76.773399999999995</v>
      </c>
    </row>
    <row r="205" spans="1:7" x14ac:dyDescent="0.55000000000000004">
      <c r="A205">
        <v>200.00120000000001</v>
      </c>
      <c r="G205" s="8">
        <v>77.792699999999996</v>
      </c>
    </row>
    <row r="206" spans="1:7" x14ac:dyDescent="0.55000000000000004">
      <c r="A206">
        <v>200.81610000000001</v>
      </c>
      <c r="G206" s="8">
        <v>77.793400000000005</v>
      </c>
    </row>
    <row r="207" spans="1:7" x14ac:dyDescent="0.55000000000000004">
      <c r="A207">
        <v>203.94040000000001</v>
      </c>
      <c r="G207" s="8">
        <v>77.808899999999994</v>
      </c>
    </row>
    <row r="208" spans="1:7" x14ac:dyDescent="0.55000000000000004">
      <c r="A208">
        <v>204.43620000000001</v>
      </c>
      <c r="G208" s="8">
        <v>78.539699999999996</v>
      </c>
    </row>
    <row r="209" spans="1:7" x14ac:dyDescent="0.55000000000000004">
      <c r="A209">
        <v>204.53890000000001</v>
      </c>
      <c r="G209" s="8">
        <v>78.748699999999999</v>
      </c>
    </row>
    <row r="210" spans="1:7" x14ac:dyDescent="0.55000000000000004">
      <c r="A210">
        <v>206.0052</v>
      </c>
      <c r="G210" s="8">
        <v>78.884200000000007</v>
      </c>
    </row>
    <row r="211" spans="1:7" x14ac:dyDescent="0.55000000000000004">
      <c r="A211">
        <v>210.49459999999999</v>
      </c>
      <c r="G211" s="8">
        <v>79.054299999999998</v>
      </c>
    </row>
    <row r="212" spans="1:7" x14ac:dyDescent="0.55000000000000004">
      <c r="A212">
        <v>211.2525</v>
      </c>
      <c r="G212" s="8">
        <v>79.346599999999995</v>
      </c>
    </row>
    <row r="213" spans="1:7" x14ac:dyDescent="0.55000000000000004">
      <c r="A213">
        <v>214.16739999999999</v>
      </c>
      <c r="G213" s="8">
        <v>79.41</v>
      </c>
    </row>
    <row r="214" spans="1:7" x14ac:dyDescent="0.55000000000000004">
      <c r="A214">
        <v>217.37809999999999</v>
      </c>
      <c r="G214" s="8">
        <v>79.767499999999998</v>
      </c>
    </row>
    <row r="215" spans="1:7" x14ac:dyDescent="0.55000000000000004">
      <c r="A215">
        <v>219.9838</v>
      </c>
      <c r="G215" s="8">
        <v>80.133200000000002</v>
      </c>
    </row>
    <row r="216" spans="1:7" x14ac:dyDescent="0.55000000000000004">
      <c r="A216">
        <v>221.5686</v>
      </c>
      <c r="G216" s="8">
        <v>80.146799999999999</v>
      </c>
    </row>
    <row r="217" spans="1:7" x14ac:dyDescent="0.55000000000000004">
      <c r="A217">
        <v>222.12530000000001</v>
      </c>
      <c r="G217" s="8">
        <v>80.773300000000006</v>
      </c>
    </row>
    <row r="218" spans="1:7" x14ac:dyDescent="0.55000000000000004">
      <c r="A218">
        <v>222.82040000000001</v>
      </c>
      <c r="G218" s="8">
        <v>81.375699999999995</v>
      </c>
    </row>
    <row r="219" spans="1:7" x14ac:dyDescent="0.55000000000000004">
      <c r="A219">
        <v>222.88319999999999</v>
      </c>
      <c r="G219" s="8">
        <v>81.552700000000002</v>
      </c>
    </row>
    <row r="220" spans="1:7" x14ac:dyDescent="0.55000000000000004">
      <c r="A220">
        <v>223.71</v>
      </c>
      <c r="G220" s="8">
        <v>81.594300000000004</v>
      </c>
    </row>
    <row r="221" spans="1:7" x14ac:dyDescent="0.55000000000000004">
      <c r="A221">
        <v>226.79060000000001</v>
      </c>
      <c r="G221" s="8">
        <v>82.075199999999995</v>
      </c>
    </row>
    <row r="222" spans="1:7" x14ac:dyDescent="0.55000000000000004">
      <c r="A222">
        <v>229.25190000000001</v>
      </c>
      <c r="G222" s="8">
        <v>82.124399999999994</v>
      </c>
    </row>
    <row r="223" spans="1:7" x14ac:dyDescent="0.55000000000000004">
      <c r="A223">
        <v>229.44329999999999</v>
      </c>
      <c r="G223" s="8">
        <v>82.2089</v>
      </c>
    </row>
    <row r="224" spans="1:7" x14ac:dyDescent="0.55000000000000004">
      <c r="A224">
        <v>229.602</v>
      </c>
      <c r="G224" s="8">
        <v>82.209000000000003</v>
      </c>
    </row>
    <row r="225" spans="1:7" x14ac:dyDescent="0.55000000000000004">
      <c r="A225">
        <v>230.42339999999999</v>
      </c>
      <c r="G225" s="8">
        <v>82.346400000000003</v>
      </c>
    </row>
    <row r="226" spans="1:7" x14ac:dyDescent="0.55000000000000004">
      <c r="A226">
        <v>231.7422</v>
      </c>
      <c r="G226" s="8">
        <v>82.354900000000001</v>
      </c>
    </row>
    <row r="227" spans="1:7" x14ac:dyDescent="0.55000000000000004">
      <c r="A227">
        <v>233.26990000000001</v>
      </c>
      <c r="G227" s="8">
        <v>82.819699999999997</v>
      </c>
    </row>
    <row r="228" spans="1:7" x14ac:dyDescent="0.55000000000000004">
      <c r="A228">
        <v>233.727</v>
      </c>
      <c r="G228" s="8">
        <v>84.199799999999996</v>
      </c>
    </row>
    <row r="229" spans="1:7" x14ac:dyDescent="0.55000000000000004">
      <c r="A229">
        <v>236.37690000000001</v>
      </c>
      <c r="G229" s="8">
        <v>84.401499999999999</v>
      </c>
    </row>
    <row r="230" spans="1:7" x14ac:dyDescent="0.55000000000000004">
      <c r="A230">
        <v>236.6266</v>
      </c>
      <c r="G230" s="8">
        <v>84.676400000000001</v>
      </c>
    </row>
    <row r="231" spans="1:7" x14ac:dyDescent="0.55000000000000004">
      <c r="A231">
        <v>236.72669999999999</v>
      </c>
      <c r="G231" s="8">
        <v>84.874499999999998</v>
      </c>
    </row>
    <row r="232" spans="1:7" x14ac:dyDescent="0.55000000000000004">
      <c r="A232">
        <v>237.19390000000001</v>
      </c>
      <c r="G232" s="8">
        <v>84.941199999999995</v>
      </c>
    </row>
    <row r="233" spans="1:7" x14ac:dyDescent="0.55000000000000004">
      <c r="A233">
        <v>238.5634</v>
      </c>
      <c r="G233" s="8">
        <v>85.084400000000002</v>
      </c>
    </row>
    <row r="234" spans="1:7" x14ac:dyDescent="0.55000000000000004">
      <c r="A234">
        <v>238.57419999999999</v>
      </c>
      <c r="G234" s="8">
        <v>85.085400000000007</v>
      </c>
    </row>
    <row r="235" spans="1:7" x14ac:dyDescent="0.55000000000000004">
      <c r="A235">
        <v>240.1482</v>
      </c>
      <c r="G235" s="8">
        <v>85.190100000000001</v>
      </c>
    </row>
    <row r="236" spans="1:7" x14ac:dyDescent="0.55000000000000004">
      <c r="A236">
        <v>240.57579999999999</v>
      </c>
      <c r="G236" s="8">
        <v>85.854399999999998</v>
      </c>
    </row>
    <row r="237" spans="1:7" x14ac:dyDescent="0.55000000000000004">
      <c r="A237">
        <v>241.4436</v>
      </c>
      <c r="G237" s="8">
        <v>86.253600000000006</v>
      </c>
    </row>
    <row r="238" spans="1:7" x14ac:dyDescent="0.55000000000000004">
      <c r="A238">
        <v>242.64500000000001</v>
      </c>
      <c r="G238" s="8">
        <v>86.769400000000005</v>
      </c>
    </row>
    <row r="239" spans="1:7" x14ac:dyDescent="0.55000000000000004">
      <c r="A239">
        <v>242.69390000000001</v>
      </c>
      <c r="G239" s="8">
        <v>86.801599999999993</v>
      </c>
    </row>
    <row r="240" spans="1:7" x14ac:dyDescent="0.55000000000000004">
      <c r="A240">
        <v>245.0882</v>
      </c>
      <c r="G240" s="8">
        <v>87.145499999999998</v>
      </c>
    </row>
    <row r="241" spans="1:7" x14ac:dyDescent="0.55000000000000004">
      <c r="A241">
        <v>245.26230000000001</v>
      </c>
      <c r="G241" s="8">
        <v>87.493200000000002</v>
      </c>
    </row>
    <row r="242" spans="1:7" x14ac:dyDescent="0.55000000000000004">
      <c r="A242">
        <v>245.43889999999999</v>
      </c>
      <c r="G242" s="8">
        <v>87.808000000000007</v>
      </c>
    </row>
    <row r="243" spans="1:7" x14ac:dyDescent="0.55000000000000004">
      <c r="A243">
        <v>247.88589999999999</v>
      </c>
      <c r="G243" s="8">
        <v>87.952799999999996</v>
      </c>
    </row>
    <row r="244" spans="1:7" x14ac:dyDescent="0.55000000000000004">
      <c r="A244">
        <v>248.9007</v>
      </c>
      <c r="G244" s="8">
        <v>88.004800000000003</v>
      </c>
    </row>
    <row r="245" spans="1:7" x14ac:dyDescent="0.55000000000000004">
      <c r="A245">
        <v>249.36859999999999</v>
      </c>
      <c r="G245" s="8">
        <v>88.432199999999995</v>
      </c>
    </row>
    <row r="246" spans="1:7" x14ac:dyDescent="0.55000000000000004">
      <c r="A246">
        <v>250.65629999999999</v>
      </c>
      <c r="G246" s="8">
        <v>88.724999999999994</v>
      </c>
    </row>
    <row r="247" spans="1:7" x14ac:dyDescent="0.55000000000000004">
      <c r="A247">
        <v>254.14400000000001</v>
      </c>
      <c r="G247" s="8">
        <v>88.740300000000005</v>
      </c>
    </row>
    <row r="248" spans="1:7" x14ac:dyDescent="0.55000000000000004">
      <c r="A248">
        <v>254.5548</v>
      </c>
      <c r="G248" s="8">
        <v>88.779799999999994</v>
      </c>
    </row>
    <row r="249" spans="1:7" x14ac:dyDescent="0.55000000000000004">
      <c r="A249">
        <v>254.70320000000001</v>
      </c>
      <c r="G249" s="8">
        <v>88.831100000000006</v>
      </c>
    </row>
    <row r="250" spans="1:7" x14ac:dyDescent="0.55000000000000004">
      <c r="A250">
        <v>256.51280000000003</v>
      </c>
      <c r="G250" s="8">
        <v>89.404200000000003</v>
      </c>
    </row>
    <row r="251" spans="1:7" x14ac:dyDescent="0.55000000000000004">
      <c r="A251">
        <v>258.99849999999998</v>
      </c>
      <c r="G251" s="8">
        <v>89.805899999999994</v>
      </c>
    </row>
    <row r="252" spans="1:7" x14ac:dyDescent="0.55000000000000004">
      <c r="A252">
        <v>259.26990000000001</v>
      </c>
      <c r="G252" s="8">
        <v>89.903300000000002</v>
      </c>
    </row>
    <row r="253" spans="1:7" x14ac:dyDescent="0.55000000000000004">
      <c r="A253">
        <v>260.6311</v>
      </c>
      <c r="G253" s="8">
        <v>90.0334</v>
      </c>
    </row>
    <row r="254" spans="1:7" x14ac:dyDescent="0.55000000000000004">
      <c r="A254">
        <v>261.15249999999997</v>
      </c>
      <c r="G254" s="8">
        <v>90.167900000000003</v>
      </c>
    </row>
    <row r="255" spans="1:7" x14ac:dyDescent="0.55000000000000004">
      <c r="A255">
        <v>262.36399999999998</v>
      </c>
      <c r="G255" s="8">
        <v>90.686599999999999</v>
      </c>
    </row>
    <row r="256" spans="1:7" x14ac:dyDescent="0.55000000000000004">
      <c r="A256">
        <v>263.07159999999999</v>
      </c>
      <c r="G256" s="8">
        <v>91.956400000000002</v>
      </c>
    </row>
    <row r="257" spans="1:7" x14ac:dyDescent="0.55000000000000004">
      <c r="A257">
        <v>263.68110000000001</v>
      </c>
      <c r="G257" s="8">
        <v>92.486999999999995</v>
      </c>
    </row>
    <row r="258" spans="1:7" x14ac:dyDescent="0.55000000000000004">
      <c r="A258">
        <v>263.8193</v>
      </c>
      <c r="G258" s="8">
        <v>92.702699999999993</v>
      </c>
    </row>
    <row r="259" spans="1:7" x14ac:dyDescent="0.55000000000000004">
      <c r="A259">
        <v>264.2697</v>
      </c>
      <c r="G259" s="8">
        <v>92.782499999999999</v>
      </c>
    </row>
    <row r="260" spans="1:7" x14ac:dyDescent="0.55000000000000004">
      <c r="A260">
        <v>264.32150000000001</v>
      </c>
      <c r="G260" s="8">
        <v>92.898399999999995</v>
      </c>
    </row>
    <row r="261" spans="1:7" x14ac:dyDescent="0.55000000000000004">
      <c r="A261">
        <v>266.80369999999999</v>
      </c>
      <c r="G261" s="8">
        <v>93.080699999999993</v>
      </c>
    </row>
    <row r="262" spans="1:7" x14ac:dyDescent="0.55000000000000004">
      <c r="A262">
        <v>269.21960000000001</v>
      </c>
      <c r="G262" s="8">
        <v>93.539199999999994</v>
      </c>
    </row>
    <row r="263" spans="1:7" x14ac:dyDescent="0.55000000000000004">
      <c r="A263">
        <v>269.46769999999998</v>
      </c>
      <c r="G263" s="8">
        <v>93.723600000000005</v>
      </c>
    </row>
    <row r="264" spans="1:7" x14ac:dyDescent="0.55000000000000004">
      <c r="A264">
        <v>269.4871</v>
      </c>
      <c r="G264" s="8">
        <v>93.788700000000006</v>
      </c>
    </row>
    <row r="265" spans="1:7" x14ac:dyDescent="0.55000000000000004">
      <c r="A265">
        <v>271.95949999999999</v>
      </c>
      <c r="G265" s="8">
        <v>93.997699999999995</v>
      </c>
    </row>
    <row r="266" spans="1:7" x14ac:dyDescent="0.55000000000000004">
      <c r="A266">
        <v>272.30029999999999</v>
      </c>
      <c r="G266" s="8">
        <v>94.250699999999995</v>
      </c>
    </row>
    <row r="267" spans="1:7" x14ac:dyDescent="0.55000000000000004">
      <c r="A267">
        <v>273.10149999999999</v>
      </c>
      <c r="G267" s="8">
        <v>95.102400000000003</v>
      </c>
    </row>
    <row r="268" spans="1:7" x14ac:dyDescent="0.55000000000000004">
      <c r="A268">
        <v>273.37029999999999</v>
      </c>
      <c r="G268" s="8">
        <v>95.218100000000007</v>
      </c>
    </row>
    <row r="269" spans="1:7" x14ac:dyDescent="0.55000000000000004">
      <c r="A269">
        <v>274.77370000000002</v>
      </c>
      <c r="G269" s="8">
        <v>95.830399999999997</v>
      </c>
    </row>
    <row r="270" spans="1:7" x14ac:dyDescent="0.55000000000000004">
      <c r="A270">
        <v>282.49869999999999</v>
      </c>
      <c r="G270" s="8">
        <v>96.009699999999995</v>
      </c>
    </row>
    <row r="271" spans="1:7" x14ac:dyDescent="0.55000000000000004">
      <c r="A271">
        <v>289.04770000000002</v>
      </c>
      <c r="G271" s="8">
        <v>96.150199999999998</v>
      </c>
    </row>
    <row r="272" spans="1:7" x14ac:dyDescent="0.55000000000000004">
      <c r="A272">
        <v>291.98099999999999</v>
      </c>
      <c r="G272" s="8">
        <v>96.274299999999997</v>
      </c>
    </row>
    <row r="273" spans="1:7" x14ac:dyDescent="0.55000000000000004">
      <c r="A273">
        <v>294.87920000000003</v>
      </c>
      <c r="G273" s="8">
        <v>96.320300000000003</v>
      </c>
    </row>
    <row r="274" spans="1:7" x14ac:dyDescent="0.55000000000000004">
      <c r="A274">
        <v>295.43950000000001</v>
      </c>
      <c r="G274" s="8">
        <v>96.480699999999999</v>
      </c>
    </row>
    <row r="275" spans="1:7" x14ac:dyDescent="0.55000000000000004">
      <c r="A275">
        <v>295.94819999999999</v>
      </c>
      <c r="G275" s="8">
        <v>96.797700000000006</v>
      </c>
    </row>
    <row r="276" spans="1:7" x14ac:dyDescent="0.55000000000000004">
      <c r="A276">
        <v>296.41419999999999</v>
      </c>
      <c r="G276" s="8">
        <v>97.223600000000005</v>
      </c>
    </row>
    <row r="277" spans="1:7" x14ac:dyDescent="0.55000000000000004">
      <c r="A277">
        <v>297.49869999999999</v>
      </c>
      <c r="G277" s="8">
        <v>97.517200000000003</v>
      </c>
    </row>
    <row r="278" spans="1:7" x14ac:dyDescent="0.55000000000000004">
      <c r="A278">
        <v>300.37450000000001</v>
      </c>
      <c r="G278" s="8">
        <v>98.861199999999997</v>
      </c>
    </row>
    <row r="279" spans="1:7" x14ac:dyDescent="0.55000000000000004">
      <c r="A279">
        <v>300.87909999999999</v>
      </c>
      <c r="G279" s="8">
        <v>99.365200000000002</v>
      </c>
    </row>
    <row r="280" spans="1:7" x14ac:dyDescent="0.55000000000000004">
      <c r="A280">
        <v>303.73169999999999</v>
      </c>
      <c r="G280" s="8">
        <v>100.5468</v>
      </c>
    </row>
    <row r="281" spans="1:7" x14ac:dyDescent="0.55000000000000004">
      <c r="A281">
        <v>304.19330000000002</v>
      </c>
      <c r="G281" s="8">
        <v>100.7268</v>
      </c>
    </row>
    <row r="282" spans="1:7" x14ac:dyDescent="0.55000000000000004">
      <c r="A282">
        <v>307.27249999999998</v>
      </c>
      <c r="G282" s="8">
        <v>101.1523</v>
      </c>
    </row>
    <row r="283" spans="1:7" x14ac:dyDescent="0.55000000000000004">
      <c r="A283">
        <v>307.4092</v>
      </c>
      <c r="G283" s="8">
        <v>102.5295</v>
      </c>
    </row>
    <row r="284" spans="1:7" x14ac:dyDescent="0.55000000000000004">
      <c r="A284">
        <v>312.0847</v>
      </c>
      <c r="G284" s="8">
        <v>103.50409999999999</v>
      </c>
    </row>
    <row r="285" spans="1:7" x14ac:dyDescent="0.55000000000000004">
      <c r="A285">
        <v>314.94819999999999</v>
      </c>
      <c r="G285" s="8">
        <v>103.8135</v>
      </c>
    </row>
    <row r="286" spans="1:7" x14ac:dyDescent="0.55000000000000004">
      <c r="A286">
        <v>317.03269999999998</v>
      </c>
      <c r="G286" s="8">
        <v>104.0633</v>
      </c>
    </row>
    <row r="287" spans="1:7" x14ac:dyDescent="0.55000000000000004">
      <c r="A287">
        <v>318.05349999999999</v>
      </c>
      <c r="G287" s="8">
        <v>104.1669</v>
      </c>
    </row>
    <row r="288" spans="1:7" x14ac:dyDescent="0.55000000000000004">
      <c r="A288">
        <v>318.29509999999999</v>
      </c>
      <c r="G288" s="8">
        <v>104.4804</v>
      </c>
    </row>
    <row r="289" spans="1:7" x14ac:dyDescent="0.55000000000000004">
      <c r="A289">
        <v>321.06920000000002</v>
      </c>
      <c r="G289" s="8">
        <v>105.03830000000001</v>
      </c>
    </row>
    <row r="290" spans="1:7" x14ac:dyDescent="0.55000000000000004">
      <c r="A290">
        <v>322.2321</v>
      </c>
      <c r="G290" s="8">
        <v>105.9016</v>
      </c>
    </row>
    <row r="291" spans="1:7" x14ac:dyDescent="0.55000000000000004">
      <c r="A291">
        <v>322.3501</v>
      </c>
      <c r="G291" s="8">
        <v>106.087</v>
      </c>
    </row>
    <row r="292" spans="1:7" x14ac:dyDescent="0.55000000000000004">
      <c r="A292">
        <v>327.89359999999999</v>
      </c>
      <c r="G292" s="8">
        <v>106.154</v>
      </c>
    </row>
    <row r="293" spans="1:7" x14ac:dyDescent="0.55000000000000004">
      <c r="A293">
        <v>329.00119999999998</v>
      </c>
      <c r="G293" s="8">
        <v>106.836</v>
      </c>
    </row>
    <row r="294" spans="1:7" x14ac:dyDescent="0.55000000000000004">
      <c r="A294">
        <v>330.6936</v>
      </c>
      <c r="G294" s="8">
        <v>107.5849</v>
      </c>
    </row>
    <row r="295" spans="1:7" x14ac:dyDescent="0.55000000000000004">
      <c r="A295">
        <v>334.4717</v>
      </c>
      <c r="G295" s="8">
        <v>107.9044</v>
      </c>
    </row>
    <row r="296" spans="1:7" x14ac:dyDescent="0.55000000000000004">
      <c r="A296">
        <v>335.56630000000001</v>
      </c>
      <c r="G296" s="8">
        <v>108.1609</v>
      </c>
    </row>
    <row r="297" spans="1:7" x14ac:dyDescent="0.55000000000000004">
      <c r="A297">
        <v>337.11020000000002</v>
      </c>
      <c r="G297" s="8">
        <v>108.2235</v>
      </c>
    </row>
    <row r="298" spans="1:7" x14ac:dyDescent="0.55000000000000004">
      <c r="A298">
        <v>339.73099999999999</v>
      </c>
      <c r="G298" s="8">
        <v>108.7148</v>
      </c>
    </row>
    <row r="299" spans="1:7" x14ac:dyDescent="0.55000000000000004">
      <c r="A299">
        <v>340.79719999999998</v>
      </c>
      <c r="G299" s="8">
        <v>110.8533</v>
      </c>
    </row>
    <row r="300" spans="1:7" x14ac:dyDescent="0.55000000000000004">
      <c r="A300">
        <v>341.10860000000002</v>
      </c>
      <c r="G300" s="8">
        <v>110.88379999999999</v>
      </c>
    </row>
    <row r="301" spans="1:7" x14ac:dyDescent="0.55000000000000004">
      <c r="A301">
        <v>341.66050000000001</v>
      </c>
      <c r="G301" s="8">
        <v>111.0068</v>
      </c>
    </row>
    <row r="302" spans="1:7" x14ac:dyDescent="0.55000000000000004">
      <c r="A302">
        <v>342.73079999999999</v>
      </c>
      <c r="G302" s="8">
        <v>111.56610000000001</v>
      </c>
    </row>
    <row r="303" spans="1:7" x14ac:dyDescent="0.55000000000000004">
      <c r="A303">
        <v>348.07670000000002</v>
      </c>
      <c r="G303" s="8">
        <v>111.62050000000001</v>
      </c>
    </row>
    <row r="304" spans="1:7" x14ac:dyDescent="0.55000000000000004">
      <c r="A304">
        <v>350.37799999999999</v>
      </c>
      <c r="G304" s="8">
        <v>112.0702</v>
      </c>
    </row>
    <row r="305" spans="1:7" x14ac:dyDescent="0.55000000000000004">
      <c r="A305">
        <v>351.25400000000002</v>
      </c>
      <c r="G305" s="8">
        <v>112.30370000000001</v>
      </c>
    </row>
    <row r="306" spans="1:7" x14ac:dyDescent="0.55000000000000004">
      <c r="A306">
        <v>353.87860000000001</v>
      </c>
      <c r="G306" s="8">
        <v>112.9932</v>
      </c>
    </row>
    <row r="307" spans="1:7" x14ac:dyDescent="0.55000000000000004">
      <c r="A307">
        <v>356.67700000000002</v>
      </c>
      <c r="G307" s="8">
        <v>113.6666</v>
      </c>
    </row>
    <row r="308" spans="1:7" x14ac:dyDescent="0.55000000000000004">
      <c r="A308">
        <v>356.93419999999998</v>
      </c>
      <c r="G308" s="8">
        <v>113.71339999999999</v>
      </c>
    </row>
    <row r="309" spans="1:7" x14ac:dyDescent="0.55000000000000004">
      <c r="A309">
        <v>360.84249999999997</v>
      </c>
      <c r="G309" s="8">
        <v>114.64190000000001</v>
      </c>
    </row>
    <row r="310" spans="1:7" x14ac:dyDescent="0.55000000000000004">
      <c r="A310">
        <v>364.32249999999999</v>
      </c>
      <c r="G310" s="8">
        <v>115.2514</v>
      </c>
    </row>
    <row r="311" spans="1:7" x14ac:dyDescent="0.55000000000000004">
      <c r="A311">
        <v>366.66149999999999</v>
      </c>
      <c r="G311" s="8">
        <v>115.4378</v>
      </c>
    </row>
    <row r="312" spans="1:7" x14ac:dyDescent="0.55000000000000004">
      <c r="A312">
        <v>367.60599999999999</v>
      </c>
      <c r="G312" s="8">
        <v>115.64870000000001</v>
      </c>
    </row>
    <row r="313" spans="1:7" x14ac:dyDescent="0.55000000000000004">
      <c r="A313">
        <v>368.25069999999999</v>
      </c>
      <c r="G313" s="8">
        <v>116.247</v>
      </c>
    </row>
    <row r="314" spans="1:7" x14ac:dyDescent="0.55000000000000004">
      <c r="A314">
        <v>368.44240000000002</v>
      </c>
      <c r="G314" s="8">
        <v>116.5348</v>
      </c>
    </row>
    <row r="315" spans="1:7" x14ac:dyDescent="0.55000000000000004">
      <c r="A315">
        <v>371.28550000000001</v>
      </c>
      <c r="G315" s="8">
        <v>116.6876</v>
      </c>
    </row>
    <row r="316" spans="1:7" x14ac:dyDescent="0.55000000000000004">
      <c r="A316">
        <v>372.21570000000003</v>
      </c>
      <c r="G316" s="8">
        <v>116.68810000000001</v>
      </c>
    </row>
    <row r="317" spans="1:7" x14ac:dyDescent="0.55000000000000004">
      <c r="A317">
        <v>373.85649999999998</v>
      </c>
      <c r="G317" s="8">
        <v>116.8022</v>
      </c>
    </row>
    <row r="318" spans="1:7" x14ac:dyDescent="0.55000000000000004">
      <c r="A318">
        <v>375.31029999999998</v>
      </c>
      <c r="G318" s="8">
        <v>117.1955</v>
      </c>
    </row>
    <row r="319" spans="1:7" x14ac:dyDescent="0.55000000000000004">
      <c r="A319">
        <v>376.6687</v>
      </c>
      <c r="G319" s="8">
        <v>117.3263</v>
      </c>
    </row>
    <row r="320" spans="1:7" x14ac:dyDescent="0.55000000000000004">
      <c r="A320">
        <v>377.72609999999997</v>
      </c>
      <c r="G320" s="8">
        <v>118.6507</v>
      </c>
    </row>
    <row r="321" spans="1:7" x14ac:dyDescent="0.55000000000000004">
      <c r="A321">
        <v>380.02519999999998</v>
      </c>
      <c r="G321" s="8">
        <v>118.8616</v>
      </c>
    </row>
    <row r="322" spans="1:7" x14ac:dyDescent="0.55000000000000004">
      <c r="A322">
        <v>380.05630000000002</v>
      </c>
      <c r="G322" s="8">
        <v>118.9174</v>
      </c>
    </row>
    <row r="323" spans="1:7" x14ac:dyDescent="0.55000000000000004">
      <c r="A323">
        <v>381.95549999999997</v>
      </c>
      <c r="G323" s="8">
        <v>119.1134</v>
      </c>
    </row>
    <row r="324" spans="1:7" x14ac:dyDescent="0.55000000000000004">
      <c r="A324">
        <v>382.85669999999999</v>
      </c>
      <c r="G324" s="8">
        <v>119.18040000000001</v>
      </c>
    </row>
    <row r="325" spans="1:7" x14ac:dyDescent="0.55000000000000004">
      <c r="A325">
        <v>384.87389999999999</v>
      </c>
      <c r="G325" s="8">
        <v>119.2784</v>
      </c>
    </row>
    <row r="326" spans="1:7" x14ac:dyDescent="0.55000000000000004">
      <c r="A326">
        <v>385.91730000000001</v>
      </c>
      <c r="G326" s="8">
        <v>119.5056</v>
      </c>
    </row>
    <row r="327" spans="1:7" x14ac:dyDescent="0.55000000000000004">
      <c r="A327">
        <v>388.50839999999999</v>
      </c>
      <c r="G327" s="8">
        <v>120.02970000000001</v>
      </c>
    </row>
    <row r="328" spans="1:7" x14ac:dyDescent="0.55000000000000004">
      <c r="A328">
        <v>391.46499999999997</v>
      </c>
      <c r="G328" s="8">
        <v>120.0654</v>
      </c>
    </row>
    <row r="329" spans="1:7" x14ac:dyDescent="0.55000000000000004">
      <c r="A329">
        <v>393.2817</v>
      </c>
      <c r="G329" s="8">
        <v>120.53570000000001</v>
      </c>
    </row>
    <row r="330" spans="1:7" x14ac:dyDescent="0.55000000000000004">
      <c r="A330">
        <v>393.74549999999999</v>
      </c>
      <c r="G330" s="8">
        <v>121.40730000000001</v>
      </c>
    </row>
    <row r="331" spans="1:7" x14ac:dyDescent="0.55000000000000004">
      <c r="A331">
        <v>395.77359999999999</v>
      </c>
      <c r="G331" s="8">
        <v>122.2098</v>
      </c>
    </row>
    <row r="332" spans="1:7" x14ac:dyDescent="0.55000000000000004">
      <c r="A332">
        <v>397.41789999999997</v>
      </c>
      <c r="G332" s="8">
        <v>123.2252</v>
      </c>
    </row>
    <row r="333" spans="1:7" x14ac:dyDescent="0.55000000000000004">
      <c r="A333">
        <v>397.88099999999997</v>
      </c>
      <c r="G333" s="8">
        <v>123.5638</v>
      </c>
    </row>
    <row r="334" spans="1:7" x14ac:dyDescent="0.55000000000000004">
      <c r="A334">
        <v>401.08240000000001</v>
      </c>
      <c r="G334" s="8">
        <v>124.788</v>
      </c>
    </row>
    <row r="335" spans="1:7" x14ac:dyDescent="0.55000000000000004">
      <c r="A335">
        <v>401.95209999999997</v>
      </c>
      <c r="G335" s="8">
        <v>125.2124</v>
      </c>
    </row>
    <row r="336" spans="1:7" x14ac:dyDescent="0.55000000000000004">
      <c r="A336">
        <v>403.97640000000001</v>
      </c>
      <c r="G336" s="8">
        <v>125.3526</v>
      </c>
    </row>
    <row r="337" spans="1:7" x14ac:dyDescent="0.55000000000000004">
      <c r="A337">
        <v>404.01420000000002</v>
      </c>
      <c r="G337" s="8">
        <v>125.5921</v>
      </c>
    </row>
    <row r="338" spans="1:7" x14ac:dyDescent="0.55000000000000004">
      <c r="A338">
        <v>405.3766</v>
      </c>
      <c r="G338" s="8">
        <v>125.7473</v>
      </c>
    </row>
    <row r="339" spans="1:7" x14ac:dyDescent="0.55000000000000004">
      <c r="A339">
        <v>407.24459999999999</v>
      </c>
      <c r="G339" s="8">
        <v>126.0732</v>
      </c>
    </row>
    <row r="340" spans="1:7" x14ac:dyDescent="0.55000000000000004">
      <c r="A340">
        <v>407.73500000000001</v>
      </c>
      <c r="G340" s="8">
        <v>126.2144</v>
      </c>
    </row>
    <row r="341" spans="1:7" x14ac:dyDescent="0.55000000000000004">
      <c r="A341">
        <v>410.91820000000001</v>
      </c>
      <c r="G341" s="8">
        <v>126.7304</v>
      </c>
    </row>
    <row r="342" spans="1:7" x14ac:dyDescent="0.55000000000000004">
      <c r="A342">
        <v>413.95060000000001</v>
      </c>
      <c r="G342" s="8">
        <v>126.74379999999999</v>
      </c>
    </row>
    <row r="343" spans="1:7" x14ac:dyDescent="0.55000000000000004">
      <c r="A343">
        <v>415.73759999999999</v>
      </c>
      <c r="G343" s="8">
        <v>126.78700000000001</v>
      </c>
    </row>
    <row r="344" spans="1:7" x14ac:dyDescent="0.55000000000000004">
      <c r="A344">
        <v>416.47089999999997</v>
      </c>
      <c r="G344" s="8">
        <v>128.12790000000001</v>
      </c>
    </row>
    <row r="345" spans="1:7" x14ac:dyDescent="0.55000000000000004">
      <c r="A345">
        <v>417.85500000000002</v>
      </c>
      <c r="G345" s="8">
        <v>128.18469999999999</v>
      </c>
    </row>
    <row r="346" spans="1:7" x14ac:dyDescent="0.55000000000000004">
      <c r="A346">
        <v>419.59390000000002</v>
      </c>
      <c r="G346" s="8">
        <v>129.57919999999999</v>
      </c>
    </row>
    <row r="347" spans="1:7" x14ac:dyDescent="0.55000000000000004">
      <c r="A347">
        <v>421.63819999999998</v>
      </c>
      <c r="G347" s="8">
        <v>129.91300000000001</v>
      </c>
    </row>
    <row r="348" spans="1:7" x14ac:dyDescent="0.55000000000000004">
      <c r="A348">
        <v>422.97710000000001</v>
      </c>
      <c r="G348" s="8">
        <v>132.2106</v>
      </c>
    </row>
    <row r="349" spans="1:7" x14ac:dyDescent="0.55000000000000004">
      <c r="A349">
        <v>423.78129999999999</v>
      </c>
      <c r="G349" s="8">
        <v>132.27709999999999</v>
      </c>
    </row>
    <row r="350" spans="1:7" x14ac:dyDescent="0.55000000000000004">
      <c r="A350">
        <v>425.70499999999998</v>
      </c>
      <c r="G350" s="8">
        <v>132.30269999999999</v>
      </c>
    </row>
    <row r="351" spans="1:7" x14ac:dyDescent="0.55000000000000004">
      <c r="A351">
        <v>427.90129999999999</v>
      </c>
      <c r="G351" s="8">
        <v>132.9785</v>
      </c>
    </row>
    <row r="352" spans="1:7" x14ac:dyDescent="0.55000000000000004">
      <c r="A352">
        <v>428.93770000000001</v>
      </c>
      <c r="G352" s="8">
        <v>133.5275</v>
      </c>
    </row>
    <row r="353" spans="1:7" x14ac:dyDescent="0.55000000000000004">
      <c r="A353">
        <v>430.596</v>
      </c>
      <c r="G353" s="8">
        <v>133.84559999999999</v>
      </c>
    </row>
    <row r="354" spans="1:7" x14ac:dyDescent="0.55000000000000004">
      <c r="A354">
        <v>431.84350000000001</v>
      </c>
      <c r="G354" s="8">
        <v>134.24090000000001</v>
      </c>
    </row>
    <row r="355" spans="1:7" x14ac:dyDescent="0.55000000000000004">
      <c r="A355">
        <v>433.8879</v>
      </c>
      <c r="G355" s="8">
        <v>134.72409999999999</v>
      </c>
    </row>
    <row r="356" spans="1:7" x14ac:dyDescent="0.55000000000000004">
      <c r="A356">
        <v>435.18450000000001</v>
      </c>
      <c r="G356" s="8">
        <v>134.90430000000001</v>
      </c>
    </row>
    <row r="357" spans="1:7" x14ac:dyDescent="0.55000000000000004">
      <c r="A357">
        <v>436.01900000000001</v>
      </c>
      <c r="G357" s="8">
        <v>135.0103</v>
      </c>
    </row>
    <row r="358" spans="1:7" x14ac:dyDescent="0.55000000000000004">
      <c r="A358">
        <v>438.64479999999998</v>
      </c>
      <c r="G358" s="8">
        <v>135.048</v>
      </c>
    </row>
    <row r="359" spans="1:7" x14ac:dyDescent="0.55000000000000004">
      <c r="A359">
        <v>439.9153</v>
      </c>
      <c r="G359" s="8">
        <v>135.15950000000001</v>
      </c>
    </row>
    <row r="360" spans="1:7" x14ac:dyDescent="0.55000000000000004">
      <c r="A360">
        <v>440.4753</v>
      </c>
      <c r="G360" s="8">
        <v>135.53020000000001</v>
      </c>
    </row>
    <row r="361" spans="1:7" x14ac:dyDescent="0.55000000000000004">
      <c r="A361">
        <v>442.96420000000001</v>
      </c>
      <c r="G361" s="8">
        <v>135.60400000000001</v>
      </c>
    </row>
    <row r="362" spans="1:7" x14ac:dyDescent="0.55000000000000004">
      <c r="A362">
        <v>446.12849999999997</v>
      </c>
      <c r="G362" s="8">
        <v>136.37039999999999</v>
      </c>
    </row>
    <row r="363" spans="1:7" x14ac:dyDescent="0.55000000000000004">
      <c r="A363">
        <v>449.83479999999997</v>
      </c>
      <c r="G363" s="8">
        <v>136.4453</v>
      </c>
    </row>
    <row r="364" spans="1:7" x14ac:dyDescent="0.55000000000000004">
      <c r="A364">
        <v>450.84820000000002</v>
      </c>
      <c r="G364" s="8">
        <v>136.6575</v>
      </c>
    </row>
    <row r="365" spans="1:7" x14ac:dyDescent="0.55000000000000004">
      <c r="A365">
        <v>452.10669999999999</v>
      </c>
      <c r="G365" s="8">
        <v>137.2876</v>
      </c>
    </row>
    <row r="366" spans="1:7" x14ac:dyDescent="0.55000000000000004">
      <c r="A366">
        <v>452.52620000000002</v>
      </c>
      <c r="G366" s="8">
        <v>137.7576</v>
      </c>
    </row>
    <row r="367" spans="1:7" x14ac:dyDescent="0.55000000000000004">
      <c r="A367">
        <v>453.15699999999998</v>
      </c>
      <c r="G367" s="8">
        <v>137.7723</v>
      </c>
    </row>
    <row r="368" spans="1:7" x14ac:dyDescent="0.55000000000000004">
      <c r="A368">
        <v>454.29180000000002</v>
      </c>
      <c r="G368" s="8">
        <v>138.3373</v>
      </c>
    </row>
    <row r="369" spans="1:7" x14ac:dyDescent="0.55000000000000004">
      <c r="A369">
        <v>455.09910000000002</v>
      </c>
      <c r="G369" s="8">
        <v>138.36199999999999</v>
      </c>
    </row>
    <row r="370" spans="1:7" x14ac:dyDescent="0.55000000000000004">
      <c r="A370">
        <v>459.3485</v>
      </c>
      <c r="G370" s="8">
        <v>138.75030000000001</v>
      </c>
    </row>
    <row r="371" spans="1:7" x14ac:dyDescent="0.55000000000000004">
      <c r="A371">
        <v>464.0727</v>
      </c>
      <c r="G371" s="8">
        <v>138.95269999999999</v>
      </c>
    </row>
    <row r="372" spans="1:7" x14ac:dyDescent="0.55000000000000004">
      <c r="A372">
        <v>464.5188</v>
      </c>
      <c r="G372" s="8">
        <v>139.15369999999999</v>
      </c>
    </row>
    <row r="373" spans="1:7" x14ac:dyDescent="0.55000000000000004">
      <c r="A373">
        <v>466.9907</v>
      </c>
      <c r="G373" s="8">
        <v>140.16059999999999</v>
      </c>
    </row>
    <row r="374" spans="1:7" x14ac:dyDescent="0.55000000000000004">
      <c r="A374">
        <v>469.19110000000001</v>
      </c>
      <c r="G374" s="8">
        <v>140.22559999999999</v>
      </c>
    </row>
    <row r="375" spans="1:7" x14ac:dyDescent="0.55000000000000004">
      <c r="A375">
        <v>470.18610000000001</v>
      </c>
      <c r="G375" s="8">
        <v>140.51519999999999</v>
      </c>
    </row>
    <row r="376" spans="1:7" x14ac:dyDescent="0.55000000000000004">
      <c r="A376">
        <v>471.678</v>
      </c>
      <c r="G376" s="8">
        <v>140.5385</v>
      </c>
    </row>
    <row r="377" spans="1:7" x14ac:dyDescent="0.55000000000000004">
      <c r="A377">
        <v>474.49880000000002</v>
      </c>
      <c r="G377" s="8">
        <v>140.58920000000001</v>
      </c>
    </row>
    <row r="378" spans="1:7" x14ac:dyDescent="0.55000000000000004">
      <c r="A378">
        <v>475.32659999999998</v>
      </c>
      <c r="G378" s="8">
        <v>140.82060000000001</v>
      </c>
    </row>
    <row r="379" spans="1:7" x14ac:dyDescent="0.55000000000000004">
      <c r="A379">
        <v>476.02670000000001</v>
      </c>
      <c r="G379" s="8">
        <v>141.29669999999999</v>
      </c>
    </row>
    <row r="380" spans="1:7" x14ac:dyDescent="0.55000000000000004">
      <c r="A380">
        <v>478.72789999999998</v>
      </c>
      <c r="G380" s="8">
        <v>141.92160000000001</v>
      </c>
    </row>
    <row r="381" spans="1:7" x14ac:dyDescent="0.55000000000000004">
      <c r="A381">
        <v>479.64170000000001</v>
      </c>
      <c r="G381" s="8">
        <v>142.0136</v>
      </c>
    </row>
    <row r="382" spans="1:7" x14ac:dyDescent="0.55000000000000004">
      <c r="A382">
        <v>481.86720000000003</v>
      </c>
      <c r="G382" s="8">
        <v>142.03</v>
      </c>
    </row>
    <row r="383" spans="1:7" x14ac:dyDescent="0.55000000000000004">
      <c r="A383">
        <v>486.61099999999999</v>
      </c>
      <c r="G383" s="8">
        <v>142.70230000000001</v>
      </c>
    </row>
    <row r="384" spans="1:7" x14ac:dyDescent="0.55000000000000004">
      <c r="A384">
        <v>487.1857</v>
      </c>
      <c r="G384" s="8">
        <v>142.91229999999999</v>
      </c>
    </row>
    <row r="385" spans="1:7" x14ac:dyDescent="0.55000000000000004">
      <c r="A385">
        <v>487.50619999999998</v>
      </c>
      <c r="G385" s="8">
        <v>144.31280000000001</v>
      </c>
    </row>
    <row r="386" spans="1:7" x14ac:dyDescent="0.55000000000000004">
      <c r="A386">
        <v>487.68720000000002</v>
      </c>
      <c r="G386" s="8">
        <v>146.2698</v>
      </c>
    </row>
    <row r="387" spans="1:7" x14ac:dyDescent="0.55000000000000004">
      <c r="A387">
        <v>489.02460000000002</v>
      </c>
      <c r="G387" s="8">
        <v>146.584</v>
      </c>
    </row>
    <row r="388" spans="1:7" x14ac:dyDescent="0.55000000000000004">
      <c r="A388">
        <v>492.52850000000001</v>
      </c>
      <c r="G388" s="8">
        <v>146.98320000000001</v>
      </c>
    </row>
    <row r="389" spans="1:7" x14ac:dyDescent="0.55000000000000004">
      <c r="A389">
        <v>493.65609999999998</v>
      </c>
      <c r="G389" s="8">
        <v>147.2784</v>
      </c>
    </row>
    <row r="390" spans="1:7" x14ac:dyDescent="0.55000000000000004">
      <c r="A390">
        <v>496.01310000000001</v>
      </c>
      <c r="G390" s="8">
        <v>147.3801</v>
      </c>
    </row>
    <row r="391" spans="1:7" x14ac:dyDescent="0.55000000000000004">
      <c r="A391">
        <v>496.76119999999997</v>
      </c>
      <c r="G391" s="8">
        <v>147.66489999999999</v>
      </c>
    </row>
    <row r="392" spans="1:7" x14ac:dyDescent="0.55000000000000004">
      <c r="A392">
        <v>499.3193</v>
      </c>
      <c r="G392" s="8">
        <v>147.70179999999999</v>
      </c>
    </row>
    <row r="393" spans="1:7" x14ac:dyDescent="0.55000000000000004">
      <c r="A393">
        <v>502.21429999999998</v>
      </c>
      <c r="G393" s="8">
        <v>149.12299999999999</v>
      </c>
    </row>
    <row r="394" spans="1:7" x14ac:dyDescent="0.55000000000000004">
      <c r="A394">
        <v>503.83019999999999</v>
      </c>
      <c r="G394" s="8">
        <v>149.69880000000001</v>
      </c>
    </row>
    <row r="395" spans="1:7" x14ac:dyDescent="0.55000000000000004">
      <c r="A395">
        <v>507.3802</v>
      </c>
      <c r="G395" s="8">
        <v>149.8912</v>
      </c>
    </row>
    <row r="396" spans="1:7" x14ac:dyDescent="0.55000000000000004">
      <c r="A396">
        <v>507.48770000000002</v>
      </c>
      <c r="G396" s="8">
        <v>150.0728</v>
      </c>
    </row>
    <row r="397" spans="1:7" x14ac:dyDescent="0.55000000000000004">
      <c r="A397">
        <v>508.13010000000003</v>
      </c>
      <c r="G397" s="8">
        <v>151.2149</v>
      </c>
    </row>
    <row r="398" spans="1:7" x14ac:dyDescent="0.55000000000000004">
      <c r="A398">
        <v>509.11610000000002</v>
      </c>
      <c r="G398" s="8">
        <v>151.88069999999999</v>
      </c>
    </row>
    <row r="399" spans="1:7" x14ac:dyDescent="0.55000000000000004">
      <c r="A399">
        <v>511.57319999999999</v>
      </c>
      <c r="G399" s="8">
        <v>151.8913</v>
      </c>
    </row>
    <row r="400" spans="1:7" x14ac:dyDescent="0.55000000000000004">
      <c r="A400">
        <v>515.9402</v>
      </c>
      <c r="G400" s="8">
        <v>152.48400000000001</v>
      </c>
    </row>
    <row r="401" spans="1:7" x14ac:dyDescent="0.55000000000000004">
      <c r="A401">
        <v>519.54780000000005</v>
      </c>
      <c r="G401" s="8">
        <v>152.7533</v>
      </c>
    </row>
    <row r="402" spans="1:7" x14ac:dyDescent="0.55000000000000004">
      <c r="A402">
        <v>520.20439999999996</v>
      </c>
      <c r="G402" s="8">
        <v>153.35679999999999</v>
      </c>
    </row>
    <row r="403" spans="1:7" x14ac:dyDescent="0.55000000000000004">
      <c r="A403">
        <v>526.95190000000002</v>
      </c>
      <c r="G403" s="8">
        <v>153.4194</v>
      </c>
    </row>
    <row r="404" spans="1:7" x14ac:dyDescent="0.55000000000000004">
      <c r="A404">
        <v>527.24609999999996</v>
      </c>
      <c r="G404" s="8">
        <v>154.11070000000001</v>
      </c>
    </row>
    <row r="405" spans="1:7" x14ac:dyDescent="0.55000000000000004">
      <c r="A405">
        <v>528.37829999999997</v>
      </c>
      <c r="G405" s="8">
        <v>154.7936</v>
      </c>
    </row>
    <row r="406" spans="1:7" x14ac:dyDescent="0.55000000000000004">
      <c r="A406">
        <v>529.37390000000005</v>
      </c>
      <c r="G406" s="8">
        <v>154.9589</v>
      </c>
    </row>
    <row r="407" spans="1:7" x14ac:dyDescent="0.55000000000000004">
      <c r="A407">
        <v>529.6635</v>
      </c>
      <c r="G407" s="8">
        <v>155.2133</v>
      </c>
    </row>
    <row r="408" spans="1:7" x14ac:dyDescent="0.55000000000000004">
      <c r="A408">
        <v>530.33389999999997</v>
      </c>
      <c r="G408" s="8">
        <v>155.92750000000001</v>
      </c>
    </row>
    <row r="409" spans="1:7" x14ac:dyDescent="0.55000000000000004">
      <c r="A409">
        <v>533.72429999999997</v>
      </c>
      <c r="G409" s="8">
        <v>156.2655</v>
      </c>
    </row>
    <row r="410" spans="1:7" x14ac:dyDescent="0.55000000000000004">
      <c r="A410">
        <v>536.19730000000004</v>
      </c>
      <c r="G410" s="8">
        <v>156.2859</v>
      </c>
    </row>
    <row r="411" spans="1:7" x14ac:dyDescent="0.55000000000000004">
      <c r="A411">
        <v>538.36630000000002</v>
      </c>
      <c r="G411" s="8">
        <v>156.43620000000001</v>
      </c>
    </row>
    <row r="412" spans="1:7" x14ac:dyDescent="0.55000000000000004">
      <c r="A412">
        <v>539.06949999999995</v>
      </c>
      <c r="G412" s="8">
        <v>156.72210000000001</v>
      </c>
    </row>
    <row r="413" spans="1:7" x14ac:dyDescent="0.55000000000000004">
      <c r="A413">
        <v>543.00419999999997</v>
      </c>
      <c r="G413" s="8">
        <v>157.71969999999999</v>
      </c>
    </row>
    <row r="414" spans="1:7" x14ac:dyDescent="0.55000000000000004">
      <c r="A414">
        <v>543.05859999999996</v>
      </c>
      <c r="G414" s="8">
        <v>157.9563</v>
      </c>
    </row>
    <row r="415" spans="1:7" x14ac:dyDescent="0.55000000000000004">
      <c r="A415">
        <v>543.08929999999998</v>
      </c>
      <c r="G415" s="8">
        <v>158.33750000000001</v>
      </c>
    </row>
    <row r="416" spans="1:7" x14ac:dyDescent="0.55000000000000004">
      <c r="A416">
        <v>547.55319999999995</v>
      </c>
      <c r="G416" s="8">
        <v>158.51689999999999</v>
      </c>
    </row>
    <row r="417" spans="1:7" x14ac:dyDescent="0.55000000000000004">
      <c r="A417">
        <v>552.47810000000004</v>
      </c>
      <c r="G417" s="8">
        <v>158.53829999999999</v>
      </c>
    </row>
    <row r="418" spans="1:7" x14ac:dyDescent="0.55000000000000004">
      <c r="A418">
        <v>555.95740000000001</v>
      </c>
      <c r="G418" s="8">
        <v>158.78100000000001</v>
      </c>
    </row>
    <row r="419" spans="1:7" x14ac:dyDescent="0.55000000000000004">
      <c r="A419">
        <v>557.12400000000002</v>
      </c>
      <c r="G419" s="8">
        <v>159.47290000000001</v>
      </c>
    </row>
    <row r="420" spans="1:7" x14ac:dyDescent="0.55000000000000004">
      <c r="A420">
        <v>559.4325</v>
      </c>
      <c r="G420" s="8">
        <v>159.5558</v>
      </c>
    </row>
    <row r="421" spans="1:7" x14ac:dyDescent="0.55000000000000004">
      <c r="A421">
        <v>560.46979999999996</v>
      </c>
      <c r="G421" s="8">
        <v>159.74809999999999</v>
      </c>
    </row>
    <row r="422" spans="1:7" x14ac:dyDescent="0.55000000000000004">
      <c r="A422">
        <v>563.37019999999995</v>
      </c>
      <c r="G422" s="8">
        <v>159.93119999999999</v>
      </c>
    </row>
    <row r="423" spans="1:7" x14ac:dyDescent="0.55000000000000004">
      <c r="A423">
        <v>565.66890000000001</v>
      </c>
      <c r="G423" s="8">
        <v>159.9684</v>
      </c>
    </row>
    <row r="424" spans="1:7" x14ac:dyDescent="0.55000000000000004">
      <c r="A424">
        <v>570.78660000000002</v>
      </c>
      <c r="G424" s="8">
        <v>160.4153</v>
      </c>
    </row>
    <row r="425" spans="1:7" x14ac:dyDescent="0.55000000000000004">
      <c r="A425">
        <v>571.2971</v>
      </c>
      <c r="G425" s="8">
        <v>161.57589999999999</v>
      </c>
    </row>
    <row r="426" spans="1:7" x14ac:dyDescent="0.55000000000000004">
      <c r="A426">
        <v>573.23099999999999</v>
      </c>
      <c r="G426" s="8">
        <v>162.62909999999999</v>
      </c>
    </row>
    <row r="427" spans="1:7" x14ac:dyDescent="0.55000000000000004">
      <c r="A427">
        <v>574.63250000000005</v>
      </c>
      <c r="G427" s="8">
        <v>162.7329</v>
      </c>
    </row>
    <row r="428" spans="1:7" x14ac:dyDescent="0.55000000000000004">
      <c r="A428">
        <v>575.04</v>
      </c>
      <c r="G428" s="8">
        <v>162.83949999999999</v>
      </c>
    </row>
    <row r="429" spans="1:7" x14ac:dyDescent="0.55000000000000004">
      <c r="A429">
        <v>577.59460000000001</v>
      </c>
      <c r="G429" s="8">
        <v>163.5872</v>
      </c>
    </row>
    <row r="430" spans="1:7" x14ac:dyDescent="0.55000000000000004">
      <c r="A430">
        <v>579.57830000000001</v>
      </c>
      <c r="G430" s="8">
        <v>165.14400000000001</v>
      </c>
    </row>
    <row r="431" spans="1:7" x14ac:dyDescent="0.55000000000000004">
      <c r="A431">
        <v>581.44820000000004</v>
      </c>
      <c r="G431" s="8">
        <v>165.18799999999999</v>
      </c>
    </row>
    <row r="432" spans="1:7" x14ac:dyDescent="0.55000000000000004">
      <c r="A432">
        <v>584.48779999999999</v>
      </c>
      <c r="G432" s="8">
        <v>165.47300000000001</v>
      </c>
    </row>
    <row r="433" spans="1:7" x14ac:dyDescent="0.55000000000000004">
      <c r="A433">
        <v>586.71699999999998</v>
      </c>
      <c r="G433" s="8">
        <v>167.5145</v>
      </c>
    </row>
    <row r="434" spans="1:7" x14ac:dyDescent="0.55000000000000004">
      <c r="A434">
        <v>587.22410000000002</v>
      </c>
      <c r="G434" s="8">
        <v>167.62479999999999</v>
      </c>
    </row>
    <row r="435" spans="1:7" x14ac:dyDescent="0.55000000000000004">
      <c r="A435">
        <v>587.29039999999998</v>
      </c>
      <c r="G435" s="8">
        <v>167.95699999999999</v>
      </c>
    </row>
    <row r="436" spans="1:7" x14ac:dyDescent="0.55000000000000004">
      <c r="A436">
        <v>589.39229999999998</v>
      </c>
      <c r="G436" s="8">
        <v>168.5179</v>
      </c>
    </row>
    <row r="437" spans="1:7" x14ac:dyDescent="0.55000000000000004">
      <c r="A437">
        <v>589.66520000000003</v>
      </c>
      <c r="G437" s="8">
        <v>168.80600000000001</v>
      </c>
    </row>
    <row r="438" spans="1:7" x14ac:dyDescent="0.55000000000000004">
      <c r="A438">
        <v>590.44449999999995</v>
      </c>
      <c r="G438" s="8">
        <v>168.9331</v>
      </c>
    </row>
    <row r="439" spans="1:7" x14ac:dyDescent="0.55000000000000004">
      <c r="A439">
        <v>591.65189999999996</v>
      </c>
      <c r="G439" s="8">
        <v>169.54150000000001</v>
      </c>
    </row>
    <row r="440" spans="1:7" x14ac:dyDescent="0.55000000000000004">
      <c r="A440">
        <v>591.85360000000003</v>
      </c>
      <c r="G440" s="8">
        <v>169.5496</v>
      </c>
    </row>
    <row r="441" spans="1:7" x14ac:dyDescent="0.55000000000000004">
      <c r="A441">
        <v>595.83839999999998</v>
      </c>
      <c r="G441" s="8">
        <v>170.02359999999999</v>
      </c>
    </row>
    <row r="442" spans="1:7" x14ac:dyDescent="0.55000000000000004">
      <c r="A442">
        <v>600.26310000000001</v>
      </c>
      <c r="G442" s="8">
        <v>170.4152</v>
      </c>
    </row>
    <row r="443" spans="1:7" x14ac:dyDescent="0.55000000000000004">
      <c r="A443">
        <v>601.65039999999999</v>
      </c>
      <c r="G443" s="8">
        <v>170.91849999999999</v>
      </c>
    </row>
    <row r="444" spans="1:7" x14ac:dyDescent="0.55000000000000004">
      <c r="A444">
        <v>602.71529999999996</v>
      </c>
      <c r="G444" s="8">
        <v>171.42420000000001</v>
      </c>
    </row>
    <row r="445" spans="1:7" x14ac:dyDescent="0.55000000000000004">
      <c r="A445">
        <v>604.38030000000003</v>
      </c>
      <c r="G445" s="8">
        <v>172.30359999999999</v>
      </c>
    </row>
    <row r="446" spans="1:7" x14ac:dyDescent="0.55000000000000004">
      <c r="A446">
        <v>604.4923</v>
      </c>
      <c r="G446" s="8">
        <v>172.47049999999999</v>
      </c>
    </row>
    <row r="447" spans="1:7" x14ac:dyDescent="0.55000000000000004">
      <c r="A447">
        <v>605.55690000000004</v>
      </c>
      <c r="G447" s="8">
        <v>173.0421</v>
      </c>
    </row>
    <row r="448" spans="1:7" x14ac:dyDescent="0.55000000000000004">
      <c r="A448">
        <v>607.93119999999999</v>
      </c>
      <c r="G448" s="8">
        <v>173.4571</v>
      </c>
    </row>
    <row r="449" spans="1:7" x14ac:dyDescent="0.55000000000000004">
      <c r="A449">
        <v>608.67229999999995</v>
      </c>
      <c r="G449" s="8">
        <v>175.70660000000001</v>
      </c>
    </row>
    <row r="450" spans="1:7" x14ac:dyDescent="0.55000000000000004">
      <c r="A450">
        <v>610.48429999999996</v>
      </c>
      <c r="G450" s="8">
        <v>175.89019999999999</v>
      </c>
    </row>
    <row r="451" spans="1:7" x14ac:dyDescent="0.55000000000000004">
      <c r="A451">
        <v>612.28039999999999</v>
      </c>
      <c r="G451" s="8">
        <v>176.18860000000001</v>
      </c>
    </row>
    <row r="452" spans="1:7" x14ac:dyDescent="0.55000000000000004">
      <c r="A452">
        <v>622.43299999999999</v>
      </c>
      <c r="G452" s="8">
        <v>176.38200000000001</v>
      </c>
    </row>
    <row r="453" spans="1:7" x14ac:dyDescent="0.55000000000000004">
      <c r="A453">
        <v>622.64959999999996</v>
      </c>
      <c r="G453" s="8">
        <v>177.7124</v>
      </c>
    </row>
    <row r="454" spans="1:7" x14ac:dyDescent="0.55000000000000004">
      <c r="A454">
        <v>626.48479999999995</v>
      </c>
      <c r="G454" s="8">
        <v>178.03479999999999</v>
      </c>
    </row>
    <row r="455" spans="1:7" x14ac:dyDescent="0.55000000000000004">
      <c r="A455">
        <v>628.73710000000005</v>
      </c>
      <c r="G455" s="8">
        <v>178.1146</v>
      </c>
    </row>
    <row r="456" spans="1:7" x14ac:dyDescent="0.55000000000000004">
      <c r="A456">
        <v>629.98050000000001</v>
      </c>
      <c r="G456" s="8">
        <v>178.34690000000001</v>
      </c>
    </row>
    <row r="457" spans="1:7" x14ac:dyDescent="0.55000000000000004">
      <c r="A457">
        <v>630.40449999999998</v>
      </c>
      <c r="G457" s="8">
        <v>179.66409999999999</v>
      </c>
    </row>
    <row r="458" spans="1:7" x14ac:dyDescent="0.55000000000000004">
      <c r="A458">
        <v>632.83029999999997</v>
      </c>
      <c r="G458" s="8">
        <v>179.9144</v>
      </c>
    </row>
    <row r="459" spans="1:7" x14ac:dyDescent="0.55000000000000004">
      <c r="A459">
        <v>634.05050000000006</v>
      </c>
      <c r="G459" s="8">
        <v>180.65860000000001</v>
      </c>
    </row>
    <row r="460" spans="1:7" x14ac:dyDescent="0.55000000000000004">
      <c r="A460">
        <v>635.59209999999996</v>
      </c>
      <c r="G460" s="8">
        <v>181.53479999999999</v>
      </c>
    </row>
    <row r="461" spans="1:7" x14ac:dyDescent="0.55000000000000004">
      <c r="A461">
        <v>641.13160000000005</v>
      </c>
      <c r="G461" s="8">
        <v>182.67439999999999</v>
      </c>
    </row>
    <row r="462" spans="1:7" x14ac:dyDescent="0.55000000000000004">
      <c r="A462">
        <v>649.25869999999998</v>
      </c>
      <c r="G462" s="8">
        <v>183.161</v>
      </c>
    </row>
    <row r="463" spans="1:7" x14ac:dyDescent="0.55000000000000004">
      <c r="A463">
        <v>649.6454</v>
      </c>
      <c r="G463" s="8">
        <v>183.28919999999999</v>
      </c>
    </row>
    <row r="464" spans="1:7" x14ac:dyDescent="0.55000000000000004">
      <c r="A464">
        <v>649.94010000000003</v>
      </c>
      <c r="G464" s="8">
        <v>184.57740000000001</v>
      </c>
    </row>
    <row r="465" spans="1:7" x14ac:dyDescent="0.55000000000000004">
      <c r="A465">
        <v>650.39149999999995</v>
      </c>
      <c r="G465" s="8">
        <v>184.62960000000001</v>
      </c>
    </row>
    <row r="466" spans="1:7" x14ac:dyDescent="0.55000000000000004">
      <c r="A466">
        <v>653.47720000000004</v>
      </c>
      <c r="G466" s="8">
        <v>185.4453</v>
      </c>
    </row>
    <row r="467" spans="1:7" x14ac:dyDescent="0.55000000000000004">
      <c r="A467">
        <v>654.70889999999997</v>
      </c>
      <c r="G467" s="8">
        <v>185.5145</v>
      </c>
    </row>
    <row r="468" spans="1:7" x14ac:dyDescent="0.55000000000000004">
      <c r="A468">
        <v>657.74530000000004</v>
      </c>
      <c r="G468" s="8">
        <v>186.14500000000001</v>
      </c>
    </row>
    <row r="469" spans="1:7" x14ac:dyDescent="0.55000000000000004">
      <c r="A469">
        <v>661.04100000000005</v>
      </c>
      <c r="G469" s="8">
        <v>186.196</v>
      </c>
    </row>
    <row r="470" spans="1:7" x14ac:dyDescent="0.55000000000000004">
      <c r="A470">
        <v>662.15499999999997</v>
      </c>
      <c r="G470" s="8">
        <v>186.7525</v>
      </c>
    </row>
    <row r="471" spans="1:7" x14ac:dyDescent="0.55000000000000004">
      <c r="A471">
        <v>662.89110000000005</v>
      </c>
      <c r="G471" s="8">
        <v>187.10650000000001</v>
      </c>
    </row>
    <row r="472" spans="1:7" x14ac:dyDescent="0.55000000000000004">
      <c r="A472">
        <v>663.50829999999996</v>
      </c>
      <c r="G472" s="8">
        <v>188.89099999999999</v>
      </c>
    </row>
    <row r="473" spans="1:7" x14ac:dyDescent="0.55000000000000004">
      <c r="A473">
        <v>665.77120000000002</v>
      </c>
      <c r="G473" s="8">
        <v>189.66460000000001</v>
      </c>
    </row>
    <row r="474" spans="1:7" x14ac:dyDescent="0.55000000000000004">
      <c r="A474">
        <v>668.59720000000004</v>
      </c>
      <c r="G474" s="8">
        <v>191.33799999999999</v>
      </c>
    </row>
    <row r="475" spans="1:7" x14ac:dyDescent="0.55000000000000004">
      <c r="A475">
        <v>673.68290000000002</v>
      </c>
      <c r="G475" s="8">
        <v>192.23660000000001</v>
      </c>
    </row>
    <row r="476" spans="1:7" x14ac:dyDescent="0.55000000000000004">
      <c r="A476">
        <v>675.40809999999999</v>
      </c>
      <c r="G476" s="8">
        <v>192.27019999999999</v>
      </c>
    </row>
    <row r="477" spans="1:7" x14ac:dyDescent="0.55000000000000004">
      <c r="A477">
        <v>676.57140000000004</v>
      </c>
      <c r="G477" s="8">
        <v>192.7021</v>
      </c>
    </row>
    <row r="478" spans="1:7" x14ac:dyDescent="0.55000000000000004">
      <c r="A478">
        <v>678.92619999999999</v>
      </c>
      <c r="G478" s="8">
        <v>193.34450000000001</v>
      </c>
    </row>
    <row r="479" spans="1:7" x14ac:dyDescent="0.55000000000000004">
      <c r="A479">
        <v>679.70669999999996</v>
      </c>
      <c r="G479" s="8">
        <v>196.6258</v>
      </c>
    </row>
    <row r="480" spans="1:7" x14ac:dyDescent="0.55000000000000004">
      <c r="A480">
        <v>683.03430000000003</v>
      </c>
      <c r="G480" s="8">
        <v>196.77889999999999</v>
      </c>
    </row>
    <row r="481" spans="1:7" x14ac:dyDescent="0.55000000000000004">
      <c r="A481">
        <v>684.41489999999999</v>
      </c>
      <c r="G481" s="8">
        <v>196.7861</v>
      </c>
    </row>
    <row r="482" spans="1:7" x14ac:dyDescent="0.55000000000000004">
      <c r="A482">
        <v>684.42570000000001</v>
      </c>
      <c r="G482" s="8">
        <v>197.03110000000001</v>
      </c>
    </row>
    <row r="483" spans="1:7" x14ac:dyDescent="0.55000000000000004">
      <c r="A483">
        <v>687.67110000000002</v>
      </c>
      <c r="G483" s="8">
        <v>198.79589999999999</v>
      </c>
    </row>
    <row r="484" spans="1:7" x14ac:dyDescent="0.55000000000000004">
      <c r="A484">
        <v>688.00739999999996</v>
      </c>
      <c r="G484" s="8">
        <v>199.8939</v>
      </c>
    </row>
    <row r="485" spans="1:7" x14ac:dyDescent="0.55000000000000004">
      <c r="A485">
        <v>688.09540000000004</v>
      </c>
      <c r="G485" s="8">
        <v>199.93450000000001</v>
      </c>
    </row>
    <row r="486" spans="1:7" x14ac:dyDescent="0.55000000000000004">
      <c r="A486">
        <v>690.52670000000001</v>
      </c>
      <c r="G486" s="8">
        <v>204.2807</v>
      </c>
    </row>
    <row r="487" spans="1:7" x14ac:dyDescent="0.55000000000000004">
      <c r="A487">
        <v>694.5403</v>
      </c>
      <c r="G487" s="8">
        <v>205.01310000000001</v>
      </c>
    </row>
    <row r="488" spans="1:7" x14ac:dyDescent="0.55000000000000004">
      <c r="A488">
        <v>697.43899999999996</v>
      </c>
      <c r="G488" s="8">
        <v>205.50470000000001</v>
      </c>
    </row>
    <row r="489" spans="1:7" x14ac:dyDescent="0.55000000000000004">
      <c r="A489">
        <v>700.68190000000004</v>
      </c>
      <c r="G489" s="8">
        <v>206.54929999999999</v>
      </c>
    </row>
    <row r="490" spans="1:7" x14ac:dyDescent="0.55000000000000004">
      <c r="A490">
        <v>702.87750000000005</v>
      </c>
      <c r="G490" s="8">
        <v>208.57169999999999</v>
      </c>
    </row>
    <row r="491" spans="1:7" x14ac:dyDescent="0.55000000000000004">
      <c r="A491">
        <v>703.33180000000004</v>
      </c>
      <c r="G491" s="8">
        <v>208.72649999999999</v>
      </c>
    </row>
    <row r="492" spans="1:7" x14ac:dyDescent="0.55000000000000004">
      <c r="A492">
        <v>703.76469999999995</v>
      </c>
      <c r="G492" s="8">
        <v>210.07300000000001</v>
      </c>
    </row>
    <row r="493" spans="1:7" x14ac:dyDescent="0.55000000000000004">
      <c r="A493">
        <v>704.69209999999998</v>
      </c>
      <c r="G493" s="8">
        <v>210.41679999999999</v>
      </c>
    </row>
    <row r="494" spans="1:7" x14ac:dyDescent="0.55000000000000004">
      <c r="A494">
        <v>705.46379999999999</v>
      </c>
      <c r="G494" s="8">
        <v>213.9837</v>
      </c>
    </row>
    <row r="495" spans="1:7" x14ac:dyDescent="0.55000000000000004">
      <c r="A495">
        <v>707.64660000000003</v>
      </c>
      <c r="G495" s="8">
        <v>214.62989999999999</v>
      </c>
    </row>
    <row r="496" spans="1:7" x14ac:dyDescent="0.55000000000000004">
      <c r="A496">
        <v>708.29769999999996</v>
      </c>
      <c r="G496" s="8">
        <v>215.5291</v>
      </c>
    </row>
    <row r="497" spans="1:7" x14ac:dyDescent="0.55000000000000004">
      <c r="A497">
        <v>712.10159999999996</v>
      </c>
      <c r="G497" s="8">
        <v>216.18719999999999</v>
      </c>
    </row>
    <row r="498" spans="1:7" x14ac:dyDescent="0.55000000000000004">
      <c r="A498">
        <v>713.08280000000002</v>
      </c>
      <c r="G498" s="8">
        <v>216.2799</v>
      </c>
    </row>
    <row r="499" spans="1:7" x14ac:dyDescent="0.55000000000000004">
      <c r="A499">
        <v>725.37869999999998</v>
      </c>
      <c r="G499" s="8">
        <v>216.6396</v>
      </c>
    </row>
    <row r="500" spans="1:7" x14ac:dyDescent="0.55000000000000004">
      <c r="A500">
        <v>728.28189999999995</v>
      </c>
      <c r="G500" s="8">
        <v>217.00890000000001</v>
      </c>
    </row>
    <row r="501" spans="1:7" x14ac:dyDescent="0.55000000000000004">
      <c r="A501">
        <v>729.95069999999998</v>
      </c>
      <c r="G501" s="8">
        <v>218.60509999999999</v>
      </c>
    </row>
    <row r="502" spans="1:7" x14ac:dyDescent="0.55000000000000004">
      <c r="A502">
        <v>730.38800000000003</v>
      </c>
      <c r="G502" s="8">
        <v>218.72659999999999</v>
      </c>
    </row>
    <row r="503" spans="1:7" x14ac:dyDescent="0.55000000000000004">
      <c r="A503">
        <v>730.53579999999999</v>
      </c>
      <c r="G503" s="8">
        <v>219.9494</v>
      </c>
    </row>
    <row r="504" spans="1:7" x14ac:dyDescent="0.55000000000000004">
      <c r="A504">
        <v>735.84569999999997</v>
      </c>
      <c r="G504" s="8">
        <v>221.113</v>
      </c>
    </row>
    <row r="505" spans="1:7" x14ac:dyDescent="0.55000000000000004">
      <c r="A505">
        <v>750.49800000000005</v>
      </c>
      <c r="G505" s="8">
        <v>221.24209999999999</v>
      </c>
    </row>
    <row r="506" spans="1:7" x14ac:dyDescent="0.55000000000000004">
      <c r="A506">
        <v>754.29070000000002</v>
      </c>
      <c r="G506" s="8">
        <v>222.4598</v>
      </c>
    </row>
    <row r="507" spans="1:7" x14ac:dyDescent="0.55000000000000004">
      <c r="A507">
        <v>756.37139999999999</v>
      </c>
      <c r="G507" s="8">
        <v>223.0907</v>
      </c>
    </row>
    <row r="508" spans="1:7" x14ac:dyDescent="0.55000000000000004">
      <c r="A508">
        <v>757.35029999999995</v>
      </c>
      <c r="G508" s="8">
        <v>223.61259999999999</v>
      </c>
    </row>
    <row r="509" spans="1:7" x14ac:dyDescent="0.55000000000000004">
      <c r="A509">
        <v>761.57740000000001</v>
      </c>
      <c r="G509" s="8">
        <v>223.71299999999999</v>
      </c>
    </row>
    <row r="510" spans="1:7" x14ac:dyDescent="0.55000000000000004">
      <c r="A510">
        <v>762.60569999999996</v>
      </c>
      <c r="G510" s="8">
        <v>224.18289999999999</v>
      </c>
    </row>
    <row r="511" spans="1:7" x14ac:dyDescent="0.55000000000000004">
      <c r="A511">
        <v>767.22239999999999</v>
      </c>
      <c r="G511" s="8">
        <v>225.14189999999999</v>
      </c>
    </row>
    <row r="512" spans="1:7" x14ac:dyDescent="0.55000000000000004">
      <c r="A512">
        <v>768.70450000000005</v>
      </c>
      <c r="G512" s="8">
        <v>225.79429999999999</v>
      </c>
    </row>
    <row r="513" spans="1:7" x14ac:dyDescent="0.55000000000000004">
      <c r="A513">
        <v>769.48789999999997</v>
      </c>
      <c r="G513" s="8">
        <v>225.93969999999999</v>
      </c>
    </row>
    <row r="514" spans="1:7" x14ac:dyDescent="0.55000000000000004">
      <c r="A514">
        <v>772.00319999999999</v>
      </c>
      <c r="G514" s="8">
        <v>226.22149999999999</v>
      </c>
    </row>
    <row r="515" spans="1:7" x14ac:dyDescent="0.55000000000000004">
      <c r="A515">
        <v>774.74</v>
      </c>
      <c r="G515" s="8">
        <v>226.68209999999999</v>
      </c>
    </row>
    <row r="516" spans="1:7" x14ac:dyDescent="0.55000000000000004">
      <c r="A516">
        <v>776.54129999999998</v>
      </c>
      <c r="G516" s="8">
        <v>227.1198</v>
      </c>
    </row>
    <row r="517" spans="1:7" x14ac:dyDescent="0.55000000000000004">
      <c r="A517">
        <v>780.12959999999998</v>
      </c>
      <c r="G517" s="8">
        <v>231.7809</v>
      </c>
    </row>
    <row r="518" spans="1:7" x14ac:dyDescent="0.55000000000000004">
      <c r="A518">
        <v>782.61419999999998</v>
      </c>
      <c r="G518" s="8">
        <v>231.95570000000001</v>
      </c>
    </row>
    <row r="519" spans="1:7" x14ac:dyDescent="0.55000000000000004">
      <c r="A519">
        <v>794.03510000000006</v>
      </c>
      <c r="G519" s="8">
        <v>232.06649999999999</v>
      </c>
    </row>
    <row r="520" spans="1:7" x14ac:dyDescent="0.55000000000000004">
      <c r="A520">
        <v>800.57920000000001</v>
      </c>
      <c r="G520" s="8">
        <v>232.43520000000001</v>
      </c>
    </row>
    <row r="521" spans="1:7" x14ac:dyDescent="0.55000000000000004">
      <c r="A521">
        <v>802.1019</v>
      </c>
      <c r="G521" s="8">
        <v>232.7808</v>
      </c>
    </row>
    <row r="522" spans="1:7" x14ac:dyDescent="0.55000000000000004">
      <c r="A522">
        <v>807.9556</v>
      </c>
      <c r="G522" s="8">
        <v>232.99700000000001</v>
      </c>
    </row>
    <row r="523" spans="1:7" x14ac:dyDescent="0.55000000000000004">
      <c r="A523">
        <v>808.2944</v>
      </c>
      <c r="G523" s="8">
        <v>233.005</v>
      </c>
    </row>
    <row r="524" spans="1:7" x14ac:dyDescent="0.55000000000000004">
      <c r="A524">
        <v>820.57550000000003</v>
      </c>
      <c r="G524" s="8">
        <v>235.15100000000001</v>
      </c>
    </row>
    <row r="525" spans="1:7" x14ac:dyDescent="0.55000000000000004">
      <c r="A525">
        <v>824.25469999999996</v>
      </c>
      <c r="G525" s="8">
        <v>236.21639999999999</v>
      </c>
    </row>
    <row r="526" spans="1:7" x14ac:dyDescent="0.55000000000000004">
      <c r="A526">
        <v>830.42309999999998</v>
      </c>
      <c r="G526" s="8">
        <v>237.9504</v>
      </c>
    </row>
    <row r="527" spans="1:7" x14ac:dyDescent="0.55000000000000004">
      <c r="A527">
        <v>831.91899999999998</v>
      </c>
      <c r="G527" s="8">
        <v>238.339</v>
      </c>
    </row>
    <row r="528" spans="1:7" x14ac:dyDescent="0.55000000000000004">
      <c r="A528">
        <v>832.79690000000005</v>
      </c>
      <c r="G528" s="8">
        <v>238.6771</v>
      </c>
    </row>
    <row r="529" spans="1:7" x14ac:dyDescent="0.55000000000000004">
      <c r="A529">
        <v>833.29939999999999</v>
      </c>
      <c r="G529" s="8">
        <v>239.40629999999999</v>
      </c>
    </row>
    <row r="530" spans="1:7" x14ac:dyDescent="0.55000000000000004">
      <c r="A530">
        <v>840.44399999999996</v>
      </c>
      <c r="G530" s="8">
        <v>240.5222</v>
      </c>
    </row>
    <row r="531" spans="1:7" x14ac:dyDescent="0.55000000000000004">
      <c r="A531">
        <v>841.73119999999994</v>
      </c>
      <c r="G531" s="8">
        <v>240.53059999999999</v>
      </c>
    </row>
    <row r="532" spans="1:7" x14ac:dyDescent="0.55000000000000004">
      <c r="A532">
        <v>843.69470000000001</v>
      </c>
      <c r="G532" s="8">
        <v>241.7809</v>
      </c>
    </row>
    <row r="533" spans="1:7" x14ac:dyDescent="0.55000000000000004">
      <c r="A533">
        <v>849.36810000000003</v>
      </c>
      <c r="G533" s="8">
        <v>241.82820000000001</v>
      </c>
    </row>
    <row r="534" spans="1:7" x14ac:dyDescent="0.55000000000000004">
      <c r="A534">
        <v>853.09130000000005</v>
      </c>
      <c r="G534" s="8">
        <v>241.8288</v>
      </c>
    </row>
    <row r="535" spans="1:7" x14ac:dyDescent="0.55000000000000004">
      <c r="A535">
        <v>854.28949999999998</v>
      </c>
      <c r="G535" s="8">
        <v>242.52959999999999</v>
      </c>
    </row>
    <row r="536" spans="1:7" x14ac:dyDescent="0.55000000000000004">
      <c r="A536">
        <v>854.68439999999998</v>
      </c>
      <c r="G536" s="8">
        <v>242.99610000000001</v>
      </c>
    </row>
    <row r="537" spans="1:7" x14ac:dyDescent="0.55000000000000004">
      <c r="A537">
        <v>857.25409999999999</v>
      </c>
      <c r="G537" s="8">
        <v>243.00309999999999</v>
      </c>
    </row>
    <row r="538" spans="1:7" x14ac:dyDescent="0.55000000000000004">
      <c r="A538">
        <v>864.07839999999999</v>
      </c>
      <c r="G538" s="8">
        <v>244.10079999999999</v>
      </c>
    </row>
    <row r="539" spans="1:7" x14ac:dyDescent="0.55000000000000004">
      <c r="A539">
        <v>867.96159999999998</v>
      </c>
      <c r="G539" s="8">
        <v>244.67590000000001</v>
      </c>
    </row>
    <row r="540" spans="1:7" x14ac:dyDescent="0.55000000000000004">
      <c r="A540">
        <v>877.71929999999998</v>
      </c>
      <c r="G540" s="8">
        <v>246.5343</v>
      </c>
    </row>
    <row r="541" spans="1:7" x14ac:dyDescent="0.55000000000000004">
      <c r="A541">
        <v>878.83090000000004</v>
      </c>
      <c r="G541" s="8">
        <v>247.39349999999999</v>
      </c>
    </row>
    <row r="542" spans="1:7" x14ac:dyDescent="0.55000000000000004">
      <c r="A542">
        <v>879.99639999999999</v>
      </c>
      <c r="G542" s="8">
        <v>248.20609999999999</v>
      </c>
    </row>
    <row r="543" spans="1:7" x14ac:dyDescent="0.55000000000000004">
      <c r="A543">
        <v>881.16729999999995</v>
      </c>
      <c r="G543" s="8">
        <v>250.5076</v>
      </c>
    </row>
    <row r="544" spans="1:7" x14ac:dyDescent="0.55000000000000004">
      <c r="A544">
        <v>884.05520000000001</v>
      </c>
      <c r="G544" s="8">
        <v>251.5898</v>
      </c>
    </row>
    <row r="545" spans="1:7" x14ac:dyDescent="0.55000000000000004">
      <c r="A545">
        <v>891.63260000000002</v>
      </c>
      <c r="G545" s="8">
        <v>253.8082</v>
      </c>
    </row>
    <row r="546" spans="1:7" x14ac:dyDescent="0.55000000000000004">
      <c r="A546">
        <v>891.73509999999999</v>
      </c>
      <c r="G546" s="8">
        <v>254.0333</v>
      </c>
    </row>
    <row r="547" spans="1:7" x14ac:dyDescent="0.55000000000000004">
      <c r="A547">
        <v>897.96090000000004</v>
      </c>
      <c r="G547" s="8">
        <v>254.35730000000001</v>
      </c>
    </row>
    <row r="548" spans="1:7" x14ac:dyDescent="0.55000000000000004">
      <c r="A548">
        <v>901.39440000000002</v>
      </c>
      <c r="G548" s="8">
        <v>256.88440000000003</v>
      </c>
    </row>
    <row r="549" spans="1:7" x14ac:dyDescent="0.55000000000000004">
      <c r="A549">
        <v>904.49440000000004</v>
      </c>
      <c r="G549" s="8">
        <v>258.27839999999998</v>
      </c>
    </row>
    <row r="550" spans="1:7" x14ac:dyDescent="0.55000000000000004">
      <c r="A550">
        <v>910.74789999999996</v>
      </c>
      <c r="G550" s="8">
        <v>258.84190000000001</v>
      </c>
    </row>
    <row r="551" spans="1:7" x14ac:dyDescent="0.55000000000000004">
      <c r="A551">
        <v>916.89890000000003</v>
      </c>
      <c r="G551" s="8">
        <v>260.37639999999999</v>
      </c>
    </row>
    <row r="552" spans="1:7" x14ac:dyDescent="0.55000000000000004">
      <c r="A552">
        <v>917.32659999999998</v>
      </c>
      <c r="G552" s="8">
        <v>260.56389999999999</v>
      </c>
    </row>
    <row r="553" spans="1:7" x14ac:dyDescent="0.55000000000000004">
      <c r="A553">
        <v>926.41010000000006</v>
      </c>
      <c r="G553" s="8">
        <v>261.14769999999999</v>
      </c>
    </row>
    <row r="554" spans="1:7" x14ac:dyDescent="0.55000000000000004">
      <c r="A554">
        <v>927.38</v>
      </c>
      <c r="G554" s="8">
        <v>261.63029999999998</v>
      </c>
    </row>
    <row r="555" spans="1:7" x14ac:dyDescent="0.55000000000000004">
      <c r="A555">
        <v>927.58770000000004</v>
      </c>
      <c r="G555" s="8">
        <v>262.65910000000002</v>
      </c>
    </row>
    <row r="556" spans="1:7" x14ac:dyDescent="0.55000000000000004">
      <c r="A556">
        <v>931.82889999999998</v>
      </c>
      <c r="G556" s="8">
        <v>265.45949999999999</v>
      </c>
    </row>
    <row r="557" spans="1:7" x14ac:dyDescent="0.55000000000000004">
      <c r="A557">
        <v>933.5779</v>
      </c>
      <c r="G557" s="8">
        <v>266.65320000000003</v>
      </c>
    </row>
    <row r="558" spans="1:7" x14ac:dyDescent="0.55000000000000004">
      <c r="A558">
        <v>934.93769999999995</v>
      </c>
      <c r="G558" s="8">
        <v>267.61540000000002</v>
      </c>
    </row>
    <row r="559" spans="1:7" x14ac:dyDescent="0.55000000000000004">
      <c r="A559">
        <v>945.79280000000006</v>
      </c>
      <c r="G559" s="8">
        <v>268.75189999999998</v>
      </c>
    </row>
    <row r="560" spans="1:7" x14ac:dyDescent="0.55000000000000004">
      <c r="A560">
        <v>947.10630000000003</v>
      </c>
      <c r="G560" s="8">
        <v>268.80200000000002</v>
      </c>
    </row>
    <row r="561" spans="1:7" x14ac:dyDescent="0.55000000000000004">
      <c r="A561">
        <v>947.66420000000005</v>
      </c>
      <c r="G561" s="8">
        <v>269.34960000000001</v>
      </c>
    </row>
    <row r="562" spans="1:7" x14ac:dyDescent="0.55000000000000004">
      <c r="A562">
        <v>954.88689999999997</v>
      </c>
      <c r="G562" s="8">
        <v>270.65780000000001</v>
      </c>
    </row>
    <row r="563" spans="1:7" x14ac:dyDescent="0.55000000000000004">
      <c r="A563">
        <v>959.14110000000005</v>
      </c>
      <c r="G563" s="8">
        <v>271.54450000000003</v>
      </c>
    </row>
    <row r="564" spans="1:7" x14ac:dyDescent="0.55000000000000004">
      <c r="A564">
        <v>960.30619999999999</v>
      </c>
      <c r="G564" s="8">
        <v>272.1232</v>
      </c>
    </row>
    <row r="565" spans="1:7" x14ac:dyDescent="0.55000000000000004">
      <c r="A565">
        <v>963.96230000000003</v>
      </c>
      <c r="G565" s="8">
        <v>272.97800000000001</v>
      </c>
    </row>
    <row r="566" spans="1:7" x14ac:dyDescent="0.55000000000000004">
      <c r="A566">
        <v>965.40089999999998</v>
      </c>
      <c r="G566" s="8">
        <v>273.09690000000001</v>
      </c>
    </row>
    <row r="567" spans="1:7" x14ac:dyDescent="0.55000000000000004">
      <c r="A567">
        <v>966.32929999999999</v>
      </c>
      <c r="G567" s="8">
        <v>274.15870000000001</v>
      </c>
    </row>
    <row r="568" spans="1:7" x14ac:dyDescent="0.55000000000000004">
      <c r="A568">
        <v>967.4538</v>
      </c>
      <c r="G568" s="8">
        <v>276.42779999999999</v>
      </c>
    </row>
    <row r="569" spans="1:7" x14ac:dyDescent="0.55000000000000004">
      <c r="A569">
        <v>972.20360000000005</v>
      </c>
      <c r="G569" s="8">
        <v>277.74250000000001</v>
      </c>
    </row>
    <row r="570" spans="1:7" x14ac:dyDescent="0.55000000000000004">
      <c r="A570">
        <v>972.27</v>
      </c>
      <c r="G570" s="8">
        <v>277.98149999999998</v>
      </c>
    </row>
    <row r="571" spans="1:7" x14ac:dyDescent="0.55000000000000004">
      <c r="A571">
        <v>977.44159999999999</v>
      </c>
      <c r="G571" s="8">
        <v>280.37079999999997</v>
      </c>
    </row>
    <row r="572" spans="1:7" x14ac:dyDescent="0.55000000000000004">
      <c r="A572">
        <v>979.94259999999997</v>
      </c>
      <c r="G572" s="8">
        <v>280.4289</v>
      </c>
    </row>
    <row r="573" spans="1:7" x14ac:dyDescent="0.55000000000000004">
      <c r="A573">
        <v>986.86879999999996</v>
      </c>
      <c r="G573" s="8">
        <v>281.54329999999999</v>
      </c>
    </row>
    <row r="574" spans="1:7" x14ac:dyDescent="0.55000000000000004">
      <c r="A574">
        <v>987.12260000000003</v>
      </c>
      <c r="G574" s="8">
        <v>282.07229999999998</v>
      </c>
    </row>
    <row r="575" spans="1:7" x14ac:dyDescent="0.55000000000000004">
      <c r="A575">
        <v>989.53390000000002</v>
      </c>
      <c r="G575" s="8">
        <v>283.36059999999998</v>
      </c>
    </row>
    <row r="576" spans="1:7" x14ac:dyDescent="0.55000000000000004">
      <c r="A576">
        <v>1007.5261</v>
      </c>
      <c r="G576" s="8">
        <v>284.10180000000003</v>
      </c>
    </row>
    <row r="577" spans="1:7" x14ac:dyDescent="0.55000000000000004">
      <c r="A577">
        <v>1012.7102</v>
      </c>
      <c r="G577" s="8">
        <v>285.9545</v>
      </c>
    </row>
    <row r="578" spans="1:7" x14ac:dyDescent="0.55000000000000004">
      <c r="A578">
        <v>1014.8169</v>
      </c>
      <c r="G578" s="8">
        <v>286.02280000000002</v>
      </c>
    </row>
    <row r="579" spans="1:7" x14ac:dyDescent="0.55000000000000004">
      <c r="A579">
        <v>1015.2894</v>
      </c>
      <c r="G579" s="8">
        <v>286.11649999999997</v>
      </c>
    </row>
    <row r="580" spans="1:7" x14ac:dyDescent="0.55000000000000004">
      <c r="A580">
        <v>1016.9805</v>
      </c>
      <c r="G580" s="8">
        <v>286.1859</v>
      </c>
    </row>
    <row r="581" spans="1:7" x14ac:dyDescent="0.55000000000000004">
      <c r="A581">
        <v>1035.4202</v>
      </c>
      <c r="G581" s="8">
        <v>286.34989999999999</v>
      </c>
    </row>
    <row r="582" spans="1:7" x14ac:dyDescent="0.55000000000000004">
      <c r="A582">
        <v>1038.4132999999999</v>
      </c>
      <c r="G582" s="8">
        <v>286.94810000000001</v>
      </c>
    </row>
    <row r="583" spans="1:7" x14ac:dyDescent="0.55000000000000004">
      <c r="A583">
        <v>1040.7668000000001</v>
      </c>
      <c r="G583" s="8">
        <v>289.86579999999998</v>
      </c>
    </row>
    <row r="584" spans="1:7" x14ac:dyDescent="0.55000000000000004">
      <c r="A584">
        <v>1042.5133000000001</v>
      </c>
      <c r="G584" s="8">
        <v>290.15300000000002</v>
      </c>
    </row>
    <row r="585" spans="1:7" x14ac:dyDescent="0.55000000000000004">
      <c r="A585">
        <v>1042.8414</v>
      </c>
      <c r="G585" s="8">
        <v>290.28469999999999</v>
      </c>
    </row>
    <row r="586" spans="1:7" x14ac:dyDescent="0.55000000000000004">
      <c r="A586">
        <v>1044.1911</v>
      </c>
      <c r="G586" s="8">
        <v>290.4796</v>
      </c>
    </row>
    <row r="587" spans="1:7" x14ac:dyDescent="0.55000000000000004">
      <c r="A587">
        <v>1051.8554999999999</v>
      </c>
      <c r="G587" s="8">
        <v>290.61919999999998</v>
      </c>
    </row>
    <row r="588" spans="1:7" x14ac:dyDescent="0.55000000000000004">
      <c r="A588">
        <v>1054.9685999999999</v>
      </c>
      <c r="G588" s="8">
        <v>290.947</v>
      </c>
    </row>
    <row r="589" spans="1:7" x14ac:dyDescent="0.55000000000000004">
      <c r="A589">
        <v>1055.0659000000001</v>
      </c>
      <c r="G589" s="8">
        <v>295.04000000000002</v>
      </c>
    </row>
    <row r="590" spans="1:7" x14ac:dyDescent="0.55000000000000004">
      <c r="A590">
        <v>1061.3053</v>
      </c>
      <c r="G590" s="8">
        <v>296.601</v>
      </c>
    </row>
    <row r="591" spans="1:7" x14ac:dyDescent="0.55000000000000004">
      <c r="A591">
        <v>1064.7348999999999</v>
      </c>
      <c r="G591" s="8">
        <v>299.16230000000002</v>
      </c>
    </row>
    <row r="592" spans="1:7" x14ac:dyDescent="0.55000000000000004">
      <c r="A592">
        <v>1068.8158000000001</v>
      </c>
      <c r="G592" s="8">
        <v>299.46379999999999</v>
      </c>
    </row>
    <row r="593" spans="1:7" x14ac:dyDescent="0.55000000000000004">
      <c r="A593">
        <v>1072.5918999999999</v>
      </c>
      <c r="G593" s="8">
        <v>301.52499999999998</v>
      </c>
    </row>
    <row r="594" spans="1:7" x14ac:dyDescent="0.55000000000000004">
      <c r="A594">
        <v>1086.2275999999999</v>
      </c>
      <c r="G594" s="8">
        <v>302.6678</v>
      </c>
    </row>
    <row r="595" spans="1:7" x14ac:dyDescent="0.55000000000000004">
      <c r="A595">
        <v>1088.701</v>
      </c>
      <c r="G595" s="8">
        <v>303.17849999999999</v>
      </c>
    </row>
    <row r="596" spans="1:7" x14ac:dyDescent="0.55000000000000004">
      <c r="A596">
        <v>1091.5052000000001</v>
      </c>
      <c r="G596" s="8">
        <v>303.88159999999999</v>
      </c>
    </row>
    <row r="597" spans="1:7" x14ac:dyDescent="0.55000000000000004">
      <c r="A597">
        <v>1093.1288999999999</v>
      </c>
      <c r="G597" s="8">
        <v>304.27370000000002</v>
      </c>
    </row>
    <row r="598" spans="1:7" x14ac:dyDescent="0.55000000000000004">
      <c r="A598">
        <v>1096.0024000000001</v>
      </c>
      <c r="G598" s="8">
        <v>307.24169999999998</v>
      </c>
    </row>
    <row r="599" spans="1:7" x14ac:dyDescent="0.55000000000000004">
      <c r="A599">
        <v>1097.6169</v>
      </c>
      <c r="G599" s="8">
        <v>308.67989999999998</v>
      </c>
    </row>
    <row r="600" spans="1:7" x14ac:dyDescent="0.55000000000000004">
      <c r="A600">
        <v>1097.7671</v>
      </c>
      <c r="G600" s="8">
        <v>309.38720000000001</v>
      </c>
    </row>
    <row r="601" spans="1:7" x14ac:dyDescent="0.55000000000000004">
      <c r="A601">
        <v>1105.3335999999999</v>
      </c>
      <c r="G601" s="8">
        <v>310.46570000000003</v>
      </c>
    </row>
    <row r="602" spans="1:7" x14ac:dyDescent="0.55000000000000004">
      <c r="A602">
        <v>1106.6596</v>
      </c>
      <c r="G602" s="8">
        <v>310.75819999999999</v>
      </c>
    </row>
    <row r="603" spans="1:7" x14ac:dyDescent="0.55000000000000004">
      <c r="A603">
        <v>1106.7234000000001</v>
      </c>
      <c r="G603" s="8">
        <v>312.79829999999998</v>
      </c>
    </row>
    <row r="604" spans="1:7" x14ac:dyDescent="0.55000000000000004">
      <c r="A604">
        <v>1114.2274</v>
      </c>
      <c r="G604" s="8">
        <v>313.3184</v>
      </c>
    </row>
    <row r="605" spans="1:7" x14ac:dyDescent="0.55000000000000004">
      <c r="A605">
        <v>1134.5266999999999</v>
      </c>
      <c r="G605" s="8">
        <v>313.36279999999999</v>
      </c>
    </row>
    <row r="606" spans="1:7" x14ac:dyDescent="0.55000000000000004">
      <c r="A606">
        <v>1137.3186000000001</v>
      </c>
      <c r="G606" s="8">
        <v>313.84140000000002</v>
      </c>
    </row>
    <row r="607" spans="1:7" x14ac:dyDescent="0.55000000000000004">
      <c r="A607">
        <v>1142.7311</v>
      </c>
      <c r="G607" s="8">
        <v>314.41030000000001</v>
      </c>
    </row>
    <row r="608" spans="1:7" x14ac:dyDescent="0.55000000000000004">
      <c r="A608">
        <v>1143.8423</v>
      </c>
      <c r="G608" s="8">
        <v>317.12029999999999</v>
      </c>
    </row>
    <row r="609" spans="1:7" x14ac:dyDescent="0.55000000000000004">
      <c r="A609">
        <v>1146.2589</v>
      </c>
      <c r="G609" s="8">
        <v>318.79629999999997</v>
      </c>
    </row>
    <row r="610" spans="1:7" x14ac:dyDescent="0.55000000000000004">
      <c r="A610">
        <v>1150.1505999999999</v>
      </c>
      <c r="G610" s="8">
        <v>318.85160000000002</v>
      </c>
    </row>
    <row r="611" spans="1:7" x14ac:dyDescent="0.55000000000000004">
      <c r="A611">
        <v>1152.5681999999999</v>
      </c>
      <c r="G611" s="8">
        <v>321.88339999999999</v>
      </c>
    </row>
    <row r="612" spans="1:7" x14ac:dyDescent="0.55000000000000004">
      <c r="A612">
        <v>1154.0008</v>
      </c>
      <c r="G612" s="8">
        <v>322.0616</v>
      </c>
    </row>
    <row r="613" spans="1:7" x14ac:dyDescent="0.55000000000000004">
      <c r="A613">
        <v>1159.9944</v>
      </c>
      <c r="G613" s="8">
        <v>323.27260000000001</v>
      </c>
    </row>
    <row r="614" spans="1:7" x14ac:dyDescent="0.55000000000000004">
      <c r="A614">
        <v>1161.3516</v>
      </c>
      <c r="G614" s="8">
        <v>323.27449999999999</v>
      </c>
    </row>
    <row r="615" spans="1:7" x14ac:dyDescent="0.55000000000000004">
      <c r="A615">
        <v>1168.3941</v>
      </c>
      <c r="G615" s="8">
        <v>325.2516</v>
      </c>
    </row>
    <row r="616" spans="1:7" x14ac:dyDescent="0.55000000000000004">
      <c r="A616">
        <v>1170.7489</v>
      </c>
      <c r="G616" s="8">
        <v>326.81180000000001</v>
      </c>
    </row>
    <row r="617" spans="1:7" x14ac:dyDescent="0.55000000000000004">
      <c r="A617">
        <v>1195.3875</v>
      </c>
      <c r="G617" s="8">
        <v>328.51960000000003</v>
      </c>
    </row>
    <row r="618" spans="1:7" x14ac:dyDescent="0.55000000000000004">
      <c r="A618">
        <v>1198.3749</v>
      </c>
      <c r="G618" s="8">
        <v>330.68990000000002</v>
      </c>
    </row>
    <row r="619" spans="1:7" x14ac:dyDescent="0.55000000000000004">
      <c r="A619">
        <v>1203.9670000000001</v>
      </c>
      <c r="G619" s="8">
        <v>334.4837</v>
      </c>
    </row>
    <row r="620" spans="1:7" x14ac:dyDescent="0.55000000000000004">
      <c r="A620">
        <v>1229.1572000000001</v>
      </c>
      <c r="G620" s="8">
        <v>337.66899999999998</v>
      </c>
    </row>
    <row r="621" spans="1:7" x14ac:dyDescent="0.55000000000000004">
      <c r="A621">
        <v>1236.9190000000001</v>
      </c>
      <c r="G621" s="8">
        <v>338.42599999999999</v>
      </c>
    </row>
    <row r="622" spans="1:7" x14ac:dyDescent="0.55000000000000004">
      <c r="A622">
        <v>1244.7146</v>
      </c>
      <c r="G622" s="8">
        <v>339.62450000000001</v>
      </c>
    </row>
    <row r="623" spans="1:7" x14ac:dyDescent="0.55000000000000004">
      <c r="A623">
        <v>1248.5505000000001</v>
      </c>
      <c r="G623" s="8">
        <v>340.14120000000003</v>
      </c>
    </row>
    <row r="624" spans="1:7" x14ac:dyDescent="0.55000000000000004">
      <c r="A624">
        <v>1251.0925</v>
      </c>
      <c r="G624" s="8">
        <v>342.3854</v>
      </c>
    </row>
    <row r="625" spans="1:7" x14ac:dyDescent="0.55000000000000004">
      <c r="A625">
        <v>1262.1268</v>
      </c>
      <c r="G625" s="8">
        <v>343.02850000000001</v>
      </c>
    </row>
    <row r="626" spans="1:7" x14ac:dyDescent="0.55000000000000004">
      <c r="A626">
        <v>1266.9202</v>
      </c>
      <c r="G626" s="8">
        <v>343.10550000000001</v>
      </c>
    </row>
    <row r="627" spans="1:7" x14ac:dyDescent="0.55000000000000004">
      <c r="A627">
        <v>1275.2224000000001</v>
      </c>
      <c r="G627" s="8">
        <v>343.35160000000002</v>
      </c>
    </row>
    <row r="628" spans="1:7" x14ac:dyDescent="0.55000000000000004">
      <c r="A628">
        <v>1278.9951000000001</v>
      </c>
      <c r="G628" s="8">
        <v>350.02440000000001</v>
      </c>
    </row>
    <row r="629" spans="1:7" x14ac:dyDescent="0.55000000000000004">
      <c r="A629">
        <v>1292.5391999999999</v>
      </c>
      <c r="G629" s="8">
        <v>350.83300000000003</v>
      </c>
    </row>
    <row r="630" spans="1:7" x14ac:dyDescent="0.55000000000000004">
      <c r="A630">
        <v>1322.5350000000001</v>
      </c>
      <c r="G630" s="8">
        <v>351.25080000000003</v>
      </c>
    </row>
    <row r="631" spans="1:7" x14ac:dyDescent="0.55000000000000004">
      <c r="A631">
        <v>1322.9356</v>
      </c>
      <c r="G631" s="8">
        <v>352.12509999999997</v>
      </c>
    </row>
    <row r="632" spans="1:7" x14ac:dyDescent="0.55000000000000004">
      <c r="A632">
        <v>1325.9064000000001</v>
      </c>
      <c r="G632" s="8">
        <v>352.83600000000001</v>
      </c>
    </row>
    <row r="633" spans="1:7" x14ac:dyDescent="0.55000000000000004">
      <c r="A633">
        <v>1326.5512000000001</v>
      </c>
      <c r="G633" s="8">
        <v>355.2183</v>
      </c>
    </row>
    <row r="634" spans="1:7" x14ac:dyDescent="0.55000000000000004">
      <c r="A634">
        <v>1334.9047</v>
      </c>
      <c r="G634" s="8">
        <v>356.69940000000003</v>
      </c>
    </row>
    <row r="635" spans="1:7" x14ac:dyDescent="0.55000000000000004">
      <c r="A635">
        <v>1353.9893999999999</v>
      </c>
      <c r="G635" s="8">
        <v>357.78800000000001</v>
      </c>
    </row>
    <row r="636" spans="1:7" x14ac:dyDescent="0.55000000000000004">
      <c r="A636">
        <v>1370.4247</v>
      </c>
      <c r="G636" s="8">
        <v>358.02019999999999</v>
      </c>
    </row>
    <row r="637" spans="1:7" x14ac:dyDescent="0.55000000000000004">
      <c r="A637">
        <v>1375.5136</v>
      </c>
      <c r="G637" s="8">
        <v>358.39319999999998</v>
      </c>
    </row>
    <row r="638" spans="1:7" x14ac:dyDescent="0.55000000000000004">
      <c r="A638">
        <v>1380.9892</v>
      </c>
      <c r="G638" s="8">
        <v>359.07080000000002</v>
      </c>
    </row>
    <row r="639" spans="1:7" x14ac:dyDescent="0.55000000000000004">
      <c r="A639">
        <v>1384.7887000000001</v>
      </c>
      <c r="G639" s="8">
        <v>362.25319999999999</v>
      </c>
    </row>
    <row r="640" spans="1:7" x14ac:dyDescent="0.55000000000000004">
      <c r="A640">
        <v>1394.5215000000001</v>
      </c>
      <c r="G640" s="8">
        <v>362.92899999999997</v>
      </c>
    </row>
    <row r="641" spans="1:7" x14ac:dyDescent="0.55000000000000004">
      <c r="A641">
        <v>1396.057</v>
      </c>
      <c r="G641" s="8">
        <v>364.2321</v>
      </c>
    </row>
    <row r="642" spans="1:7" x14ac:dyDescent="0.55000000000000004">
      <c r="A642">
        <v>1403.2787000000001</v>
      </c>
      <c r="G642" s="8">
        <v>364.8578</v>
      </c>
    </row>
    <row r="643" spans="1:7" x14ac:dyDescent="0.55000000000000004">
      <c r="A643">
        <v>1405.9737</v>
      </c>
      <c r="G643" s="8">
        <v>365.16559999999998</v>
      </c>
    </row>
    <row r="644" spans="1:7" x14ac:dyDescent="0.55000000000000004">
      <c r="A644">
        <v>1424.0426</v>
      </c>
      <c r="G644" s="8">
        <v>365.57069999999999</v>
      </c>
    </row>
    <row r="645" spans="1:7" x14ac:dyDescent="0.55000000000000004">
      <c r="A645">
        <v>1442.8731</v>
      </c>
      <c r="G645" s="8">
        <v>367.13409999999999</v>
      </c>
    </row>
    <row r="646" spans="1:7" x14ac:dyDescent="0.55000000000000004">
      <c r="A646">
        <v>1445.2508</v>
      </c>
      <c r="G646" s="8">
        <v>369.78460000000001</v>
      </c>
    </row>
    <row r="647" spans="1:7" x14ac:dyDescent="0.55000000000000004">
      <c r="A647">
        <v>1446.0073</v>
      </c>
      <c r="G647" s="8">
        <v>371.40440000000001</v>
      </c>
    </row>
    <row r="648" spans="1:7" x14ac:dyDescent="0.55000000000000004">
      <c r="A648">
        <v>1450.3511000000001</v>
      </c>
      <c r="G648" s="8">
        <v>372.23989999999998</v>
      </c>
    </row>
    <row r="649" spans="1:7" x14ac:dyDescent="0.55000000000000004">
      <c r="A649">
        <v>1451.2447</v>
      </c>
      <c r="G649" s="8">
        <v>373.048</v>
      </c>
    </row>
    <row r="650" spans="1:7" x14ac:dyDescent="0.55000000000000004">
      <c r="A650">
        <v>1452.9553000000001</v>
      </c>
      <c r="G650" s="8">
        <v>373.28859999999997</v>
      </c>
    </row>
    <row r="651" spans="1:7" x14ac:dyDescent="0.55000000000000004">
      <c r="A651">
        <v>1453.8611000000001</v>
      </c>
      <c r="G651" s="8">
        <v>373.94690000000003</v>
      </c>
    </row>
    <row r="652" spans="1:7" x14ac:dyDescent="0.55000000000000004">
      <c r="A652">
        <v>1457.7439999999999</v>
      </c>
      <c r="G652" s="8">
        <v>375.58429999999998</v>
      </c>
    </row>
    <row r="653" spans="1:7" x14ac:dyDescent="0.55000000000000004">
      <c r="A653">
        <v>1463.1563000000001</v>
      </c>
      <c r="G653" s="8">
        <v>376.26909999999998</v>
      </c>
    </row>
    <row r="654" spans="1:7" x14ac:dyDescent="0.55000000000000004">
      <c r="A654">
        <v>1473.3956000000001</v>
      </c>
      <c r="G654" s="8">
        <v>378.5958</v>
      </c>
    </row>
    <row r="655" spans="1:7" x14ac:dyDescent="0.55000000000000004">
      <c r="A655">
        <v>1478.6438000000001</v>
      </c>
      <c r="G655" s="8">
        <v>382.34550000000002</v>
      </c>
    </row>
    <row r="656" spans="1:7" x14ac:dyDescent="0.55000000000000004">
      <c r="A656">
        <v>1479.6180999999999</v>
      </c>
      <c r="G656" s="8">
        <v>384.42590000000001</v>
      </c>
    </row>
    <row r="657" spans="1:7" x14ac:dyDescent="0.55000000000000004">
      <c r="A657">
        <v>1485.1204</v>
      </c>
      <c r="G657" s="8">
        <v>385.62509999999997</v>
      </c>
    </row>
    <row r="658" spans="1:7" x14ac:dyDescent="0.55000000000000004">
      <c r="A658">
        <v>1486.2182</v>
      </c>
      <c r="G658" s="8">
        <v>386.94720000000001</v>
      </c>
    </row>
    <row r="659" spans="1:7" x14ac:dyDescent="0.55000000000000004">
      <c r="A659">
        <v>1502.0069000000001</v>
      </c>
      <c r="G659" s="8">
        <v>387.17649999999998</v>
      </c>
    </row>
    <row r="660" spans="1:7" x14ac:dyDescent="0.55000000000000004">
      <c r="A660">
        <v>1503.9241</v>
      </c>
      <c r="G660" s="8">
        <v>387.92</v>
      </c>
    </row>
    <row r="661" spans="1:7" x14ac:dyDescent="0.55000000000000004">
      <c r="A661">
        <v>1514.8074999999999</v>
      </c>
      <c r="G661" s="8">
        <v>389.50839999999999</v>
      </c>
    </row>
    <row r="662" spans="1:7" x14ac:dyDescent="0.55000000000000004">
      <c r="A662">
        <v>1516.8965000000001</v>
      </c>
      <c r="G662" s="8">
        <v>390.07960000000003</v>
      </c>
    </row>
    <row r="663" spans="1:7" x14ac:dyDescent="0.55000000000000004">
      <c r="A663">
        <v>1535.1307999999999</v>
      </c>
      <c r="G663" s="8">
        <v>391.38229999999999</v>
      </c>
    </row>
    <row r="664" spans="1:7" x14ac:dyDescent="0.55000000000000004">
      <c r="A664">
        <v>1535.6762000000001</v>
      </c>
      <c r="G664" s="8">
        <v>393.30250000000001</v>
      </c>
    </row>
    <row r="665" spans="1:7" x14ac:dyDescent="0.55000000000000004">
      <c r="A665">
        <v>1548.0980999999999</v>
      </c>
      <c r="G665" s="8">
        <v>394.03530000000001</v>
      </c>
    </row>
    <row r="666" spans="1:7" x14ac:dyDescent="0.55000000000000004">
      <c r="A666">
        <v>1552.8433</v>
      </c>
      <c r="G666" s="8">
        <v>395.7158</v>
      </c>
    </row>
    <row r="667" spans="1:7" x14ac:dyDescent="0.55000000000000004">
      <c r="A667">
        <v>1554.4188999999999</v>
      </c>
      <c r="G667" s="8">
        <v>396.49709999999999</v>
      </c>
    </row>
    <row r="668" spans="1:7" x14ac:dyDescent="0.55000000000000004">
      <c r="A668">
        <v>1556.8018</v>
      </c>
      <c r="G668" s="8">
        <v>402.71749999999997</v>
      </c>
    </row>
    <row r="669" spans="1:7" x14ac:dyDescent="0.55000000000000004">
      <c r="A669">
        <v>1568.6608000000001</v>
      </c>
      <c r="G669" s="8">
        <v>404.5668</v>
      </c>
    </row>
    <row r="670" spans="1:7" x14ac:dyDescent="0.55000000000000004">
      <c r="A670">
        <v>1575.4005999999999</v>
      </c>
      <c r="G670" s="8">
        <v>404.75659999999999</v>
      </c>
    </row>
    <row r="671" spans="1:7" x14ac:dyDescent="0.55000000000000004">
      <c r="A671">
        <v>1583.7784999999999</v>
      </c>
      <c r="G671" s="8">
        <v>405.55930000000001</v>
      </c>
    </row>
    <row r="672" spans="1:7" x14ac:dyDescent="0.55000000000000004">
      <c r="A672">
        <v>1584.2462</v>
      </c>
      <c r="G672" s="8">
        <v>408.63819999999998</v>
      </c>
    </row>
    <row r="673" spans="1:7" x14ac:dyDescent="0.55000000000000004">
      <c r="A673">
        <v>1592.0233000000001</v>
      </c>
      <c r="G673" s="8">
        <v>408.93630000000002</v>
      </c>
    </row>
    <row r="674" spans="1:7" x14ac:dyDescent="0.55000000000000004">
      <c r="A674">
        <v>1592.0861</v>
      </c>
      <c r="G674" s="8">
        <v>415.00749999999999</v>
      </c>
    </row>
    <row r="675" spans="1:7" x14ac:dyDescent="0.55000000000000004">
      <c r="A675">
        <v>1635.8942</v>
      </c>
      <c r="G675" s="8">
        <v>417.65339999999998</v>
      </c>
    </row>
    <row r="676" spans="1:7" x14ac:dyDescent="0.55000000000000004">
      <c r="A676">
        <v>1643.1180999999999</v>
      </c>
      <c r="G676" s="8">
        <v>418.26510000000002</v>
      </c>
    </row>
    <row r="677" spans="1:7" x14ac:dyDescent="0.55000000000000004">
      <c r="A677">
        <v>1675.9548</v>
      </c>
      <c r="G677" s="8">
        <v>421.88580000000002</v>
      </c>
    </row>
    <row r="678" spans="1:7" x14ac:dyDescent="0.55000000000000004">
      <c r="A678">
        <v>1688.2824000000001</v>
      </c>
      <c r="G678" s="8">
        <v>422.04610000000002</v>
      </c>
    </row>
    <row r="679" spans="1:7" x14ac:dyDescent="0.55000000000000004">
      <c r="A679">
        <v>1691.8648000000001</v>
      </c>
      <c r="G679" s="8">
        <v>422.40010000000001</v>
      </c>
    </row>
    <row r="680" spans="1:7" x14ac:dyDescent="0.55000000000000004">
      <c r="A680">
        <v>1710.5400999999999</v>
      </c>
      <c r="G680" s="8">
        <v>423.3503</v>
      </c>
    </row>
    <row r="681" spans="1:7" x14ac:dyDescent="0.55000000000000004">
      <c r="A681">
        <v>1712.4082000000001</v>
      </c>
      <c r="G681" s="8">
        <v>424.90289999999999</v>
      </c>
    </row>
    <row r="682" spans="1:7" x14ac:dyDescent="0.55000000000000004">
      <c r="A682">
        <v>1734.9257</v>
      </c>
      <c r="G682" s="8">
        <v>426.01549999999997</v>
      </c>
    </row>
    <row r="683" spans="1:7" x14ac:dyDescent="0.55000000000000004">
      <c r="A683">
        <v>1743.2130999999999</v>
      </c>
      <c r="G683" s="8">
        <v>426.19600000000003</v>
      </c>
    </row>
    <row r="684" spans="1:7" x14ac:dyDescent="0.55000000000000004">
      <c r="A684">
        <v>1752.1541999999999</v>
      </c>
      <c r="G684" s="8">
        <v>430.36329999999998</v>
      </c>
    </row>
    <row r="685" spans="1:7" x14ac:dyDescent="0.55000000000000004">
      <c r="A685">
        <v>1758.6944000000001</v>
      </c>
      <c r="G685" s="8">
        <v>431.75740000000002</v>
      </c>
    </row>
    <row r="686" spans="1:7" x14ac:dyDescent="0.55000000000000004">
      <c r="A686">
        <v>1760.54</v>
      </c>
      <c r="G686" s="8">
        <v>434.10219999999998</v>
      </c>
    </row>
    <row r="687" spans="1:7" x14ac:dyDescent="0.55000000000000004">
      <c r="A687">
        <v>1776.8951999999999</v>
      </c>
      <c r="G687" s="8">
        <v>434.87540000000001</v>
      </c>
    </row>
    <row r="688" spans="1:7" x14ac:dyDescent="0.55000000000000004">
      <c r="A688">
        <v>1777.8992000000001</v>
      </c>
      <c r="G688" s="8">
        <v>436.50450000000001</v>
      </c>
    </row>
    <row r="689" spans="1:7" x14ac:dyDescent="0.55000000000000004">
      <c r="A689">
        <v>1783.3809000000001</v>
      </c>
      <c r="G689" s="8">
        <v>439.77550000000002</v>
      </c>
    </row>
    <row r="690" spans="1:7" x14ac:dyDescent="0.55000000000000004">
      <c r="A690">
        <v>1786.434</v>
      </c>
      <c r="G690" s="8">
        <v>440.39679999999998</v>
      </c>
    </row>
    <row r="691" spans="1:7" x14ac:dyDescent="0.55000000000000004">
      <c r="A691">
        <v>1788.9933000000001</v>
      </c>
      <c r="G691" s="8">
        <v>444.06880000000001</v>
      </c>
    </row>
    <row r="692" spans="1:7" x14ac:dyDescent="0.55000000000000004">
      <c r="A692">
        <v>1796.1318000000001</v>
      </c>
      <c r="G692" s="8">
        <v>444.47449999999998</v>
      </c>
    </row>
    <row r="693" spans="1:7" x14ac:dyDescent="0.55000000000000004">
      <c r="A693">
        <v>1801.3474000000001</v>
      </c>
      <c r="G693" s="8">
        <v>445.53469999999999</v>
      </c>
    </row>
    <row r="694" spans="1:7" x14ac:dyDescent="0.55000000000000004">
      <c r="A694">
        <v>1801.8225</v>
      </c>
      <c r="G694" s="8">
        <v>447.05470000000003</v>
      </c>
    </row>
    <row r="695" spans="1:7" x14ac:dyDescent="0.55000000000000004">
      <c r="A695">
        <v>1807.2318</v>
      </c>
      <c r="G695" s="8">
        <v>449.51940000000002</v>
      </c>
    </row>
    <row r="696" spans="1:7" x14ac:dyDescent="0.55000000000000004">
      <c r="A696">
        <v>1834.5687</v>
      </c>
      <c r="G696" s="8">
        <v>452.54770000000002</v>
      </c>
    </row>
    <row r="697" spans="1:7" x14ac:dyDescent="0.55000000000000004">
      <c r="A697">
        <v>1837.9182000000001</v>
      </c>
      <c r="G697" s="8">
        <v>452.66210000000001</v>
      </c>
    </row>
    <row r="698" spans="1:7" x14ac:dyDescent="0.55000000000000004">
      <c r="A698">
        <v>1841.7983999999999</v>
      </c>
      <c r="G698" s="8">
        <v>452.73520000000002</v>
      </c>
    </row>
    <row r="699" spans="1:7" x14ac:dyDescent="0.55000000000000004">
      <c r="A699">
        <v>1844.8300999999999</v>
      </c>
      <c r="G699" s="8">
        <v>452.8494</v>
      </c>
    </row>
    <row r="700" spans="1:7" x14ac:dyDescent="0.55000000000000004">
      <c r="A700">
        <v>1847.8327999999999</v>
      </c>
      <c r="G700" s="8">
        <v>454.40609999999998</v>
      </c>
    </row>
    <row r="701" spans="1:7" x14ac:dyDescent="0.55000000000000004">
      <c r="A701">
        <v>1847.9603999999999</v>
      </c>
      <c r="G701" s="8">
        <v>462.17239999999998</v>
      </c>
    </row>
    <row r="702" spans="1:7" x14ac:dyDescent="0.55000000000000004">
      <c r="A702">
        <v>1850.7254</v>
      </c>
      <c r="G702" s="8">
        <v>463.20060000000001</v>
      </c>
    </row>
    <row r="703" spans="1:7" x14ac:dyDescent="0.55000000000000004">
      <c r="A703">
        <v>1862.6322</v>
      </c>
      <c r="G703" s="8">
        <v>470.74810000000002</v>
      </c>
    </row>
    <row r="704" spans="1:7" x14ac:dyDescent="0.55000000000000004">
      <c r="A704">
        <v>1876.6842999999999</v>
      </c>
      <c r="G704" s="8">
        <v>473.51409999999998</v>
      </c>
    </row>
    <row r="705" spans="1:7" x14ac:dyDescent="0.55000000000000004">
      <c r="A705">
        <v>1880.3005000000001</v>
      </c>
      <c r="G705" s="8">
        <v>476.25</v>
      </c>
    </row>
    <row r="706" spans="1:7" x14ac:dyDescent="0.55000000000000004">
      <c r="A706">
        <v>1924.8896999999999</v>
      </c>
      <c r="G706" s="8">
        <v>476.56119999999999</v>
      </c>
    </row>
    <row r="707" spans="1:7" x14ac:dyDescent="0.55000000000000004">
      <c r="A707">
        <v>1936.9404</v>
      </c>
      <c r="G707" s="8">
        <v>479.21969999999999</v>
      </c>
    </row>
    <row r="708" spans="1:7" x14ac:dyDescent="0.55000000000000004">
      <c r="A708">
        <v>1969.4277</v>
      </c>
      <c r="G708" s="8">
        <v>479.95569999999998</v>
      </c>
    </row>
    <row r="709" spans="1:7" x14ac:dyDescent="0.55000000000000004">
      <c r="A709">
        <v>1972.7309</v>
      </c>
      <c r="G709" s="8">
        <v>480.69009999999997</v>
      </c>
    </row>
    <row r="710" spans="1:7" x14ac:dyDescent="0.55000000000000004">
      <c r="A710">
        <v>1975.7638999999999</v>
      </c>
      <c r="G710" s="8">
        <v>482.44409999999999</v>
      </c>
    </row>
    <row r="711" spans="1:7" x14ac:dyDescent="0.55000000000000004">
      <c r="A711">
        <v>1983.2736</v>
      </c>
      <c r="G711" s="8">
        <v>482.8</v>
      </c>
    </row>
    <row r="712" spans="1:7" x14ac:dyDescent="0.55000000000000004">
      <c r="A712">
        <v>1986.8965000000001</v>
      </c>
      <c r="G712" s="8">
        <v>484.43389999999999</v>
      </c>
    </row>
    <row r="713" spans="1:7" x14ac:dyDescent="0.55000000000000004">
      <c r="A713">
        <v>1998.2553</v>
      </c>
      <c r="G713" s="8">
        <v>487.30360000000002</v>
      </c>
    </row>
    <row r="714" spans="1:7" x14ac:dyDescent="0.55000000000000004">
      <c r="A714">
        <v>2010.1338000000001</v>
      </c>
      <c r="G714" s="8">
        <v>489.65600000000001</v>
      </c>
    </row>
    <row r="715" spans="1:7" x14ac:dyDescent="0.55000000000000004">
      <c r="A715">
        <v>2056.0491000000002</v>
      </c>
      <c r="G715" s="8">
        <v>493.70769999999999</v>
      </c>
    </row>
    <row r="716" spans="1:7" x14ac:dyDescent="0.55000000000000004">
      <c r="A716">
        <v>2063.6727000000001</v>
      </c>
      <c r="G716" s="8">
        <v>497.1087</v>
      </c>
    </row>
    <row r="717" spans="1:7" x14ac:dyDescent="0.55000000000000004">
      <c r="A717">
        <v>2091.3267000000001</v>
      </c>
      <c r="G717" s="8">
        <v>497.79750000000001</v>
      </c>
    </row>
    <row r="718" spans="1:7" x14ac:dyDescent="0.55000000000000004">
      <c r="A718">
        <v>2115.5547000000001</v>
      </c>
      <c r="G718" s="8">
        <v>497.98430000000002</v>
      </c>
    </row>
    <row r="719" spans="1:7" x14ac:dyDescent="0.55000000000000004">
      <c r="A719">
        <v>2125.1327999999999</v>
      </c>
      <c r="G719" s="8">
        <v>500.03280000000001</v>
      </c>
    </row>
    <row r="720" spans="1:7" x14ac:dyDescent="0.55000000000000004">
      <c r="A720">
        <v>2130.3458999999998</v>
      </c>
      <c r="G720" s="8">
        <v>501.762</v>
      </c>
    </row>
    <row r="721" spans="1:7" x14ac:dyDescent="0.55000000000000004">
      <c r="A721">
        <v>2166.6592000000001</v>
      </c>
      <c r="G721" s="8">
        <v>503.2971</v>
      </c>
    </row>
    <row r="722" spans="1:7" x14ac:dyDescent="0.55000000000000004">
      <c r="A722">
        <v>2175.5688</v>
      </c>
      <c r="G722" s="8">
        <v>507.51889999999997</v>
      </c>
    </row>
    <row r="723" spans="1:7" x14ac:dyDescent="0.55000000000000004">
      <c r="A723">
        <v>2188.6950000000002</v>
      </c>
      <c r="G723" s="8">
        <v>509.48840000000001</v>
      </c>
    </row>
    <row r="724" spans="1:7" x14ac:dyDescent="0.55000000000000004">
      <c r="A724">
        <v>2188.8935000000001</v>
      </c>
      <c r="G724" s="8">
        <v>519.72979999999995</v>
      </c>
    </row>
    <row r="725" spans="1:7" x14ac:dyDescent="0.55000000000000004">
      <c r="A725">
        <v>2193.3150999999998</v>
      </c>
      <c r="G725" s="8">
        <v>522.524</v>
      </c>
    </row>
    <row r="726" spans="1:7" x14ac:dyDescent="0.55000000000000004">
      <c r="A726">
        <v>2193.7530000000002</v>
      </c>
      <c r="G726" s="8">
        <v>525.04409999999996</v>
      </c>
    </row>
    <row r="727" spans="1:7" x14ac:dyDescent="0.55000000000000004">
      <c r="A727">
        <v>2197.357</v>
      </c>
      <c r="G727" s="8">
        <v>526.45699999999999</v>
      </c>
    </row>
    <row r="728" spans="1:7" x14ac:dyDescent="0.55000000000000004">
      <c r="A728">
        <v>2199.4575</v>
      </c>
      <c r="G728" s="8">
        <v>528.30349999999999</v>
      </c>
    </row>
    <row r="729" spans="1:7" x14ac:dyDescent="0.55000000000000004">
      <c r="A729">
        <v>2232.9722000000002</v>
      </c>
      <c r="G729" s="8">
        <v>528.42780000000005</v>
      </c>
    </row>
    <row r="730" spans="1:7" x14ac:dyDescent="0.55000000000000004">
      <c r="A730">
        <v>2244.9989</v>
      </c>
      <c r="G730" s="8">
        <v>530.20920000000001</v>
      </c>
    </row>
    <row r="731" spans="1:7" x14ac:dyDescent="0.55000000000000004">
      <c r="A731">
        <v>2256.5996</v>
      </c>
      <c r="G731" s="8">
        <v>531.30719999999997</v>
      </c>
    </row>
    <row r="732" spans="1:7" x14ac:dyDescent="0.55000000000000004">
      <c r="A732">
        <v>2257.8316</v>
      </c>
      <c r="G732" s="8">
        <v>532.84709999999995</v>
      </c>
    </row>
    <row r="733" spans="1:7" x14ac:dyDescent="0.55000000000000004">
      <c r="A733">
        <v>2259.8193999999999</v>
      </c>
      <c r="G733" s="8">
        <v>535.79359999999997</v>
      </c>
    </row>
    <row r="734" spans="1:7" x14ac:dyDescent="0.55000000000000004">
      <c r="A734">
        <v>2264.2941000000001</v>
      </c>
      <c r="G734" s="8">
        <v>538.41570000000002</v>
      </c>
    </row>
    <row r="735" spans="1:7" x14ac:dyDescent="0.55000000000000004">
      <c r="A735">
        <v>2273.6442000000002</v>
      </c>
      <c r="G735" s="8">
        <v>545.52560000000005</v>
      </c>
    </row>
    <row r="736" spans="1:7" x14ac:dyDescent="0.55000000000000004">
      <c r="A736">
        <v>2278.5392999999999</v>
      </c>
      <c r="G736" s="8">
        <v>548.43910000000005</v>
      </c>
    </row>
    <row r="737" spans="1:7" x14ac:dyDescent="0.55000000000000004">
      <c r="A737">
        <v>2285.0907000000002</v>
      </c>
      <c r="G737" s="8">
        <v>549.93060000000003</v>
      </c>
    </row>
    <row r="738" spans="1:7" x14ac:dyDescent="0.55000000000000004">
      <c r="A738">
        <v>2288.1988000000001</v>
      </c>
      <c r="G738" s="8">
        <v>552.72040000000004</v>
      </c>
    </row>
    <row r="739" spans="1:7" x14ac:dyDescent="0.55000000000000004">
      <c r="A739">
        <v>2334.4976000000001</v>
      </c>
      <c r="G739" s="8">
        <v>557.67700000000002</v>
      </c>
    </row>
    <row r="740" spans="1:7" x14ac:dyDescent="0.55000000000000004">
      <c r="A740">
        <v>2337.7671</v>
      </c>
      <c r="G740" s="8">
        <v>566.92060000000004</v>
      </c>
    </row>
    <row r="741" spans="1:7" x14ac:dyDescent="0.55000000000000004">
      <c r="A741">
        <v>2352.0297999999998</v>
      </c>
      <c r="G741" s="8">
        <v>567.4271</v>
      </c>
    </row>
    <row r="742" spans="1:7" x14ac:dyDescent="0.55000000000000004">
      <c r="A742">
        <v>2365.0479999999998</v>
      </c>
      <c r="G742" s="8">
        <v>567.89020000000005</v>
      </c>
    </row>
    <row r="743" spans="1:7" x14ac:dyDescent="0.55000000000000004">
      <c r="A743">
        <v>2374.6801999999998</v>
      </c>
      <c r="G743" s="8">
        <v>567.9443</v>
      </c>
    </row>
    <row r="744" spans="1:7" x14ac:dyDescent="0.55000000000000004">
      <c r="A744">
        <v>2380.3901999999998</v>
      </c>
      <c r="G744" s="8">
        <v>570.34029999999996</v>
      </c>
    </row>
    <row r="745" spans="1:7" x14ac:dyDescent="0.55000000000000004">
      <c r="A745">
        <v>2383.3128999999999</v>
      </c>
      <c r="G745" s="8">
        <v>570.68380000000002</v>
      </c>
    </row>
    <row r="746" spans="1:7" x14ac:dyDescent="0.55000000000000004">
      <c r="A746">
        <v>2388.7597000000001</v>
      </c>
      <c r="G746" s="8">
        <v>572.18119999999999</v>
      </c>
    </row>
    <row r="747" spans="1:7" x14ac:dyDescent="0.55000000000000004">
      <c r="A747">
        <v>2411.0272</v>
      </c>
      <c r="G747" s="8">
        <v>573.48950000000002</v>
      </c>
    </row>
    <row r="748" spans="1:7" x14ac:dyDescent="0.55000000000000004">
      <c r="A748">
        <v>2424.0663</v>
      </c>
      <c r="G748" s="8">
        <v>573.56949999999995</v>
      </c>
    </row>
    <row r="749" spans="1:7" x14ac:dyDescent="0.55000000000000004">
      <c r="A749">
        <v>2438.9096</v>
      </c>
      <c r="G749" s="8">
        <v>575.08479999999997</v>
      </c>
    </row>
    <row r="750" spans="1:7" x14ac:dyDescent="0.55000000000000004">
      <c r="A750">
        <v>2446.2166000000002</v>
      </c>
      <c r="G750" s="8">
        <v>575.38369999999998</v>
      </c>
    </row>
    <row r="751" spans="1:7" x14ac:dyDescent="0.55000000000000004">
      <c r="A751">
        <v>2446.4373999999998</v>
      </c>
      <c r="G751" s="8">
        <v>577.55999999999995</v>
      </c>
    </row>
    <row r="752" spans="1:7" x14ac:dyDescent="0.55000000000000004">
      <c r="A752">
        <v>2460.4243999999999</v>
      </c>
      <c r="G752" s="8">
        <v>577.5779</v>
      </c>
    </row>
    <row r="753" spans="1:7" x14ac:dyDescent="0.55000000000000004">
      <c r="A753">
        <v>2520.3357999999998</v>
      </c>
      <c r="G753" s="8">
        <v>584.90390000000002</v>
      </c>
    </row>
    <row r="754" spans="1:7" x14ac:dyDescent="0.55000000000000004">
      <c r="A754">
        <v>2524.0504000000001</v>
      </c>
      <c r="G754" s="8">
        <v>586.88819999999998</v>
      </c>
    </row>
    <row r="755" spans="1:7" x14ac:dyDescent="0.55000000000000004">
      <c r="A755">
        <v>2532.9212000000002</v>
      </c>
      <c r="G755" s="8">
        <v>588.66560000000004</v>
      </c>
    </row>
    <row r="756" spans="1:7" x14ac:dyDescent="0.55000000000000004">
      <c r="A756">
        <v>2550.6855999999998</v>
      </c>
      <c r="G756" s="8">
        <v>589.22770000000003</v>
      </c>
    </row>
    <row r="757" spans="1:7" x14ac:dyDescent="0.55000000000000004">
      <c r="A757">
        <v>2557.1518000000001</v>
      </c>
      <c r="G757" s="8">
        <v>589.48310000000004</v>
      </c>
    </row>
    <row r="758" spans="1:7" x14ac:dyDescent="0.55000000000000004">
      <c r="A758">
        <v>2563.8555999999999</v>
      </c>
      <c r="G758" s="8">
        <v>591.28800000000001</v>
      </c>
    </row>
    <row r="759" spans="1:7" x14ac:dyDescent="0.55000000000000004">
      <c r="A759">
        <v>2571.1419999999998</v>
      </c>
      <c r="G759" s="8">
        <v>595.73670000000004</v>
      </c>
    </row>
    <row r="760" spans="1:7" x14ac:dyDescent="0.55000000000000004">
      <c r="A760">
        <v>2595.1163999999999</v>
      </c>
      <c r="G760" s="8">
        <v>596.47720000000004</v>
      </c>
    </row>
    <row r="761" spans="1:7" x14ac:dyDescent="0.55000000000000004">
      <c r="A761">
        <v>2617.2269000000001</v>
      </c>
      <c r="G761" s="8">
        <v>596.697</v>
      </c>
    </row>
    <row r="762" spans="1:7" x14ac:dyDescent="0.55000000000000004">
      <c r="A762">
        <v>2621.8438000000001</v>
      </c>
      <c r="G762" s="8">
        <v>614.55920000000003</v>
      </c>
    </row>
    <row r="763" spans="1:7" x14ac:dyDescent="0.55000000000000004">
      <c r="A763">
        <v>2661.62</v>
      </c>
      <c r="G763" s="8">
        <v>620.58270000000005</v>
      </c>
    </row>
    <row r="764" spans="1:7" x14ac:dyDescent="0.55000000000000004">
      <c r="A764">
        <v>2683.1293000000001</v>
      </c>
      <c r="G764" s="8">
        <v>621.01890000000003</v>
      </c>
    </row>
    <row r="765" spans="1:7" x14ac:dyDescent="0.55000000000000004">
      <c r="A765">
        <v>2714.9686000000002</v>
      </c>
      <c r="G765" s="8">
        <v>622.26149999999996</v>
      </c>
    </row>
    <row r="766" spans="1:7" x14ac:dyDescent="0.55000000000000004">
      <c r="A766">
        <v>2717.5486999999998</v>
      </c>
      <c r="G766" s="8">
        <v>622.50940000000003</v>
      </c>
    </row>
    <row r="767" spans="1:7" x14ac:dyDescent="0.55000000000000004">
      <c r="A767">
        <v>2721.9775</v>
      </c>
      <c r="G767" s="8">
        <v>638.37189999999998</v>
      </c>
    </row>
    <row r="768" spans="1:7" x14ac:dyDescent="0.55000000000000004">
      <c r="A768">
        <v>2752.7930999999999</v>
      </c>
      <c r="G768" s="8">
        <v>640.26250000000005</v>
      </c>
    </row>
    <row r="769" spans="1:7" x14ac:dyDescent="0.55000000000000004">
      <c r="A769">
        <v>2802.4393</v>
      </c>
      <c r="G769" s="8">
        <v>641.31269999999995</v>
      </c>
    </row>
    <row r="770" spans="1:7" x14ac:dyDescent="0.55000000000000004">
      <c r="A770">
        <v>2805.0549000000001</v>
      </c>
      <c r="G770" s="8">
        <v>641.97640000000001</v>
      </c>
    </row>
    <row r="771" spans="1:7" x14ac:dyDescent="0.55000000000000004">
      <c r="A771">
        <v>2843.1777000000002</v>
      </c>
      <c r="G771" s="8">
        <v>644.04750000000001</v>
      </c>
    </row>
    <row r="772" spans="1:7" x14ac:dyDescent="0.55000000000000004">
      <c r="A772">
        <v>2847.5219999999999</v>
      </c>
      <c r="G772" s="8">
        <v>645.12210000000005</v>
      </c>
    </row>
    <row r="773" spans="1:7" x14ac:dyDescent="0.55000000000000004">
      <c r="A773">
        <v>2863.4751000000001</v>
      </c>
      <c r="G773" s="8">
        <v>651.94269999999995</v>
      </c>
    </row>
    <row r="774" spans="1:7" x14ac:dyDescent="0.55000000000000004">
      <c r="A774">
        <v>2869.3456000000001</v>
      </c>
      <c r="G774" s="8">
        <v>652.16759999999999</v>
      </c>
    </row>
    <row r="775" spans="1:7" x14ac:dyDescent="0.55000000000000004">
      <c r="A775">
        <v>2873.9223000000002</v>
      </c>
      <c r="G775" s="8">
        <v>653.38379999999995</v>
      </c>
    </row>
    <row r="776" spans="1:7" x14ac:dyDescent="0.55000000000000004">
      <c r="A776">
        <v>2883.9074999999998</v>
      </c>
      <c r="G776" s="8">
        <v>665.774</v>
      </c>
    </row>
    <row r="777" spans="1:7" x14ac:dyDescent="0.55000000000000004">
      <c r="A777">
        <v>2887.2112000000002</v>
      </c>
      <c r="G777" s="8">
        <v>670.2473</v>
      </c>
    </row>
    <row r="778" spans="1:7" x14ac:dyDescent="0.55000000000000004">
      <c r="A778">
        <v>2893.3265999999999</v>
      </c>
      <c r="G778" s="8">
        <v>675.49649999999997</v>
      </c>
    </row>
    <row r="779" spans="1:7" x14ac:dyDescent="0.55000000000000004">
      <c r="A779">
        <v>2896.2680999999998</v>
      </c>
      <c r="G779" s="8">
        <v>675.61990000000003</v>
      </c>
    </row>
    <row r="780" spans="1:7" x14ac:dyDescent="0.55000000000000004">
      <c r="A780">
        <v>2917.4200999999998</v>
      </c>
      <c r="G780" s="8">
        <v>677.33240000000001</v>
      </c>
    </row>
    <row r="781" spans="1:7" x14ac:dyDescent="0.55000000000000004">
      <c r="A781">
        <v>2932.326</v>
      </c>
      <c r="G781" s="8">
        <v>678.32119999999998</v>
      </c>
    </row>
    <row r="782" spans="1:7" x14ac:dyDescent="0.55000000000000004">
      <c r="A782">
        <v>2979.8537000000001</v>
      </c>
      <c r="G782" s="8">
        <v>681.2645</v>
      </c>
    </row>
    <row r="783" spans="1:7" x14ac:dyDescent="0.55000000000000004">
      <c r="A783">
        <v>3047.1819</v>
      </c>
      <c r="G783" s="8">
        <v>681.68719999999996</v>
      </c>
    </row>
    <row r="784" spans="1:7" x14ac:dyDescent="0.55000000000000004">
      <c r="A784">
        <v>3064.2366000000002</v>
      </c>
      <c r="G784" s="8">
        <v>686.41390000000001</v>
      </c>
    </row>
    <row r="785" spans="1:7" x14ac:dyDescent="0.55000000000000004">
      <c r="A785">
        <v>3067.1021999999998</v>
      </c>
      <c r="G785" s="8">
        <v>694.45230000000004</v>
      </c>
    </row>
    <row r="786" spans="1:7" x14ac:dyDescent="0.55000000000000004">
      <c r="A786">
        <v>3067.3038000000001</v>
      </c>
      <c r="G786" s="8">
        <v>703.75990000000002</v>
      </c>
    </row>
    <row r="787" spans="1:7" x14ac:dyDescent="0.55000000000000004">
      <c r="A787">
        <v>3071.7231000000002</v>
      </c>
      <c r="G787" s="8">
        <v>707.12159999999994</v>
      </c>
    </row>
    <row r="788" spans="1:7" x14ac:dyDescent="0.55000000000000004">
      <c r="A788">
        <v>3072.2845000000002</v>
      </c>
      <c r="G788" s="8">
        <v>720.95820000000003</v>
      </c>
    </row>
    <row r="789" spans="1:7" x14ac:dyDescent="0.55000000000000004">
      <c r="A789">
        <v>3079.8678</v>
      </c>
      <c r="G789" s="8">
        <v>728.33770000000004</v>
      </c>
    </row>
    <row r="790" spans="1:7" x14ac:dyDescent="0.55000000000000004">
      <c r="A790">
        <v>3086.9784</v>
      </c>
      <c r="G790" s="8">
        <v>730.84720000000004</v>
      </c>
    </row>
    <row r="791" spans="1:7" x14ac:dyDescent="0.55000000000000004">
      <c r="A791">
        <v>3125.6017999999999</v>
      </c>
      <c r="G791" s="8">
        <v>732.07420000000002</v>
      </c>
    </row>
    <row r="792" spans="1:7" x14ac:dyDescent="0.55000000000000004">
      <c r="A792">
        <v>3144.0819000000001</v>
      </c>
      <c r="G792" s="8">
        <v>733.92</v>
      </c>
    </row>
    <row r="793" spans="1:7" x14ac:dyDescent="0.55000000000000004">
      <c r="A793">
        <v>3172.0922</v>
      </c>
      <c r="G793" s="8">
        <v>736.41520000000003</v>
      </c>
    </row>
    <row r="794" spans="1:7" x14ac:dyDescent="0.55000000000000004">
      <c r="A794">
        <v>3181.5787</v>
      </c>
      <c r="G794" s="8">
        <v>738.91780000000006</v>
      </c>
    </row>
    <row r="795" spans="1:7" x14ac:dyDescent="0.55000000000000004">
      <c r="A795">
        <v>3217.3539999999998</v>
      </c>
      <c r="G795" s="8">
        <v>739.30499999999995</v>
      </c>
    </row>
    <row r="796" spans="1:7" x14ac:dyDescent="0.55000000000000004">
      <c r="A796">
        <v>3223.8184999999999</v>
      </c>
      <c r="G796" s="8">
        <v>742.11519999999996</v>
      </c>
    </row>
    <row r="797" spans="1:7" x14ac:dyDescent="0.55000000000000004">
      <c r="A797">
        <v>3236.3816999999999</v>
      </c>
      <c r="G797" s="8">
        <v>742.32219999999995</v>
      </c>
    </row>
    <row r="798" spans="1:7" x14ac:dyDescent="0.55000000000000004">
      <c r="A798">
        <v>3263.5709000000002</v>
      </c>
      <c r="G798" s="8">
        <v>750.35490000000004</v>
      </c>
    </row>
    <row r="799" spans="1:7" x14ac:dyDescent="0.55000000000000004">
      <c r="A799">
        <v>3297.8256999999999</v>
      </c>
      <c r="G799" s="8">
        <v>751.83789999999999</v>
      </c>
    </row>
    <row r="800" spans="1:7" x14ac:dyDescent="0.55000000000000004">
      <c r="A800">
        <v>3309.3229999999999</v>
      </c>
      <c r="G800" s="8">
        <v>754.48540000000003</v>
      </c>
    </row>
    <row r="801" spans="1:7" x14ac:dyDescent="0.55000000000000004">
      <c r="A801">
        <v>3316.0367000000001</v>
      </c>
      <c r="G801" s="8">
        <v>757.36419999999998</v>
      </c>
    </row>
    <row r="802" spans="1:7" x14ac:dyDescent="0.55000000000000004">
      <c r="A802">
        <v>3333.7602000000002</v>
      </c>
      <c r="G802" s="8">
        <v>758.02319999999997</v>
      </c>
    </row>
    <row r="803" spans="1:7" x14ac:dyDescent="0.55000000000000004">
      <c r="A803">
        <v>3351.7314000000001</v>
      </c>
      <c r="G803" s="8">
        <v>759.51149999999996</v>
      </c>
    </row>
    <row r="804" spans="1:7" x14ac:dyDescent="0.55000000000000004">
      <c r="A804">
        <v>3375.6372999999999</v>
      </c>
      <c r="G804" s="8">
        <v>767.98800000000006</v>
      </c>
    </row>
    <row r="805" spans="1:7" x14ac:dyDescent="0.55000000000000004">
      <c r="A805">
        <v>3391.2375999999999</v>
      </c>
      <c r="G805" s="8">
        <v>771.45960000000002</v>
      </c>
    </row>
    <row r="806" spans="1:7" x14ac:dyDescent="0.55000000000000004">
      <c r="A806">
        <v>3408.3600999999999</v>
      </c>
      <c r="G806" s="8">
        <v>772.18190000000004</v>
      </c>
    </row>
    <row r="807" spans="1:7" x14ac:dyDescent="0.55000000000000004">
      <c r="A807">
        <v>3413.6113</v>
      </c>
      <c r="G807" s="8">
        <v>773.86929999999995</v>
      </c>
    </row>
    <row r="808" spans="1:7" x14ac:dyDescent="0.55000000000000004">
      <c r="A808">
        <v>3427.2613999999999</v>
      </c>
      <c r="G808" s="8">
        <v>774.40899999999999</v>
      </c>
    </row>
    <row r="809" spans="1:7" x14ac:dyDescent="0.55000000000000004">
      <c r="A809">
        <v>3445.7067000000002</v>
      </c>
      <c r="G809" s="8">
        <v>775.5</v>
      </c>
    </row>
    <row r="810" spans="1:7" x14ac:dyDescent="0.55000000000000004">
      <c r="A810">
        <v>3458.5392000000002</v>
      </c>
      <c r="G810" s="8">
        <v>775.64409999999998</v>
      </c>
    </row>
    <row r="811" spans="1:7" x14ac:dyDescent="0.55000000000000004">
      <c r="A811">
        <v>3471.7487000000001</v>
      </c>
      <c r="G811" s="8">
        <v>775.64459999999997</v>
      </c>
    </row>
    <row r="812" spans="1:7" x14ac:dyDescent="0.55000000000000004">
      <c r="A812">
        <v>3506.8850000000002</v>
      </c>
      <c r="G812" s="8">
        <v>776.03330000000005</v>
      </c>
    </row>
    <row r="813" spans="1:7" x14ac:dyDescent="0.55000000000000004">
      <c r="A813">
        <v>3525.6610000000001</v>
      </c>
      <c r="G813" s="8">
        <v>778.21950000000004</v>
      </c>
    </row>
    <row r="814" spans="1:7" x14ac:dyDescent="0.55000000000000004">
      <c r="A814">
        <v>3563.0542</v>
      </c>
      <c r="G814" s="8">
        <v>780.14679999999998</v>
      </c>
    </row>
    <row r="815" spans="1:7" x14ac:dyDescent="0.55000000000000004">
      <c r="A815">
        <v>3569.0011</v>
      </c>
      <c r="G815" s="8">
        <v>781.35550000000001</v>
      </c>
    </row>
    <row r="816" spans="1:7" x14ac:dyDescent="0.55000000000000004">
      <c r="A816">
        <v>3591.2725</v>
      </c>
      <c r="G816" s="8">
        <v>790.39449999999999</v>
      </c>
    </row>
    <row r="817" spans="1:7" x14ac:dyDescent="0.55000000000000004">
      <c r="A817">
        <v>3607.8112000000001</v>
      </c>
      <c r="G817" s="8">
        <v>804.45190000000002</v>
      </c>
    </row>
    <row r="818" spans="1:7" x14ac:dyDescent="0.55000000000000004">
      <c r="A818">
        <v>3621.1552999999999</v>
      </c>
      <c r="G818" s="8">
        <v>804.55700000000002</v>
      </c>
    </row>
    <row r="819" spans="1:7" x14ac:dyDescent="0.55000000000000004">
      <c r="A819">
        <v>3641.9571000000001</v>
      </c>
      <c r="G819" s="8">
        <v>805.42750000000001</v>
      </c>
    </row>
    <row r="820" spans="1:7" x14ac:dyDescent="0.55000000000000004">
      <c r="A820">
        <v>3669.1581999999999</v>
      </c>
      <c r="G820" s="8">
        <v>805.63549999999998</v>
      </c>
    </row>
    <row r="821" spans="1:7" x14ac:dyDescent="0.55000000000000004">
      <c r="A821">
        <v>3693.4940999999999</v>
      </c>
      <c r="G821" s="8">
        <v>806.42729999999995</v>
      </c>
    </row>
    <row r="822" spans="1:7" x14ac:dyDescent="0.55000000000000004">
      <c r="A822">
        <v>3728.9409000000001</v>
      </c>
      <c r="G822" s="8">
        <v>813.85029999999995</v>
      </c>
    </row>
    <row r="823" spans="1:7" x14ac:dyDescent="0.55000000000000004">
      <c r="A823">
        <v>3770.1069000000002</v>
      </c>
      <c r="G823" s="8">
        <v>817.66420000000005</v>
      </c>
    </row>
    <row r="824" spans="1:7" x14ac:dyDescent="0.55000000000000004">
      <c r="A824">
        <v>3803.038</v>
      </c>
      <c r="G824" s="8">
        <v>821.44169999999997</v>
      </c>
    </row>
    <row r="825" spans="1:7" x14ac:dyDescent="0.55000000000000004">
      <c r="A825">
        <v>3837.7420000000002</v>
      </c>
      <c r="G825" s="8">
        <v>826.28719999999998</v>
      </c>
    </row>
    <row r="826" spans="1:7" x14ac:dyDescent="0.55000000000000004">
      <c r="A826">
        <v>3862.6226999999999</v>
      </c>
      <c r="G826" s="8">
        <v>841.48389999999995</v>
      </c>
    </row>
    <row r="827" spans="1:7" x14ac:dyDescent="0.55000000000000004">
      <c r="A827">
        <v>3877.4045000000001</v>
      </c>
      <c r="G827" s="8">
        <v>851.47230000000002</v>
      </c>
    </row>
    <row r="828" spans="1:7" x14ac:dyDescent="0.55000000000000004">
      <c r="A828">
        <v>3877.578</v>
      </c>
      <c r="G828" s="8">
        <v>882.36130000000003</v>
      </c>
    </row>
    <row r="829" spans="1:7" x14ac:dyDescent="0.55000000000000004">
      <c r="A829">
        <v>3884.8674999999998</v>
      </c>
      <c r="G829" s="8">
        <v>885.24969999999996</v>
      </c>
    </row>
    <row r="830" spans="1:7" x14ac:dyDescent="0.55000000000000004">
      <c r="A830">
        <v>3893.9821999999999</v>
      </c>
      <c r="G830" s="8">
        <v>888.47439999999995</v>
      </c>
    </row>
    <row r="831" spans="1:7" x14ac:dyDescent="0.55000000000000004">
      <c r="A831">
        <v>3908.0752000000002</v>
      </c>
      <c r="G831" s="8">
        <v>890.53909999999996</v>
      </c>
    </row>
    <row r="832" spans="1:7" x14ac:dyDescent="0.55000000000000004">
      <c r="A832">
        <v>3925.1145000000001</v>
      </c>
      <c r="G832" s="8">
        <v>891.5806</v>
      </c>
    </row>
    <row r="833" spans="1:7" x14ac:dyDescent="0.55000000000000004">
      <c r="A833">
        <v>3946.7276999999999</v>
      </c>
      <c r="G833" s="8">
        <v>894.66650000000004</v>
      </c>
    </row>
    <row r="834" spans="1:7" x14ac:dyDescent="0.55000000000000004">
      <c r="A834">
        <v>3962.6509999999998</v>
      </c>
      <c r="G834" s="8">
        <v>908.67520000000002</v>
      </c>
    </row>
    <row r="835" spans="1:7" x14ac:dyDescent="0.55000000000000004">
      <c r="A835">
        <v>3995.6147000000001</v>
      </c>
      <c r="G835" s="8">
        <v>918.08360000000005</v>
      </c>
    </row>
    <row r="836" spans="1:7" x14ac:dyDescent="0.55000000000000004">
      <c r="A836">
        <v>3995.8026</v>
      </c>
      <c r="G836" s="8">
        <v>918.17430000000002</v>
      </c>
    </row>
    <row r="837" spans="1:7" x14ac:dyDescent="0.55000000000000004">
      <c r="A837">
        <v>4055.8008</v>
      </c>
      <c r="G837" s="8">
        <v>922.52520000000004</v>
      </c>
    </row>
    <row r="838" spans="1:7" x14ac:dyDescent="0.55000000000000004">
      <c r="A838">
        <v>4075.4942000000001</v>
      </c>
      <c r="G838" s="8">
        <v>931.49059999999997</v>
      </c>
    </row>
    <row r="839" spans="1:7" x14ac:dyDescent="0.55000000000000004">
      <c r="A839">
        <v>4143.1637000000001</v>
      </c>
      <c r="G839" s="8">
        <v>932.70140000000004</v>
      </c>
    </row>
    <row r="840" spans="1:7" x14ac:dyDescent="0.55000000000000004">
      <c r="A840">
        <v>4202.1777000000002</v>
      </c>
      <c r="G840" s="8">
        <v>935.59050000000002</v>
      </c>
    </row>
    <row r="841" spans="1:7" x14ac:dyDescent="0.55000000000000004">
      <c r="A841">
        <v>4229.8414000000002</v>
      </c>
      <c r="G841" s="8">
        <v>935.91459999999995</v>
      </c>
    </row>
    <row r="842" spans="1:7" x14ac:dyDescent="0.55000000000000004">
      <c r="A842">
        <v>4310.0329000000002</v>
      </c>
      <c r="G842" s="8">
        <v>948.48299999999995</v>
      </c>
    </row>
    <row r="843" spans="1:7" x14ac:dyDescent="0.55000000000000004">
      <c r="A843">
        <v>4310.723</v>
      </c>
      <c r="G843" s="8">
        <v>949.26930000000004</v>
      </c>
    </row>
    <row r="844" spans="1:7" x14ac:dyDescent="0.55000000000000004">
      <c r="A844">
        <v>4325.5591999999997</v>
      </c>
      <c r="G844" s="8">
        <v>960.23620000000005</v>
      </c>
    </row>
    <row r="845" spans="1:7" x14ac:dyDescent="0.55000000000000004">
      <c r="A845">
        <v>4350.3576999999996</v>
      </c>
      <c r="G845" s="8">
        <v>974.44550000000004</v>
      </c>
    </row>
    <row r="846" spans="1:7" x14ac:dyDescent="0.55000000000000004">
      <c r="A846">
        <v>4378.6949999999997</v>
      </c>
      <c r="G846" s="8">
        <v>977.98299999999995</v>
      </c>
    </row>
    <row r="847" spans="1:7" x14ac:dyDescent="0.55000000000000004">
      <c r="A847">
        <v>4488.1544000000004</v>
      </c>
      <c r="G847" s="8">
        <v>982.57749999999999</v>
      </c>
    </row>
    <row r="848" spans="1:7" x14ac:dyDescent="0.55000000000000004">
      <c r="A848">
        <v>4495.1175000000003</v>
      </c>
      <c r="G848" s="8">
        <v>985.07299999999998</v>
      </c>
    </row>
    <row r="849" spans="1:7" x14ac:dyDescent="0.55000000000000004">
      <c r="A849">
        <v>4560.0576000000001</v>
      </c>
      <c r="G849" s="8">
        <v>986.36770000000001</v>
      </c>
    </row>
    <row r="850" spans="1:7" x14ac:dyDescent="0.55000000000000004">
      <c r="A850">
        <v>4584.8926000000001</v>
      </c>
      <c r="G850" s="8">
        <v>994.18060000000003</v>
      </c>
    </row>
    <row r="851" spans="1:7" x14ac:dyDescent="0.55000000000000004">
      <c r="A851">
        <v>4590.1377000000002</v>
      </c>
      <c r="G851" s="8">
        <v>997.54489999999998</v>
      </c>
    </row>
    <row r="852" spans="1:7" x14ac:dyDescent="0.55000000000000004">
      <c r="A852">
        <v>4613.5236999999997</v>
      </c>
      <c r="G852" s="8">
        <v>1005.9035</v>
      </c>
    </row>
    <row r="853" spans="1:7" x14ac:dyDescent="0.55000000000000004">
      <c r="A853">
        <v>4626.9108999999999</v>
      </c>
      <c r="G853" s="8">
        <v>1006.5021</v>
      </c>
    </row>
    <row r="854" spans="1:7" x14ac:dyDescent="0.55000000000000004">
      <c r="A854">
        <v>4717.2502000000004</v>
      </c>
      <c r="G854" s="8">
        <v>1018.777</v>
      </c>
    </row>
    <row r="855" spans="1:7" x14ac:dyDescent="0.55000000000000004">
      <c r="A855">
        <v>4727.8926000000001</v>
      </c>
      <c r="G855" s="8">
        <v>1036.0328999999999</v>
      </c>
    </row>
    <row r="856" spans="1:7" x14ac:dyDescent="0.55000000000000004">
      <c r="A856">
        <v>4752.1557000000003</v>
      </c>
      <c r="G856" s="8">
        <v>1048.2719999999999</v>
      </c>
    </row>
    <row r="857" spans="1:7" x14ac:dyDescent="0.55000000000000004">
      <c r="A857">
        <v>4792.0825000000004</v>
      </c>
      <c r="G857" s="8">
        <v>1052.4323999999999</v>
      </c>
    </row>
    <row r="858" spans="1:7" x14ac:dyDescent="0.55000000000000004">
      <c r="A858">
        <v>4814.2371999999996</v>
      </c>
      <c r="G858" s="8">
        <v>1053.9730999999999</v>
      </c>
    </row>
    <row r="859" spans="1:7" x14ac:dyDescent="0.55000000000000004">
      <c r="A859">
        <v>4825.7653</v>
      </c>
      <c r="G859" s="8">
        <v>1060.6176</v>
      </c>
    </row>
    <row r="860" spans="1:7" x14ac:dyDescent="0.55000000000000004">
      <c r="A860">
        <v>4833.3725000000004</v>
      </c>
      <c r="G860" s="8">
        <v>1067.6803</v>
      </c>
    </row>
    <row r="861" spans="1:7" x14ac:dyDescent="0.55000000000000004">
      <c r="A861">
        <v>4857.0407999999998</v>
      </c>
      <c r="G861" s="8">
        <v>1082.1706999999999</v>
      </c>
    </row>
    <row r="862" spans="1:7" x14ac:dyDescent="0.55000000000000004">
      <c r="A862">
        <v>4868.0470999999998</v>
      </c>
      <c r="G862" s="8">
        <v>1098.5462</v>
      </c>
    </row>
    <row r="863" spans="1:7" x14ac:dyDescent="0.55000000000000004">
      <c r="A863">
        <v>4911.2294000000002</v>
      </c>
      <c r="G863" s="8">
        <v>1106.8716999999999</v>
      </c>
    </row>
    <row r="864" spans="1:7" x14ac:dyDescent="0.55000000000000004">
      <c r="A864">
        <v>4914.2321000000002</v>
      </c>
      <c r="G864" s="8">
        <v>1109.2647999999999</v>
      </c>
    </row>
    <row r="865" spans="1:7" x14ac:dyDescent="0.55000000000000004">
      <c r="A865">
        <v>4924.6817000000001</v>
      </c>
      <c r="G865" s="8">
        <v>1118.1849999999999</v>
      </c>
    </row>
    <row r="866" spans="1:7" x14ac:dyDescent="0.55000000000000004">
      <c r="A866">
        <v>4960.0493999999999</v>
      </c>
      <c r="G866" s="8">
        <v>1121.3821</v>
      </c>
    </row>
    <row r="867" spans="1:7" x14ac:dyDescent="0.55000000000000004">
      <c r="A867">
        <v>5103.7510000000002</v>
      </c>
      <c r="G867" s="8">
        <v>1151.1791000000001</v>
      </c>
    </row>
    <row r="868" spans="1:7" x14ac:dyDescent="0.55000000000000004">
      <c r="A868">
        <v>5124.5120999999999</v>
      </c>
      <c r="G868" s="8">
        <v>1151.4401</v>
      </c>
    </row>
    <row r="869" spans="1:7" x14ac:dyDescent="0.55000000000000004">
      <c r="A869">
        <v>5184.3855000000003</v>
      </c>
      <c r="G869" s="8">
        <v>1156.8913</v>
      </c>
    </row>
    <row r="870" spans="1:7" x14ac:dyDescent="0.55000000000000004">
      <c r="A870">
        <v>5231.7560999999996</v>
      </c>
      <c r="G870" s="8">
        <v>1162.7659000000001</v>
      </c>
    </row>
    <row r="871" spans="1:7" x14ac:dyDescent="0.55000000000000004">
      <c r="A871">
        <v>5261.2200999999995</v>
      </c>
      <c r="G871" s="8">
        <v>1162.7691</v>
      </c>
    </row>
    <row r="872" spans="1:7" x14ac:dyDescent="0.55000000000000004">
      <c r="A872">
        <v>5305.3967000000002</v>
      </c>
      <c r="G872" s="8">
        <v>1165.5984000000001</v>
      </c>
    </row>
    <row r="873" spans="1:7" x14ac:dyDescent="0.55000000000000004">
      <c r="A873">
        <v>5334.4394000000002</v>
      </c>
      <c r="G873" s="8">
        <v>1169.1935000000001</v>
      </c>
    </row>
    <row r="874" spans="1:7" x14ac:dyDescent="0.55000000000000004">
      <c r="A874">
        <v>5356.7581</v>
      </c>
      <c r="G874" s="8">
        <v>1169.4087</v>
      </c>
    </row>
    <row r="875" spans="1:7" x14ac:dyDescent="0.55000000000000004">
      <c r="A875">
        <v>5539.8878999999997</v>
      </c>
      <c r="G875" s="8">
        <v>1179.0523000000001</v>
      </c>
    </row>
    <row r="876" spans="1:7" x14ac:dyDescent="0.55000000000000004">
      <c r="A876">
        <v>5589.4353000000001</v>
      </c>
      <c r="G876" s="8">
        <v>1183.7922000000001</v>
      </c>
    </row>
    <row r="877" spans="1:7" x14ac:dyDescent="0.55000000000000004">
      <c r="A877">
        <v>5603.7771000000002</v>
      </c>
      <c r="G877" s="8">
        <v>1199.8897999999999</v>
      </c>
    </row>
    <row r="878" spans="1:7" x14ac:dyDescent="0.55000000000000004">
      <c r="A878">
        <v>5615.9069</v>
      </c>
      <c r="G878" s="8">
        <v>1211.2074</v>
      </c>
    </row>
    <row r="879" spans="1:7" x14ac:dyDescent="0.55000000000000004">
      <c r="A879">
        <v>5665.7911000000004</v>
      </c>
      <c r="G879" s="8">
        <v>1212.0727999999999</v>
      </c>
    </row>
    <row r="880" spans="1:7" x14ac:dyDescent="0.55000000000000004">
      <c r="A880">
        <v>5711.7682000000004</v>
      </c>
      <c r="G880" s="8">
        <v>1221.6259</v>
      </c>
    </row>
    <row r="881" spans="1:7" x14ac:dyDescent="0.55000000000000004">
      <c r="A881">
        <v>5715.1976000000004</v>
      </c>
      <c r="G881" s="8">
        <v>1228.7979</v>
      </c>
    </row>
    <row r="882" spans="1:7" x14ac:dyDescent="0.55000000000000004">
      <c r="A882">
        <v>5739.3919999999998</v>
      </c>
      <c r="G882" s="8">
        <v>1259.6448</v>
      </c>
    </row>
    <row r="883" spans="1:7" x14ac:dyDescent="0.55000000000000004">
      <c r="A883">
        <v>5812.1701000000003</v>
      </c>
      <c r="G883" s="8">
        <v>1274.7254</v>
      </c>
    </row>
    <row r="884" spans="1:7" x14ac:dyDescent="0.55000000000000004">
      <c r="A884">
        <v>5851.8714</v>
      </c>
      <c r="G884" s="8">
        <v>1282.5424</v>
      </c>
    </row>
    <row r="885" spans="1:7" x14ac:dyDescent="0.55000000000000004">
      <c r="A885">
        <v>5891.9674999999997</v>
      </c>
      <c r="G885" s="8">
        <v>1288.4159999999999</v>
      </c>
    </row>
    <row r="886" spans="1:7" x14ac:dyDescent="0.55000000000000004">
      <c r="A886">
        <v>6058.0904</v>
      </c>
      <c r="G886" s="8">
        <v>1291.8184000000001</v>
      </c>
    </row>
    <row r="887" spans="1:7" x14ac:dyDescent="0.55000000000000004">
      <c r="A887">
        <v>6089.2133000000003</v>
      </c>
      <c r="G887" s="8">
        <v>1310.0168000000001</v>
      </c>
    </row>
    <row r="888" spans="1:7" x14ac:dyDescent="0.55000000000000004">
      <c r="A888">
        <v>6105.5357000000004</v>
      </c>
      <c r="G888" s="8">
        <v>1320.9241</v>
      </c>
    </row>
    <row r="889" spans="1:7" x14ac:dyDescent="0.55000000000000004">
      <c r="A889">
        <v>6111.1286</v>
      </c>
      <c r="G889" s="8">
        <v>1321.7483999999999</v>
      </c>
    </row>
    <row r="890" spans="1:7" x14ac:dyDescent="0.55000000000000004">
      <c r="A890">
        <v>6111.9385000000002</v>
      </c>
      <c r="G890" s="8">
        <v>1332.4347</v>
      </c>
    </row>
    <row r="891" spans="1:7" x14ac:dyDescent="0.55000000000000004">
      <c r="A891">
        <v>6136.4696999999996</v>
      </c>
      <c r="G891" s="8">
        <v>1339.9673</v>
      </c>
    </row>
    <row r="892" spans="1:7" x14ac:dyDescent="0.55000000000000004">
      <c r="A892">
        <v>6230.1080000000002</v>
      </c>
      <c r="G892" s="8">
        <v>1344.4528</v>
      </c>
    </row>
    <row r="893" spans="1:7" x14ac:dyDescent="0.55000000000000004">
      <c r="A893">
        <v>6264.3163000000004</v>
      </c>
      <c r="G893" s="8">
        <v>1350.0488</v>
      </c>
    </row>
    <row r="894" spans="1:7" x14ac:dyDescent="0.55000000000000004">
      <c r="A894">
        <v>6317.4683000000005</v>
      </c>
      <c r="G894" s="8">
        <v>1379.4224999999999</v>
      </c>
    </row>
    <row r="895" spans="1:7" x14ac:dyDescent="0.55000000000000004">
      <c r="A895">
        <v>6339.4349000000002</v>
      </c>
      <c r="G895" s="8">
        <v>1386.8892000000001</v>
      </c>
    </row>
    <row r="896" spans="1:7" x14ac:dyDescent="0.55000000000000004">
      <c r="A896">
        <v>6367.3447999999999</v>
      </c>
      <c r="G896" s="8">
        <v>1388.5492999999999</v>
      </c>
    </row>
    <row r="897" spans="1:7" x14ac:dyDescent="0.55000000000000004">
      <c r="A897">
        <v>6377.7816000000003</v>
      </c>
      <c r="G897" s="8">
        <v>1391.3131000000001</v>
      </c>
    </row>
    <row r="898" spans="1:7" x14ac:dyDescent="0.55000000000000004">
      <c r="A898">
        <v>6515.2882</v>
      </c>
      <c r="G898" s="8">
        <v>1438.1278</v>
      </c>
    </row>
    <row r="899" spans="1:7" x14ac:dyDescent="0.55000000000000004">
      <c r="A899">
        <v>6533.1120000000001</v>
      </c>
      <c r="G899" s="8">
        <v>1451.3104000000001</v>
      </c>
    </row>
    <row r="900" spans="1:7" x14ac:dyDescent="0.55000000000000004">
      <c r="A900">
        <v>6688.9576999999999</v>
      </c>
      <c r="G900" s="8">
        <v>1462.8341</v>
      </c>
    </row>
    <row r="901" spans="1:7" x14ac:dyDescent="0.55000000000000004">
      <c r="A901">
        <v>6705.9304000000002</v>
      </c>
      <c r="G901" s="8">
        <v>1469.7319</v>
      </c>
    </row>
    <row r="902" spans="1:7" x14ac:dyDescent="0.55000000000000004">
      <c r="A902">
        <v>6739.4407000000001</v>
      </c>
      <c r="G902" s="8">
        <v>1490.2599</v>
      </c>
    </row>
    <row r="903" spans="1:7" x14ac:dyDescent="0.55000000000000004">
      <c r="A903">
        <v>6741.0347000000002</v>
      </c>
      <c r="G903" s="8">
        <v>1552.8948</v>
      </c>
    </row>
    <row r="904" spans="1:7" x14ac:dyDescent="0.55000000000000004">
      <c r="A904">
        <v>6747.8666999999996</v>
      </c>
      <c r="G904" s="8">
        <v>1567.5931</v>
      </c>
    </row>
    <row r="905" spans="1:7" x14ac:dyDescent="0.55000000000000004">
      <c r="A905">
        <v>6783.7858999999999</v>
      </c>
      <c r="G905" s="8">
        <v>1597.8767</v>
      </c>
    </row>
    <row r="906" spans="1:7" x14ac:dyDescent="0.55000000000000004">
      <c r="A906">
        <v>6834.09</v>
      </c>
      <c r="G906" s="8">
        <v>1608.703</v>
      </c>
    </row>
    <row r="907" spans="1:7" x14ac:dyDescent="0.55000000000000004">
      <c r="A907">
        <v>7073.5523999999996</v>
      </c>
      <c r="G907" s="8">
        <v>1649.0486000000001</v>
      </c>
    </row>
    <row r="908" spans="1:7" x14ac:dyDescent="0.55000000000000004">
      <c r="A908">
        <v>7075.4459999999999</v>
      </c>
      <c r="G908" s="8">
        <v>1660.3039000000001</v>
      </c>
    </row>
    <row r="909" spans="1:7" x14ac:dyDescent="0.55000000000000004">
      <c r="A909">
        <v>7093.3666000000003</v>
      </c>
      <c r="G909" s="8">
        <v>1700.5905</v>
      </c>
    </row>
    <row r="910" spans="1:7" x14ac:dyDescent="0.55000000000000004">
      <c r="A910">
        <v>7187.2885999999999</v>
      </c>
      <c r="G910" s="8">
        <v>1724.8478</v>
      </c>
    </row>
    <row r="911" spans="1:7" x14ac:dyDescent="0.55000000000000004">
      <c r="A911">
        <v>7216.7748000000001</v>
      </c>
      <c r="G911" s="8">
        <v>1743.1133</v>
      </c>
    </row>
    <row r="912" spans="1:7" x14ac:dyDescent="0.55000000000000004">
      <c r="A912">
        <v>7394.1547</v>
      </c>
      <c r="G912" s="8">
        <v>1769.4946</v>
      </c>
    </row>
    <row r="913" spans="1:7" x14ac:dyDescent="0.55000000000000004">
      <c r="A913">
        <v>7540.2930999999999</v>
      </c>
      <c r="G913" s="8">
        <v>1776.4621</v>
      </c>
    </row>
    <row r="914" spans="1:7" x14ac:dyDescent="0.55000000000000004">
      <c r="A914">
        <v>7571.8197</v>
      </c>
      <c r="G914" s="8">
        <v>1783.7852</v>
      </c>
    </row>
    <row r="915" spans="1:7" x14ac:dyDescent="0.55000000000000004">
      <c r="A915">
        <v>7766.4490999999998</v>
      </c>
      <c r="G915" s="8">
        <v>1800.7365</v>
      </c>
    </row>
    <row r="916" spans="1:7" x14ac:dyDescent="0.55000000000000004">
      <c r="A916">
        <v>7808.1067000000003</v>
      </c>
      <c r="G916" s="8">
        <v>1800.7718</v>
      </c>
    </row>
    <row r="917" spans="1:7" x14ac:dyDescent="0.55000000000000004">
      <c r="A917">
        <v>7876.5919999999996</v>
      </c>
      <c r="G917" s="8">
        <v>1815.4595999999999</v>
      </c>
    </row>
    <row r="918" spans="1:7" x14ac:dyDescent="0.55000000000000004">
      <c r="A918">
        <v>8062.1158999999998</v>
      </c>
      <c r="G918" s="8">
        <v>1866.6355000000001</v>
      </c>
    </row>
    <row r="919" spans="1:7" x14ac:dyDescent="0.55000000000000004">
      <c r="A919">
        <v>8322.8865000000005</v>
      </c>
      <c r="G919" s="8">
        <v>1901.4295</v>
      </c>
    </row>
    <row r="920" spans="1:7" x14ac:dyDescent="0.55000000000000004">
      <c r="A920">
        <v>8334.3597000000009</v>
      </c>
      <c r="G920" s="8">
        <v>1957.5944</v>
      </c>
    </row>
    <row r="921" spans="1:7" x14ac:dyDescent="0.55000000000000004">
      <c r="A921">
        <v>8462.3741000000009</v>
      </c>
      <c r="G921" s="8">
        <v>1958.0749000000001</v>
      </c>
    </row>
    <row r="922" spans="1:7" x14ac:dyDescent="0.55000000000000004">
      <c r="A922">
        <v>8493.0918000000001</v>
      </c>
      <c r="G922" s="8">
        <v>1964.8905999999999</v>
      </c>
    </row>
    <row r="923" spans="1:7" x14ac:dyDescent="0.55000000000000004">
      <c r="A923">
        <v>8540.5974999999999</v>
      </c>
      <c r="G923" s="8">
        <v>1971.5586000000001</v>
      </c>
    </row>
    <row r="924" spans="1:7" x14ac:dyDescent="0.55000000000000004">
      <c r="A924">
        <v>8568.5022000000008</v>
      </c>
      <c r="G924" s="8">
        <v>1992.7122999999999</v>
      </c>
    </row>
    <row r="925" spans="1:7" x14ac:dyDescent="0.55000000000000004">
      <c r="A925">
        <v>8588.6160999999993</v>
      </c>
      <c r="G925" s="8">
        <v>2015.1775</v>
      </c>
    </row>
    <row r="926" spans="1:7" x14ac:dyDescent="0.55000000000000004">
      <c r="A926">
        <v>8590.6929999999993</v>
      </c>
      <c r="G926" s="8">
        <v>2019.5338999999999</v>
      </c>
    </row>
    <row r="927" spans="1:7" x14ac:dyDescent="0.55000000000000004">
      <c r="A927">
        <v>8595.6507999999994</v>
      </c>
      <c r="G927" s="8">
        <v>2024.3933999999999</v>
      </c>
    </row>
    <row r="928" spans="1:7" x14ac:dyDescent="0.55000000000000004">
      <c r="A928">
        <v>8738.8963000000003</v>
      </c>
      <c r="G928" s="8">
        <v>2046.0942</v>
      </c>
    </row>
    <row r="929" spans="1:7" x14ac:dyDescent="0.55000000000000004">
      <c r="A929">
        <v>8879.8127000000004</v>
      </c>
      <c r="G929" s="8">
        <v>2076.5875999999998</v>
      </c>
    </row>
    <row r="930" spans="1:7" x14ac:dyDescent="0.55000000000000004">
      <c r="A930">
        <v>8881.4992999999995</v>
      </c>
      <c r="G930" s="8">
        <v>2150.2260000000001</v>
      </c>
    </row>
    <row r="931" spans="1:7" x14ac:dyDescent="0.55000000000000004">
      <c r="A931">
        <v>8927.9621999999999</v>
      </c>
      <c r="G931" s="8">
        <v>2154.6381999999999</v>
      </c>
    </row>
    <row r="932" spans="1:7" x14ac:dyDescent="0.55000000000000004">
      <c r="A932">
        <v>8971.9231</v>
      </c>
      <c r="G932" s="8">
        <v>2190.0016000000001</v>
      </c>
    </row>
    <row r="933" spans="1:7" x14ac:dyDescent="0.55000000000000004">
      <c r="A933">
        <v>9220.1471999999994</v>
      </c>
      <c r="G933" s="8">
        <v>2226.3141000000001</v>
      </c>
    </row>
    <row r="934" spans="1:7" x14ac:dyDescent="0.55000000000000004">
      <c r="A934">
        <v>9416.9379000000008</v>
      </c>
      <c r="G934" s="8">
        <v>2258.9436999999998</v>
      </c>
    </row>
    <row r="935" spans="1:7" x14ac:dyDescent="0.55000000000000004">
      <c r="A935">
        <v>9486.7972000000009</v>
      </c>
      <c r="G935" s="8">
        <v>2259.9375</v>
      </c>
    </row>
    <row r="936" spans="1:7" x14ac:dyDescent="0.55000000000000004">
      <c r="A936">
        <v>9677.2091999999993</v>
      </c>
      <c r="G936" s="8">
        <v>2300.7033000000001</v>
      </c>
    </row>
    <row r="937" spans="1:7" x14ac:dyDescent="0.55000000000000004">
      <c r="A937">
        <v>9742.0946999999996</v>
      </c>
      <c r="G937" s="8">
        <v>2423.4638</v>
      </c>
    </row>
    <row r="938" spans="1:7" x14ac:dyDescent="0.55000000000000004">
      <c r="A938">
        <v>9986.0655999999999</v>
      </c>
      <c r="G938" s="8">
        <v>2424.4605000000001</v>
      </c>
    </row>
    <row r="939" spans="1:7" x14ac:dyDescent="0.55000000000000004">
      <c r="A939">
        <v>10168.379000000001</v>
      </c>
      <c r="G939" s="8">
        <v>2488.3087999999998</v>
      </c>
    </row>
    <row r="940" spans="1:7" x14ac:dyDescent="0.55000000000000004">
      <c r="A940">
        <v>10214.256100000001</v>
      </c>
      <c r="G940" s="8">
        <v>2611.1772000000001</v>
      </c>
    </row>
    <row r="941" spans="1:7" x14ac:dyDescent="0.55000000000000004">
      <c r="A941">
        <v>10876.8004</v>
      </c>
      <c r="G941" s="8">
        <v>2646.6473999999998</v>
      </c>
    </row>
    <row r="942" spans="1:7" x14ac:dyDescent="0.55000000000000004">
      <c r="A942">
        <v>10927.229799999999</v>
      </c>
      <c r="G942" s="8">
        <v>2658.6237000000001</v>
      </c>
    </row>
    <row r="943" spans="1:7" x14ac:dyDescent="0.55000000000000004">
      <c r="A943">
        <v>11208.3624</v>
      </c>
      <c r="G943" s="8">
        <v>2858.1012999999998</v>
      </c>
    </row>
    <row r="944" spans="1:7" x14ac:dyDescent="0.55000000000000004">
      <c r="A944">
        <v>11355.137500000001</v>
      </c>
      <c r="G944" s="8">
        <v>2865.5623999999998</v>
      </c>
    </row>
    <row r="945" spans="1:7" x14ac:dyDescent="0.55000000000000004">
      <c r="A945">
        <v>11686.657800000001</v>
      </c>
      <c r="G945" s="8">
        <v>2885.2937000000002</v>
      </c>
    </row>
    <row r="946" spans="1:7" x14ac:dyDescent="0.55000000000000004">
      <c r="A946">
        <v>12071.0915</v>
      </c>
      <c r="G946" s="8">
        <v>2980.1374999999998</v>
      </c>
    </row>
    <row r="947" spans="1:7" x14ac:dyDescent="0.55000000000000004">
      <c r="A947">
        <v>12388.6793</v>
      </c>
      <c r="G947" s="8">
        <v>3023.6170000000002</v>
      </c>
    </row>
    <row r="948" spans="1:7" x14ac:dyDescent="0.55000000000000004">
      <c r="A948">
        <v>12451.916800000001</v>
      </c>
      <c r="G948" s="8">
        <v>3057.4661000000001</v>
      </c>
    </row>
    <row r="949" spans="1:7" x14ac:dyDescent="0.55000000000000004">
      <c r="A949">
        <v>12844.686900000001</v>
      </c>
      <c r="G949" s="8">
        <v>3065.9056</v>
      </c>
    </row>
    <row r="950" spans="1:7" x14ac:dyDescent="0.55000000000000004">
      <c r="A950">
        <v>12979.3701</v>
      </c>
      <c r="G950" s="8">
        <v>3068.3611999999998</v>
      </c>
    </row>
    <row r="951" spans="1:7" x14ac:dyDescent="0.55000000000000004">
      <c r="A951">
        <v>13251.422699999999</v>
      </c>
      <c r="G951" s="8">
        <v>3070.8526000000002</v>
      </c>
    </row>
    <row r="952" spans="1:7" x14ac:dyDescent="0.55000000000000004">
      <c r="A952">
        <v>13495.6872</v>
      </c>
      <c r="G952" s="8">
        <v>3086.2087999999999</v>
      </c>
    </row>
    <row r="953" spans="1:7" x14ac:dyDescent="0.55000000000000004">
      <c r="A953">
        <v>13570.5957</v>
      </c>
      <c r="G953" s="8">
        <v>3155.0115000000001</v>
      </c>
    </row>
    <row r="954" spans="1:7" x14ac:dyDescent="0.55000000000000004">
      <c r="A954">
        <v>13933.8289</v>
      </c>
      <c r="G954" s="8">
        <v>3192.2022000000002</v>
      </c>
    </row>
    <row r="955" spans="1:7" x14ac:dyDescent="0.55000000000000004">
      <c r="A955">
        <v>13944.391799999999</v>
      </c>
      <c r="G955" s="8">
        <v>3261.2867000000001</v>
      </c>
    </row>
    <row r="956" spans="1:7" x14ac:dyDescent="0.55000000000000004">
      <c r="A956">
        <v>13969.230100000001</v>
      </c>
      <c r="G956" s="8">
        <v>3310.0158999999999</v>
      </c>
    </row>
    <row r="957" spans="1:7" x14ac:dyDescent="0.55000000000000004">
      <c r="A957">
        <v>14566.7912</v>
      </c>
      <c r="G957" s="8">
        <v>3394.3528999999999</v>
      </c>
    </row>
    <row r="958" spans="1:7" x14ac:dyDescent="0.55000000000000004">
      <c r="A958">
        <v>14600.388199999999</v>
      </c>
      <c r="G958" s="8">
        <v>3412.2611000000002</v>
      </c>
    </row>
    <row r="959" spans="1:7" x14ac:dyDescent="0.55000000000000004">
      <c r="A959">
        <v>14960.764999999999</v>
      </c>
      <c r="G959" s="8">
        <v>3435.3081999999999</v>
      </c>
    </row>
    <row r="960" spans="1:7" x14ac:dyDescent="0.55000000000000004">
      <c r="A960">
        <v>14971.043100000001</v>
      </c>
      <c r="G960" s="8">
        <v>3444.0754999999999</v>
      </c>
    </row>
    <row r="961" spans="1:7" x14ac:dyDescent="0.55000000000000004">
      <c r="A961">
        <v>15067.2937</v>
      </c>
      <c r="G961" s="8">
        <v>3462.9569000000001</v>
      </c>
    </row>
    <row r="962" spans="1:7" x14ac:dyDescent="0.55000000000000004">
      <c r="A962">
        <v>15082.850899999999</v>
      </c>
      <c r="G962" s="8">
        <v>3499.5029</v>
      </c>
    </row>
    <row r="963" spans="1:7" x14ac:dyDescent="0.55000000000000004">
      <c r="A963">
        <v>15112.7701</v>
      </c>
      <c r="G963" s="8">
        <v>3528.2260999999999</v>
      </c>
    </row>
    <row r="964" spans="1:7" x14ac:dyDescent="0.55000000000000004">
      <c r="A964">
        <v>15120.6332</v>
      </c>
      <c r="G964" s="8">
        <v>3668.6815999999999</v>
      </c>
    </row>
    <row r="965" spans="1:7" x14ac:dyDescent="0.55000000000000004">
      <c r="A965">
        <v>15167.712600000001</v>
      </c>
      <c r="G965" s="8">
        <v>3796.1365000000001</v>
      </c>
    </row>
    <row r="966" spans="1:7" x14ac:dyDescent="0.55000000000000004">
      <c r="A966">
        <v>15189.0352</v>
      </c>
      <c r="G966" s="8">
        <v>3800.6867000000002</v>
      </c>
    </row>
    <row r="967" spans="1:7" x14ac:dyDescent="0.55000000000000004">
      <c r="A967">
        <v>15194.2845</v>
      </c>
      <c r="G967" s="8">
        <v>3804.2183</v>
      </c>
    </row>
    <row r="968" spans="1:7" x14ac:dyDescent="0.55000000000000004">
      <c r="A968">
        <v>15194.933300000001</v>
      </c>
      <c r="G968" s="8">
        <v>3877.8838000000001</v>
      </c>
    </row>
    <row r="969" spans="1:7" x14ac:dyDescent="0.55000000000000004">
      <c r="A969">
        <v>15243.4967</v>
      </c>
      <c r="G969" s="8">
        <v>3903.7903000000001</v>
      </c>
    </row>
    <row r="970" spans="1:7" x14ac:dyDescent="0.55000000000000004">
      <c r="A970">
        <v>15263.453600000001</v>
      </c>
      <c r="G970" s="8">
        <v>3913.4791</v>
      </c>
    </row>
    <row r="971" spans="1:7" x14ac:dyDescent="0.55000000000000004">
      <c r="A971">
        <v>15264.0209</v>
      </c>
      <c r="G971" s="8">
        <v>4387.1661999999997</v>
      </c>
    </row>
    <row r="972" spans="1:7" x14ac:dyDescent="0.55000000000000004">
      <c r="A972">
        <v>15310.8045</v>
      </c>
      <c r="G972" s="8">
        <v>4573.933</v>
      </c>
    </row>
    <row r="973" spans="1:7" x14ac:dyDescent="0.55000000000000004">
      <c r="A973">
        <v>15312.0795</v>
      </c>
      <c r="G973" s="8">
        <v>4757.7233999999999</v>
      </c>
    </row>
    <row r="974" spans="1:7" x14ac:dyDescent="0.55000000000000004">
      <c r="A974">
        <v>15319.453600000001</v>
      </c>
      <c r="G974" s="8">
        <v>4833.5805</v>
      </c>
    </row>
    <row r="975" spans="1:7" x14ac:dyDescent="0.55000000000000004">
      <c r="A975">
        <v>15321.2683</v>
      </c>
      <c r="G975" s="8">
        <v>4893.1232</v>
      </c>
    </row>
    <row r="976" spans="1:7" x14ac:dyDescent="0.55000000000000004">
      <c r="A976">
        <v>15339.0159</v>
      </c>
      <c r="G976" s="8">
        <v>4893.5405000000001</v>
      </c>
    </row>
    <row r="977" spans="1:7" x14ac:dyDescent="0.55000000000000004">
      <c r="A977">
        <v>15356.014300000001</v>
      </c>
      <c r="G977" s="8">
        <v>5216.5659999999998</v>
      </c>
    </row>
    <row r="978" spans="1:7" x14ac:dyDescent="0.55000000000000004">
      <c r="A978">
        <v>15392.824199999999</v>
      </c>
      <c r="G978" s="8">
        <v>5256.2773999999999</v>
      </c>
    </row>
    <row r="979" spans="1:7" x14ac:dyDescent="0.55000000000000004">
      <c r="A979">
        <v>15422.0257</v>
      </c>
      <c r="G979" s="8">
        <v>5294.7437</v>
      </c>
    </row>
    <row r="980" spans="1:7" x14ac:dyDescent="0.55000000000000004">
      <c r="A980">
        <v>15453.3305</v>
      </c>
      <c r="G980" s="8">
        <v>5406.2124000000003</v>
      </c>
    </row>
    <row r="981" spans="1:7" x14ac:dyDescent="0.55000000000000004">
      <c r="A981">
        <v>15455.119199999999</v>
      </c>
      <c r="G981" s="8">
        <v>5568.7777999999998</v>
      </c>
    </row>
    <row r="982" spans="1:7" x14ac:dyDescent="0.55000000000000004">
      <c r="A982">
        <v>15464.362300000001</v>
      </c>
      <c r="G982" s="8">
        <v>6383.9805999999999</v>
      </c>
    </row>
    <row r="983" spans="1:7" x14ac:dyDescent="0.55000000000000004">
      <c r="A983">
        <v>15487.4571</v>
      </c>
      <c r="G983" s="8">
        <v>6878.0456000000004</v>
      </c>
    </row>
    <row r="984" spans="1:7" x14ac:dyDescent="0.55000000000000004">
      <c r="A984">
        <v>15502.2929</v>
      </c>
      <c r="G984" s="8">
        <v>7046.9486999999999</v>
      </c>
    </row>
    <row r="985" spans="1:7" x14ac:dyDescent="0.55000000000000004">
      <c r="A985">
        <v>15545.952499999999</v>
      </c>
      <c r="G985" s="8">
        <v>7150.5351000000001</v>
      </c>
    </row>
    <row r="986" spans="1:7" x14ac:dyDescent="0.55000000000000004">
      <c r="A986">
        <v>15580.4854</v>
      </c>
      <c r="G986" s="8">
        <v>7401.5342000000001</v>
      </c>
    </row>
    <row r="987" spans="1:7" x14ac:dyDescent="0.55000000000000004">
      <c r="A987">
        <v>15646.882900000001</v>
      </c>
      <c r="G987" s="8">
        <v>7458.0311000000002</v>
      </c>
    </row>
    <row r="988" spans="1:7" x14ac:dyDescent="0.55000000000000004">
      <c r="A988">
        <v>15687.4548</v>
      </c>
      <c r="G988" s="8">
        <v>7967.0009</v>
      </c>
    </row>
    <row r="989" spans="1:7" x14ac:dyDescent="0.55000000000000004">
      <c r="A989">
        <v>15696.5481</v>
      </c>
      <c r="G989" s="8">
        <v>8579.6002000000008</v>
      </c>
    </row>
    <row r="990" spans="1:7" x14ac:dyDescent="0.55000000000000004">
      <c r="A990">
        <v>15703.157999999999</v>
      </c>
      <c r="G990" s="8">
        <v>9063.0290000000005</v>
      </c>
    </row>
    <row r="991" spans="1:7" x14ac:dyDescent="0.55000000000000004">
      <c r="A991">
        <v>15745.841200000001</v>
      </c>
      <c r="G991" s="8">
        <v>9219.7075999999997</v>
      </c>
    </row>
    <row r="992" spans="1:7" x14ac:dyDescent="0.55000000000000004">
      <c r="A992">
        <v>15754.561600000001</v>
      </c>
      <c r="G992" s="8">
        <v>9311.7814999999991</v>
      </c>
    </row>
    <row r="993" spans="1:7" x14ac:dyDescent="0.55000000000000004">
      <c r="A993">
        <v>15823.9367</v>
      </c>
      <c r="G993" s="8">
        <v>9370.8363000000008</v>
      </c>
    </row>
    <row r="994" spans="1:7" x14ac:dyDescent="0.55000000000000004">
      <c r="A994">
        <v>15858.4043</v>
      </c>
      <c r="G994" s="8">
        <v>14654.0697</v>
      </c>
    </row>
    <row r="995" spans="1:7" x14ac:dyDescent="0.55000000000000004">
      <c r="A995">
        <v>15904.6697</v>
      </c>
      <c r="G995" s="8">
        <v>17217.925999999999</v>
      </c>
    </row>
    <row r="996" spans="1:7" x14ac:dyDescent="0.55000000000000004">
      <c r="A996">
        <v>15926.856400000001</v>
      </c>
      <c r="G996" s="8">
        <v>18229.88</v>
      </c>
    </row>
    <row r="997" spans="1:7" x14ac:dyDescent="0.55000000000000004">
      <c r="A997">
        <v>15948.0443</v>
      </c>
      <c r="G997" s="8">
        <v>18241.866900000001</v>
      </c>
    </row>
    <row r="998" spans="1:7" x14ac:dyDescent="0.55000000000000004">
      <c r="A998">
        <v>16065.109</v>
      </c>
      <c r="G998" s="8">
        <v>20782.6031</v>
      </c>
    </row>
    <row r="999" spans="1:7" x14ac:dyDescent="0.55000000000000004">
      <c r="A999">
        <v>16067.3212</v>
      </c>
      <c r="G999" s="8">
        <v>27768.1266</v>
      </c>
    </row>
    <row r="1000" spans="1:7" x14ac:dyDescent="0.55000000000000004">
      <c r="A1000">
        <v>16072.3187</v>
      </c>
      <c r="G1000" s="8">
        <v>27783.484899999999</v>
      </c>
    </row>
    <row r="1001" spans="1:7" x14ac:dyDescent="0.55000000000000004">
      <c r="A1001">
        <v>16748.046600000001</v>
      </c>
      <c r="G1001" s="8">
        <v>28962.489000000001</v>
      </c>
    </row>
  </sheetData>
  <sortState xmlns:xlrd2="http://schemas.microsoft.com/office/spreadsheetml/2017/richdata2" ref="A2:A2006">
    <sortCondition ref="A2:A200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79A7-E2FD-4475-9ABB-2EBCAE1D07BE}">
  <dimension ref="A1:R101"/>
  <sheetViews>
    <sheetView topLeftCell="A10" workbookViewId="0">
      <selection activeCell="O24" sqref="O24:P24"/>
    </sheetView>
  </sheetViews>
  <sheetFormatPr defaultRowHeight="14.4" x14ac:dyDescent="0.55000000000000004"/>
  <cols>
    <col min="7" max="7" width="8.83984375" style="8"/>
    <col min="14" max="14" width="13.89453125" customWidth="1"/>
  </cols>
  <sheetData>
    <row r="1" spans="1:18" x14ac:dyDescent="0.55000000000000004">
      <c r="A1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>
        <v>26.802299999999999</v>
      </c>
      <c r="C2">
        <v>250</v>
      </c>
      <c r="D2" s="9">
        <f>FREQUENCY(A$2:A1001,C2:C21)</f>
        <v>12</v>
      </c>
      <c r="E2">
        <f>D2</f>
        <v>12</v>
      </c>
      <c r="G2" s="8">
        <v>31.423400000000001</v>
      </c>
      <c r="I2">
        <v>250</v>
      </c>
      <c r="J2" s="9">
        <f>FREQUENCY(G$2:G1001,I2:I21)</f>
        <v>39</v>
      </c>
      <c r="K2">
        <f>J2</f>
        <v>39</v>
      </c>
      <c r="N2" t="str">
        <f>CONCATENATE("&lt; ",C2)</f>
        <v>&lt; 250</v>
      </c>
      <c r="O2">
        <f>D2</f>
        <v>12</v>
      </c>
      <c r="P2">
        <f>E2</f>
        <v>12</v>
      </c>
      <c r="Q2">
        <f>J2</f>
        <v>39</v>
      </c>
      <c r="R2">
        <f>K2</f>
        <v>39</v>
      </c>
    </row>
    <row r="3" spans="1:18" ht="15.6" x14ac:dyDescent="0.55000000000000004">
      <c r="A3">
        <v>28.1633</v>
      </c>
      <c r="C3">
        <v>500</v>
      </c>
      <c r="D3" s="9">
        <f>FREQUENCY(A$2:A1002,C3:C22)</f>
        <v>26</v>
      </c>
      <c r="E3">
        <f>D3-D2</f>
        <v>14</v>
      </c>
      <c r="G3" s="8">
        <v>35.767899999999997</v>
      </c>
      <c r="I3">
        <v>500</v>
      </c>
      <c r="J3" s="9">
        <f>FREQUENCY(G$2:G1002,I3:I22)</f>
        <v>53</v>
      </c>
      <c r="K3">
        <f>J3-J2</f>
        <v>14</v>
      </c>
      <c r="N3" t="str">
        <f t="shared" ref="N3:N21" si="0">CONCATENATE("&lt; ",C3)</f>
        <v>&lt; 500</v>
      </c>
      <c r="O3">
        <f t="shared" ref="O3:P22" si="1">D3</f>
        <v>26</v>
      </c>
      <c r="P3">
        <f t="shared" si="1"/>
        <v>14</v>
      </c>
      <c r="Q3">
        <f>J3</f>
        <v>53</v>
      </c>
      <c r="R3">
        <f t="shared" ref="R3:R22" si="2">K3</f>
        <v>14</v>
      </c>
    </row>
    <row r="4" spans="1:18" ht="15.6" x14ac:dyDescent="0.55000000000000004">
      <c r="A4">
        <v>49.116100000000003</v>
      </c>
      <c r="C4">
        <v>750</v>
      </c>
      <c r="D4" s="9">
        <f>FREQUENCY(A$2:A1003,C4:C23)</f>
        <v>33</v>
      </c>
      <c r="E4">
        <f t="shared" ref="E4:E22" si="3">D4-D3</f>
        <v>7</v>
      </c>
      <c r="G4" s="8">
        <v>43.311700000000002</v>
      </c>
      <c r="I4">
        <v>750</v>
      </c>
      <c r="J4" s="9">
        <f>FREQUENCY(G$2:G1003,I4:I23)</f>
        <v>61</v>
      </c>
      <c r="K4">
        <f t="shared" ref="K4:K22" si="4">J4-J3</f>
        <v>8</v>
      </c>
      <c r="N4" t="str">
        <f t="shared" si="0"/>
        <v>&lt; 750</v>
      </c>
      <c r="O4">
        <f t="shared" si="1"/>
        <v>33</v>
      </c>
      <c r="P4">
        <f t="shared" si="1"/>
        <v>7</v>
      </c>
      <c r="Q4">
        <f>J4</f>
        <v>61</v>
      </c>
      <c r="R4">
        <f t="shared" si="2"/>
        <v>8</v>
      </c>
    </row>
    <row r="5" spans="1:18" ht="15.6" x14ac:dyDescent="0.55000000000000004">
      <c r="A5">
        <v>50.104900000000001</v>
      </c>
      <c r="C5">
        <v>1000</v>
      </c>
      <c r="D5" s="9">
        <f>FREQUENCY(A$2:A1004,C5:C24)</f>
        <v>38</v>
      </c>
      <c r="E5">
        <f t="shared" si="3"/>
        <v>5</v>
      </c>
      <c r="G5" s="8">
        <v>45.373399999999997</v>
      </c>
      <c r="I5">
        <v>1000</v>
      </c>
      <c r="J5" s="9">
        <f>FREQUENCY(G$2:G1004,I5:I24)</f>
        <v>68</v>
      </c>
      <c r="K5">
        <f t="shared" si="4"/>
        <v>7</v>
      </c>
      <c r="N5" t="str">
        <f t="shared" si="0"/>
        <v>&lt; 1000</v>
      </c>
      <c r="O5">
        <f t="shared" si="1"/>
        <v>38</v>
      </c>
      <c r="P5">
        <f t="shared" si="1"/>
        <v>5</v>
      </c>
      <c r="Q5">
        <f>J5</f>
        <v>68</v>
      </c>
      <c r="R5">
        <f t="shared" si="2"/>
        <v>7</v>
      </c>
    </row>
    <row r="6" spans="1:18" ht="15.6" x14ac:dyDescent="0.55000000000000004">
      <c r="A6">
        <v>61.648299999999999</v>
      </c>
      <c r="C6">
        <v>1250</v>
      </c>
      <c r="D6" s="9">
        <f>FREQUENCY(A$2:A1005,C6:C25)</f>
        <v>44</v>
      </c>
      <c r="E6">
        <f t="shared" si="3"/>
        <v>6</v>
      </c>
      <c r="G6" s="8">
        <v>48.800199999999997</v>
      </c>
      <c r="I6">
        <v>1250</v>
      </c>
      <c r="J6" s="9">
        <f>FREQUENCY(G$2:G1005,I6:I25)</f>
        <v>71</v>
      </c>
      <c r="K6">
        <f t="shared" si="4"/>
        <v>3</v>
      </c>
      <c r="N6" t="str">
        <f t="shared" si="0"/>
        <v>&lt; 1250</v>
      </c>
      <c r="O6">
        <f t="shared" si="1"/>
        <v>44</v>
      </c>
      <c r="P6">
        <f t="shared" si="1"/>
        <v>6</v>
      </c>
      <c r="Q6">
        <f>J6</f>
        <v>71</v>
      </c>
      <c r="R6">
        <f t="shared" si="2"/>
        <v>3</v>
      </c>
    </row>
    <row r="7" spans="1:18" ht="15.6" x14ac:dyDescent="0.55000000000000004">
      <c r="A7">
        <v>62.3964</v>
      </c>
      <c r="C7">
        <v>1500</v>
      </c>
      <c r="D7" s="9">
        <f>FREQUENCY(A$2:A1006,C7:C26)</f>
        <v>47</v>
      </c>
      <c r="E7">
        <f t="shared" si="3"/>
        <v>3</v>
      </c>
      <c r="G7" s="8">
        <v>49.808999999999997</v>
      </c>
      <c r="I7">
        <v>1500</v>
      </c>
      <c r="J7" s="9">
        <f>FREQUENCY(G$2:G1006,I7:I26)</f>
        <v>77</v>
      </c>
      <c r="K7">
        <f t="shared" si="4"/>
        <v>6</v>
      </c>
      <c r="N7" t="str">
        <f t="shared" si="0"/>
        <v>&lt; 1500</v>
      </c>
      <c r="O7">
        <f t="shared" si="1"/>
        <v>47</v>
      </c>
      <c r="P7">
        <f t="shared" si="1"/>
        <v>3</v>
      </c>
      <c r="Q7">
        <f>J7</f>
        <v>77</v>
      </c>
      <c r="R7">
        <f t="shared" si="2"/>
        <v>6</v>
      </c>
    </row>
    <row r="8" spans="1:18" ht="15.6" x14ac:dyDescent="0.55000000000000004">
      <c r="A8">
        <v>127.2136</v>
      </c>
      <c r="C8">
        <v>1750</v>
      </c>
      <c r="D8" s="9">
        <f>FREQUENCY(A$2:A1007,C8:C27)</f>
        <v>50</v>
      </c>
      <c r="E8">
        <f t="shared" si="3"/>
        <v>3</v>
      </c>
      <c r="G8" s="8">
        <v>52.3123</v>
      </c>
      <c r="I8">
        <v>1750</v>
      </c>
      <c r="J8" s="9">
        <f>FREQUENCY(G$2:G1007,I8:I27)</f>
        <v>81</v>
      </c>
      <c r="K8">
        <f t="shared" si="4"/>
        <v>4</v>
      </c>
      <c r="N8" t="str">
        <f t="shared" si="0"/>
        <v>&lt; 1750</v>
      </c>
      <c r="O8">
        <f t="shared" si="1"/>
        <v>50</v>
      </c>
      <c r="P8">
        <f t="shared" si="1"/>
        <v>3</v>
      </c>
      <c r="Q8">
        <f>J8</f>
        <v>81</v>
      </c>
      <c r="R8">
        <f t="shared" si="2"/>
        <v>4</v>
      </c>
    </row>
    <row r="9" spans="1:18" ht="15.6" x14ac:dyDescent="0.55000000000000004">
      <c r="A9">
        <v>142.34219999999999</v>
      </c>
      <c r="C9">
        <v>2000</v>
      </c>
      <c r="D9" s="9">
        <f>FREQUENCY(A$2:A1008,C9:C28)</f>
        <v>54</v>
      </c>
      <c r="E9">
        <f t="shared" si="3"/>
        <v>4</v>
      </c>
      <c r="G9" s="8">
        <v>56.687399999999997</v>
      </c>
      <c r="I9">
        <v>2000</v>
      </c>
      <c r="J9" s="9">
        <f>FREQUENCY(G$2:G1008,I9:I28)</f>
        <v>83</v>
      </c>
      <c r="K9">
        <f t="shared" si="4"/>
        <v>2</v>
      </c>
      <c r="N9" t="str">
        <f t="shared" si="0"/>
        <v>&lt; 2000</v>
      </c>
      <c r="O9">
        <f t="shared" si="1"/>
        <v>54</v>
      </c>
      <c r="P9">
        <f t="shared" si="1"/>
        <v>4</v>
      </c>
      <c r="Q9">
        <f>J9</f>
        <v>83</v>
      </c>
      <c r="R9">
        <f t="shared" si="2"/>
        <v>2</v>
      </c>
    </row>
    <row r="10" spans="1:18" ht="15.6" x14ac:dyDescent="0.55000000000000004">
      <c r="A10">
        <v>170.09989999999999</v>
      </c>
      <c r="C10">
        <v>2250</v>
      </c>
      <c r="D10" s="9">
        <f>FREQUENCY(A$2:A1009,C10:C29)</f>
        <v>57</v>
      </c>
      <c r="E10">
        <f t="shared" si="3"/>
        <v>3</v>
      </c>
      <c r="G10" s="8">
        <v>56.717500000000001</v>
      </c>
      <c r="I10">
        <v>2250</v>
      </c>
      <c r="J10" s="9">
        <f>FREQUENCY(G$2:G1009,I10:I29)</f>
        <v>86</v>
      </c>
      <c r="K10">
        <f t="shared" si="4"/>
        <v>3</v>
      </c>
      <c r="N10" t="str">
        <f t="shared" si="0"/>
        <v>&lt; 2250</v>
      </c>
      <c r="O10">
        <f t="shared" si="1"/>
        <v>57</v>
      </c>
      <c r="P10">
        <f t="shared" si="1"/>
        <v>3</v>
      </c>
      <c r="Q10">
        <f>J10</f>
        <v>86</v>
      </c>
      <c r="R10">
        <f t="shared" si="2"/>
        <v>3</v>
      </c>
    </row>
    <row r="11" spans="1:18" ht="15.6" x14ac:dyDescent="0.55000000000000004">
      <c r="A11">
        <v>196.1593</v>
      </c>
      <c r="C11">
        <v>2500</v>
      </c>
      <c r="D11" s="9">
        <f>FREQUENCY(A$2:A1010,C11:C30)</f>
        <v>59</v>
      </c>
      <c r="E11">
        <f t="shared" si="3"/>
        <v>2</v>
      </c>
      <c r="G11" s="8">
        <v>61.913400000000003</v>
      </c>
      <c r="I11">
        <v>2500</v>
      </c>
      <c r="J11" s="9">
        <f>FREQUENCY(G$2:G1010,I11:I30)</f>
        <v>88</v>
      </c>
      <c r="K11">
        <f t="shared" si="4"/>
        <v>2</v>
      </c>
      <c r="N11" t="str">
        <f t="shared" si="0"/>
        <v>&lt; 2500</v>
      </c>
      <c r="O11">
        <f t="shared" si="1"/>
        <v>59</v>
      </c>
      <c r="P11">
        <f t="shared" si="1"/>
        <v>2</v>
      </c>
      <c r="Q11">
        <f>J11</f>
        <v>88</v>
      </c>
      <c r="R11">
        <f t="shared" si="2"/>
        <v>2</v>
      </c>
    </row>
    <row r="12" spans="1:18" ht="15.6" x14ac:dyDescent="0.55000000000000004">
      <c r="A12">
        <v>206.66839999999999</v>
      </c>
      <c r="C12">
        <v>2750</v>
      </c>
      <c r="D12" s="9">
        <f>FREQUENCY(A$2:A1011,C12:C31)</f>
        <v>61</v>
      </c>
      <c r="E12">
        <f t="shared" si="3"/>
        <v>2</v>
      </c>
      <c r="G12" s="8">
        <v>65.635000000000005</v>
      </c>
      <c r="I12">
        <v>2750</v>
      </c>
      <c r="J12" s="9">
        <f>FREQUENCY(G$2:G1011,I12:I31)</f>
        <v>89</v>
      </c>
      <c r="K12">
        <f t="shared" si="4"/>
        <v>1</v>
      </c>
      <c r="N12" t="str">
        <f t="shared" si="0"/>
        <v>&lt; 2750</v>
      </c>
      <c r="O12">
        <f t="shared" si="1"/>
        <v>61</v>
      </c>
      <c r="P12">
        <f t="shared" si="1"/>
        <v>2</v>
      </c>
      <c r="Q12">
        <f>J12</f>
        <v>89</v>
      </c>
      <c r="R12">
        <f t="shared" si="2"/>
        <v>1</v>
      </c>
    </row>
    <row r="13" spans="1:18" ht="15.6" x14ac:dyDescent="0.55000000000000004">
      <c r="A13">
        <v>232.20779999999999</v>
      </c>
      <c r="C13">
        <v>3000</v>
      </c>
      <c r="D13" s="9">
        <f>FREQUENCY(A$2:A1012,C13:C32)</f>
        <v>64</v>
      </c>
      <c r="E13">
        <f t="shared" si="3"/>
        <v>3</v>
      </c>
      <c r="G13" s="8">
        <v>67.571600000000004</v>
      </c>
      <c r="I13">
        <v>3000</v>
      </c>
      <c r="J13" s="9">
        <f>FREQUENCY(G$2:G1012,I13:I32)</f>
        <v>90</v>
      </c>
      <c r="K13">
        <f t="shared" si="4"/>
        <v>1</v>
      </c>
      <c r="N13" t="str">
        <f t="shared" si="0"/>
        <v>&lt; 3000</v>
      </c>
      <c r="O13">
        <f t="shared" si="1"/>
        <v>64</v>
      </c>
      <c r="P13">
        <f t="shared" si="1"/>
        <v>3</v>
      </c>
      <c r="Q13">
        <f>J13</f>
        <v>90</v>
      </c>
      <c r="R13">
        <f t="shared" si="2"/>
        <v>1</v>
      </c>
    </row>
    <row r="14" spans="1:18" ht="15.6" x14ac:dyDescent="0.55000000000000004">
      <c r="A14">
        <v>255.1524</v>
      </c>
      <c r="C14">
        <v>3250</v>
      </c>
      <c r="D14" s="9">
        <f>FREQUENCY(A$2:A1013,C14:C33)</f>
        <v>64</v>
      </c>
      <c r="E14">
        <f t="shared" si="3"/>
        <v>0</v>
      </c>
      <c r="G14" s="8">
        <v>67.684899999999999</v>
      </c>
      <c r="I14">
        <v>3250</v>
      </c>
      <c r="J14" s="9">
        <f>FREQUENCY(G$2:G1013,I14:I33)</f>
        <v>90</v>
      </c>
      <c r="K14">
        <f t="shared" si="4"/>
        <v>0</v>
      </c>
      <c r="N14" t="str">
        <f t="shared" si="0"/>
        <v>&lt; 3250</v>
      </c>
      <c r="O14">
        <f t="shared" si="1"/>
        <v>64</v>
      </c>
      <c r="P14">
        <f t="shared" si="1"/>
        <v>0</v>
      </c>
      <c r="Q14">
        <f>J14</f>
        <v>90</v>
      </c>
      <c r="R14">
        <f t="shared" si="2"/>
        <v>0</v>
      </c>
    </row>
    <row r="15" spans="1:18" ht="15.6" x14ac:dyDescent="0.55000000000000004">
      <c r="A15">
        <v>258.85070000000002</v>
      </c>
      <c r="C15">
        <v>3500</v>
      </c>
      <c r="D15" s="9">
        <f>FREQUENCY(A$2:A1014,C15:C34)</f>
        <v>66</v>
      </c>
      <c r="E15">
        <f t="shared" si="3"/>
        <v>2</v>
      </c>
      <c r="G15" s="8">
        <v>82.240099999999998</v>
      </c>
      <c r="I15">
        <v>3500</v>
      </c>
      <c r="J15" s="9">
        <f>FREQUENCY(G$2:G1014,I15:I34)</f>
        <v>90</v>
      </c>
      <c r="K15">
        <f t="shared" si="4"/>
        <v>0</v>
      </c>
      <c r="N15" t="str">
        <f t="shared" si="0"/>
        <v>&lt; 3500</v>
      </c>
      <c r="O15">
        <f t="shared" si="1"/>
        <v>66</v>
      </c>
      <c r="P15">
        <f t="shared" si="1"/>
        <v>2</v>
      </c>
      <c r="Q15">
        <f>J15</f>
        <v>90</v>
      </c>
      <c r="R15">
        <f t="shared" si="2"/>
        <v>0</v>
      </c>
    </row>
    <row r="16" spans="1:18" ht="15.6" x14ac:dyDescent="0.55000000000000004">
      <c r="A16">
        <v>284.12610000000001</v>
      </c>
      <c r="C16">
        <v>3750</v>
      </c>
      <c r="D16" s="9">
        <f>FREQUENCY(A$2:A1015,C16:C35)</f>
        <v>69</v>
      </c>
      <c r="E16">
        <f t="shared" si="3"/>
        <v>3</v>
      </c>
      <c r="G16" s="8">
        <v>86.528099999999995</v>
      </c>
      <c r="I16">
        <v>3750</v>
      </c>
      <c r="J16" s="9">
        <f>FREQUENCY(G$2:G1015,I16:I35)</f>
        <v>91</v>
      </c>
      <c r="K16">
        <f t="shared" si="4"/>
        <v>1</v>
      </c>
      <c r="N16" t="str">
        <f t="shared" si="0"/>
        <v>&lt; 3750</v>
      </c>
      <c r="O16">
        <f t="shared" si="1"/>
        <v>69</v>
      </c>
      <c r="P16">
        <f t="shared" si="1"/>
        <v>3</v>
      </c>
      <c r="Q16">
        <f>J16</f>
        <v>91</v>
      </c>
      <c r="R16">
        <f t="shared" si="2"/>
        <v>1</v>
      </c>
    </row>
    <row r="17" spans="1:18" ht="15.6" x14ac:dyDescent="0.55000000000000004">
      <c r="A17">
        <v>315.00909999999999</v>
      </c>
      <c r="C17">
        <v>4000</v>
      </c>
      <c r="D17" s="9">
        <f>FREQUENCY(A$2:A1016,C17:C36)</f>
        <v>70</v>
      </c>
      <c r="E17">
        <f t="shared" si="3"/>
        <v>1</v>
      </c>
      <c r="G17" s="8">
        <v>99.418700000000001</v>
      </c>
      <c r="I17">
        <v>4000</v>
      </c>
      <c r="J17" s="9">
        <f>FREQUENCY(G$2:G1016,I17:I36)</f>
        <v>93</v>
      </c>
      <c r="K17">
        <f t="shared" si="4"/>
        <v>2</v>
      </c>
      <c r="N17" t="str">
        <f t="shared" si="0"/>
        <v>&lt; 4000</v>
      </c>
      <c r="O17">
        <f t="shared" si="1"/>
        <v>70</v>
      </c>
      <c r="P17">
        <f t="shared" si="1"/>
        <v>1</v>
      </c>
      <c r="Q17">
        <f>J17</f>
        <v>93</v>
      </c>
      <c r="R17">
        <f t="shared" si="2"/>
        <v>2</v>
      </c>
    </row>
    <row r="18" spans="1:18" ht="15.6" x14ac:dyDescent="0.55000000000000004">
      <c r="A18">
        <v>343.50080000000003</v>
      </c>
      <c r="C18">
        <v>4250</v>
      </c>
      <c r="D18" s="9">
        <f>FREQUENCY(A$2:A1017,C18:C37)</f>
        <v>72</v>
      </c>
      <c r="E18">
        <f t="shared" si="3"/>
        <v>2</v>
      </c>
      <c r="G18" s="8">
        <v>101.1983</v>
      </c>
      <c r="I18">
        <v>4250</v>
      </c>
      <c r="J18" s="9">
        <f>FREQUENCY(G$2:G1017,I18:I37)</f>
        <v>93</v>
      </c>
      <c r="K18">
        <f t="shared" si="4"/>
        <v>0</v>
      </c>
      <c r="N18" t="str">
        <f t="shared" si="0"/>
        <v>&lt; 4250</v>
      </c>
      <c r="O18">
        <f t="shared" si="1"/>
        <v>72</v>
      </c>
      <c r="P18">
        <f t="shared" si="1"/>
        <v>2</v>
      </c>
      <c r="Q18">
        <f>J18</f>
        <v>93</v>
      </c>
      <c r="R18">
        <f t="shared" si="2"/>
        <v>0</v>
      </c>
    </row>
    <row r="19" spans="1:18" ht="15.6" x14ac:dyDescent="0.55000000000000004">
      <c r="A19">
        <v>369.42770000000002</v>
      </c>
      <c r="C19">
        <v>4500</v>
      </c>
      <c r="D19" s="9">
        <f>FREQUENCY(A$2:A1018,C19:C38)</f>
        <v>75</v>
      </c>
      <c r="E19">
        <f t="shared" si="3"/>
        <v>3</v>
      </c>
      <c r="G19" s="8">
        <v>101.60899999999999</v>
      </c>
      <c r="I19">
        <v>4500</v>
      </c>
      <c r="J19" s="9">
        <f>FREQUENCY(G$2:G1018,I19:I38)</f>
        <v>93</v>
      </c>
      <c r="K19">
        <f t="shared" si="4"/>
        <v>0</v>
      </c>
      <c r="N19" t="str">
        <f t="shared" si="0"/>
        <v>&lt; 4500</v>
      </c>
      <c r="O19">
        <f t="shared" si="1"/>
        <v>75</v>
      </c>
      <c r="P19">
        <f t="shared" si="1"/>
        <v>3</v>
      </c>
      <c r="Q19">
        <f>J19</f>
        <v>93</v>
      </c>
      <c r="R19">
        <f t="shared" si="2"/>
        <v>0</v>
      </c>
    </row>
    <row r="20" spans="1:18" ht="15.6" x14ac:dyDescent="0.55000000000000004">
      <c r="A20">
        <v>372.20010000000002</v>
      </c>
      <c r="C20">
        <v>4750</v>
      </c>
      <c r="D20" s="9">
        <f>FREQUENCY(A$2:A1019,C20:C39)</f>
        <v>78</v>
      </c>
      <c r="E20">
        <f t="shared" si="3"/>
        <v>3</v>
      </c>
      <c r="G20" s="8">
        <v>103.38460000000001</v>
      </c>
      <c r="I20">
        <v>4750</v>
      </c>
      <c r="J20" s="9">
        <f>FREQUENCY(G$2:G1019,I20:I39)</f>
        <v>93</v>
      </c>
      <c r="K20">
        <f t="shared" si="4"/>
        <v>0</v>
      </c>
      <c r="N20" t="str">
        <f t="shared" si="0"/>
        <v>&lt; 4750</v>
      </c>
      <c r="O20">
        <f t="shared" si="1"/>
        <v>78</v>
      </c>
      <c r="P20">
        <f t="shared" si="1"/>
        <v>3</v>
      </c>
      <c r="Q20">
        <f>J20</f>
        <v>93</v>
      </c>
      <c r="R20">
        <f t="shared" si="2"/>
        <v>0</v>
      </c>
    </row>
    <row r="21" spans="1:18" ht="15.6" x14ac:dyDescent="0.55000000000000004">
      <c r="A21">
        <v>373.24029999999999</v>
      </c>
      <c r="C21">
        <v>5000</v>
      </c>
      <c r="D21" s="9">
        <f>FREQUENCY(A$2:A1020,C21:C40)</f>
        <v>78</v>
      </c>
      <c r="E21">
        <f t="shared" si="3"/>
        <v>0</v>
      </c>
      <c r="G21" s="8">
        <v>104.6893</v>
      </c>
      <c r="I21">
        <v>5000</v>
      </c>
      <c r="J21" s="9">
        <f>FREQUENCY(G$2:G1020,I21:I40)</f>
        <v>93</v>
      </c>
      <c r="K21">
        <f t="shared" si="4"/>
        <v>0</v>
      </c>
      <c r="N21" t="str">
        <f t="shared" si="0"/>
        <v>&lt; 5000</v>
      </c>
      <c r="O21">
        <f t="shared" si="1"/>
        <v>78</v>
      </c>
      <c r="P21">
        <f t="shared" si="1"/>
        <v>0</v>
      </c>
      <c r="Q21">
        <f>J21</f>
        <v>93</v>
      </c>
      <c r="R21">
        <f t="shared" si="2"/>
        <v>0</v>
      </c>
    </row>
    <row r="22" spans="1:18" ht="15.6" x14ac:dyDescent="0.55000000000000004">
      <c r="A22">
        <v>397.46940000000001</v>
      </c>
      <c r="C22">
        <v>100000</v>
      </c>
      <c r="D22" s="9">
        <f>FREQUENCY(A$2:A1021,C22:C41)</f>
        <v>100</v>
      </c>
      <c r="E22">
        <f t="shared" si="3"/>
        <v>22</v>
      </c>
      <c r="G22" s="8">
        <v>105.3914</v>
      </c>
      <c r="I22">
        <v>100000</v>
      </c>
      <c r="J22" s="9">
        <f>FREQUENCY(G$2:G1021,I22:I41)</f>
        <v>100</v>
      </c>
      <c r="K22">
        <f t="shared" si="4"/>
        <v>7</v>
      </c>
      <c r="N22" t="s">
        <v>334</v>
      </c>
      <c r="O22">
        <f t="shared" si="1"/>
        <v>100</v>
      </c>
      <c r="P22">
        <f t="shared" si="1"/>
        <v>22</v>
      </c>
      <c r="Q22">
        <f>J22</f>
        <v>100</v>
      </c>
      <c r="R22">
        <f t="shared" si="2"/>
        <v>7</v>
      </c>
    </row>
    <row r="23" spans="1:18" x14ac:dyDescent="0.55000000000000004">
      <c r="A23">
        <v>424.43200000000002</v>
      </c>
      <c r="G23" s="8">
        <v>114.9434</v>
      </c>
      <c r="O23" t="s">
        <v>333</v>
      </c>
      <c r="P23" t="s">
        <v>337</v>
      </c>
    </row>
    <row r="24" spans="1:18" x14ac:dyDescent="0.55000000000000004">
      <c r="A24">
        <v>481.59</v>
      </c>
      <c r="C24" t="s">
        <v>222</v>
      </c>
      <c r="D24" s="8">
        <f>MEDIAN(A$2:A$1001)</f>
        <v>1734.4596000000001</v>
      </c>
      <c r="G24" s="8">
        <v>116.8925</v>
      </c>
      <c r="I24" t="s">
        <v>222</v>
      </c>
      <c r="J24" s="8">
        <f>MEDIAN(G$2:G$1001)</f>
        <v>449.82394999999997</v>
      </c>
      <c r="N24" t="str">
        <f>C24</f>
        <v>Median</v>
      </c>
      <c r="O24" s="8">
        <f>D24</f>
        <v>1734.4596000000001</v>
      </c>
      <c r="P24" s="8">
        <f>J24</f>
        <v>449.82394999999997</v>
      </c>
    </row>
    <row r="25" spans="1:18" x14ac:dyDescent="0.55000000000000004">
      <c r="A25">
        <v>490.16550000000001</v>
      </c>
      <c r="C25" t="s">
        <v>223</v>
      </c>
      <c r="D25" s="8">
        <f>AVERAGE(A$2:A$1001)</f>
        <v>3037.159356000001</v>
      </c>
      <c r="G25" s="8">
        <v>117.0921</v>
      </c>
      <c r="I25" t="s">
        <v>223</v>
      </c>
      <c r="J25" s="8">
        <f>AVERAGE(G$2:G$1001)</f>
        <v>1359.3856489999996</v>
      </c>
      <c r="N25" t="str">
        <f t="shared" ref="N25:O28" si="5">C25</f>
        <v>Mean</v>
      </c>
      <c r="O25" s="8">
        <f t="shared" si="5"/>
        <v>3037.159356000001</v>
      </c>
      <c r="P25" s="8">
        <f t="shared" ref="P25:P28" si="6">J25</f>
        <v>1359.3856489999996</v>
      </c>
    </row>
    <row r="26" spans="1:18" x14ac:dyDescent="0.55000000000000004">
      <c r="A26">
        <v>492.47550000000001</v>
      </c>
      <c r="C26" t="s">
        <v>224</v>
      </c>
      <c r="D26" s="8">
        <f>_xlfn.STDEV.P(A$2:A$1001)</f>
        <v>3100.3595010948789</v>
      </c>
      <c r="G26" s="8">
        <v>117.1728</v>
      </c>
      <c r="I26" t="s">
        <v>224</v>
      </c>
      <c r="J26" s="8">
        <f>_xlfn.STDEV.P(G$2:G$1001)</f>
        <v>2537.2717944675569</v>
      </c>
      <c r="N26" t="str">
        <f t="shared" si="5"/>
        <v>St.Dev</v>
      </c>
      <c r="O26" s="8">
        <f t="shared" si="5"/>
        <v>3100.3595010948789</v>
      </c>
      <c r="P26" s="8">
        <f t="shared" si="6"/>
        <v>2537.2717944675569</v>
      </c>
    </row>
    <row r="27" spans="1:18" x14ac:dyDescent="0.55000000000000004">
      <c r="A27">
        <v>499.99239999999998</v>
      </c>
      <c r="C27" t="s">
        <v>330</v>
      </c>
      <c r="D27" s="8">
        <f>MIN(A$2:A$1001)</f>
        <v>26.802299999999999</v>
      </c>
      <c r="G27" s="8">
        <v>133.11660000000001</v>
      </c>
      <c r="I27" t="s">
        <v>330</v>
      </c>
      <c r="J27" s="8">
        <f>MIN(G$2:G$1001)</f>
        <v>31.423400000000001</v>
      </c>
      <c r="N27" t="str">
        <f t="shared" si="5"/>
        <v>Min</v>
      </c>
      <c r="O27" s="8">
        <f t="shared" si="5"/>
        <v>26.802299999999999</v>
      </c>
      <c r="P27" s="8">
        <f t="shared" si="6"/>
        <v>31.423400000000001</v>
      </c>
    </row>
    <row r="28" spans="1:18" x14ac:dyDescent="0.55000000000000004">
      <c r="A28">
        <v>521.71910000000003</v>
      </c>
      <c r="C28" t="s">
        <v>331</v>
      </c>
      <c r="D28" s="8">
        <f>MAX(A$2:A$1001)</f>
        <v>9496.9154999999992</v>
      </c>
      <c r="G28" s="8">
        <v>146.16759999999999</v>
      </c>
      <c r="I28" t="s">
        <v>331</v>
      </c>
      <c r="J28" s="8">
        <f>MAX(G$2:G$1001)</f>
        <v>14448.623900000001</v>
      </c>
      <c r="N28" t="str">
        <f t="shared" si="5"/>
        <v>Max</v>
      </c>
      <c r="O28" s="8">
        <f t="shared" si="5"/>
        <v>9496.9154999999992</v>
      </c>
      <c r="P28" s="8">
        <f t="shared" si="6"/>
        <v>14448.623900000001</v>
      </c>
    </row>
    <row r="29" spans="1:18" x14ac:dyDescent="0.55000000000000004">
      <c r="A29">
        <v>524.95680000000004</v>
      </c>
      <c r="G29" s="8">
        <v>158.4117</v>
      </c>
    </row>
    <row r="30" spans="1:18" x14ac:dyDescent="0.55000000000000004">
      <c r="A30">
        <v>536.43230000000005</v>
      </c>
      <c r="G30" s="8">
        <v>161.24969999999999</v>
      </c>
    </row>
    <row r="31" spans="1:18" x14ac:dyDescent="0.55000000000000004">
      <c r="A31">
        <v>578.5942</v>
      </c>
      <c r="G31" s="8">
        <v>161.86420000000001</v>
      </c>
    </row>
    <row r="32" spans="1:18" x14ac:dyDescent="0.55000000000000004">
      <c r="A32">
        <v>591.8356</v>
      </c>
      <c r="G32" s="8">
        <v>165.91919999999999</v>
      </c>
    </row>
    <row r="33" spans="1:7" x14ac:dyDescent="0.55000000000000004">
      <c r="A33">
        <v>716.24339999999995</v>
      </c>
      <c r="G33" s="8">
        <v>189.87559999999999</v>
      </c>
    </row>
    <row r="34" spans="1:7" x14ac:dyDescent="0.55000000000000004">
      <c r="A34">
        <v>738.37969999999996</v>
      </c>
      <c r="G34" s="8">
        <v>192.99</v>
      </c>
    </row>
    <row r="35" spans="1:7" x14ac:dyDescent="0.55000000000000004">
      <c r="A35">
        <v>814.78060000000005</v>
      </c>
      <c r="G35" s="8">
        <v>200.482</v>
      </c>
    </row>
    <row r="36" spans="1:7" x14ac:dyDescent="0.55000000000000004">
      <c r="A36">
        <v>831.61120000000005</v>
      </c>
      <c r="G36" s="8">
        <v>221.19649999999999</v>
      </c>
    </row>
    <row r="37" spans="1:7" x14ac:dyDescent="0.55000000000000004">
      <c r="A37">
        <v>858.83799999999997</v>
      </c>
      <c r="G37" s="8">
        <v>222.8733</v>
      </c>
    </row>
    <row r="38" spans="1:7" x14ac:dyDescent="0.55000000000000004">
      <c r="A38">
        <v>897.35069999999996</v>
      </c>
      <c r="G38" s="8">
        <v>223.55070000000001</v>
      </c>
    </row>
    <row r="39" spans="1:7" x14ac:dyDescent="0.55000000000000004">
      <c r="A39">
        <v>957.73779999999999</v>
      </c>
      <c r="G39" s="8">
        <v>239.4367</v>
      </c>
    </row>
    <row r="40" spans="1:7" x14ac:dyDescent="0.55000000000000004">
      <c r="A40">
        <v>1004.7091</v>
      </c>
      <c r="G40" s="8">
        <v>244.43369999999999</v>
      </c>
    </row>
    <row r="41" spans="1:7" x14ac:dyDescent="0.55000000000000004">
      <c r="A41">
        <v>1090.1156000000001</v>
      </c>
      <c r="G41" s="8">
        <v>260.22710000000001</v>
      </c>
    </row>
    <row r="42" spans="1:7" x14ac:dyDescent="0.55000000000000004">
      <c r="A42">
        <v>1149.3858</v>
      </c>
      <c r="G42" s="8">
        <v>268.08319999999998</v>
      </c>
    </row>
    <row r="43" spans="1:7" x14ac:dyDescent="0.55000000000000004">
      <c r="A43">
        <v>1154.6441</v>
      </c>
      <c r="G43" s="8">
        <v>271.82400000000001</v>
      </c>
    </row>
    <row r="44" spans="1:7" x14ac:dyDescent="0.55000000000000004">
      <c r="A44">
        <v>1183.5762999999999</v>
      </c>
      <c r="G44" s="8">
        <v>273.74430000000001</v>
      </c>
    </row>
    <row r="45" spans="1:7" x14ac:dyDescent="0.55000000000000004">
      <c r="A45">
        <v>1245.8803</v>
      </c>
      <c r="G45" s="8">
        <v>287.62049999999999</v>
      </c>
    </row>
    <row r="46" spans="1:7" x14ac:dyDescent="0.55000000000000004">
      <c r="A46">
        <v>1280.2208000000001</v>
      </c>
      <c r="G46" s="8">
        <v>302.56040000000002</v>
      </c>
    </row>
    <row r="47" spans="1:7" x14ac:dyDescent="0.55000000000000004">
      <c r="A47">
        <v>1332.3082999999999</v>
      </c>
      <c r="G47" s="8">
        <v>326.56299999999999</v>
      </c>
    </row>
    <row r="48" spans="1:7" x14ac:dyDescent="0.55000000000000004">
      <c r="A48">
        <v>1467.3966</v>
      </c>
      <c r="G48" s="8">
        <v>395.99340000000001</v>
      </c>
    </row>
    <row r="49" spans="1:7" x14ac:dyDescent="0.55000000000000004">
      <c r="A49">
        <v>1503.1016</v>
      </c>
      <c r="G49" s="8">
        <v>417.19690000000003</v>
      </c>
    </row>
    <row r="50" spans="1:7" x14ac:dyDescent="0.55000000000000004">
      <c r="A50">
        <v>1546.4258</v>
      </c>
      <c r="G50" s="8">
        <v>429.43360000000001</v>
      </c>
    </row>
    <row r="51" spans="1:7" x14ac:dyDescent="0.55000000000000004">
      <c r="A51">
        <v>1586.7898</v>
      </c>
      <c r="G51" s="8">
        <v>445.99759999999998</v>
      </c>
    </row>
    <row r="52" spans="1:7" x14ac:dyDescent="0.55000000000000004">
      <c r="A52">
        <v>1882.1294</v>
      </c>
      <c r="G52" s="8">
        <v>453.65030000000002</v>
      </c>
    </row>
    <row r="53" spans="1:7" x14ac:dyDescent="0.55000000000000004">
      <c r="A53">
        <v>1945.8598</v>
      </c>
      <c r="G53" s="8">
        <v>471.46</v>
      </c>
    </row>
    <row r="54" spans="1:7" x14ac:dyDescent="0.55000000000000004">
      <c r="A54">
        <v>1963.0002999999999</v>
      </c>
      <c r="G54" s="8">
        <v>492.30119999999999</v>
      </c>
    </row>
    <row r="55" spans="1:7" x14ac:dyDescent="0.55000000000000004">
      <c r="A55">
        <v>1970.354</v>
      </c>
      <c r="G55" s="8">
        <v>513.21690000000001</v>
      </c>
    </row>
    <row r="56" spans="1:7" x14ac:dyDescent="0.55000000000000004">
      <c r="A56">
        <v>2086.8834000000002</v>
      </c>
      <c r="G56" s="8">
        <v>577.31769999999995</v>
      </c>
    </row>
    <row r="57" spans="1:7" x14ac:dyDescent="0.55000000000000004">
      <c r="A57">
        <v>2095.9005000000002</v>
      </c>
      <c r="G57" s="8">
        <v>587.25360000000001</v>
      </c>
    </row>
    <row r="58" spans="1:7" x14ac:dyDescent="0.55000000000000004">
      <c r="A58">
        <v>2202.2233000000001</v>
      </c>
      <c r="G58" s="8">
        <v>587.36890000000005</v>
      </c>
    </row>
    <row r="59" spans="1:7" x14ac:dyDescent="0.55000000000000004">
      <c r="A59">
        <v>2347.0538999999999</v>
      </c>
      <c r="G59" s="8">
        <v>594.63279999999997</v>
      </c>
    </row>
    <row r="60" spans="1:7" x14ac:dyDescent="0.55000000000000004">
      <c r="A60">
        <v>2481.0311999999999</v>
      </c>
      <c r="G60" s="8">
        <v>627.44280000000003</v>
      </c>
    </row>
    <row r="61" spans="1:7" x14ac:dyDescent="0.55000000000000004">
      <c r="A61">
        <v>2560.5578</v>
      </c>
      <c r="G61" s="8">
        <v>730.97659999999996</v>
      </c>
    </row>
    <row r="62" spans="1:7" x14ac:dyDescent="0.55000000000000004">
      <c r="A62">
        <v>2564.9223999999999</v>
      </c>
      <c r="G62" s="8">
        <v>734.80970000000002</v>
      </c>
    </row>
    <row r="63" spans="1:7" x14ac:dyDescent="0.55000000000000004">
      <c r="A63">
        <v>2884.6302999999998</v>
      </c>
      <c r="G63" s="8">
        <v>763.25509999999997</v>
      </c>
    </row>
    <row r="64" spans="1:7" x14ac:dyDescent="0.55000000000000004">
      <c r="A64">
        <v>2896.6725000000001</v>
      </c>
      <c r="G64" s="8">
        <v>782.32539999999995</v>
      </c>
    </row>
    <row r="65" spans="1:7" x14ac:dyDescent="0.55000000000000004">
      <c r="A65">
        <v>2949.5408000000002</v>
      </c>
      <c r="G65" s="8">
        <v>829.67430000000002</v>
      </c>
    </row>
    <row r="66" spans="1:7" x14ac:dyDescent="0.55000000000000004">
      <c r="A66">
        <v>3363.1417999999999</v>
      </c>
      <c r="G66" s="8">
        <v>865.60329999999999</v>
      </c>
    </row>
    <row r="67" spans="1:7" x14ac:dyDescent="0.55000000000000004">
      <c r="A67">
        <v>3457.2298999999998</v>
      </c>
      <c r="G67" s="8">
        <v>873.84900000000005</v>
      </c>
    </row>
    <row r="68" spans="1:7" x14ac:dyDescent="0.55000000000000004">
      <c r="A68">
        <v>3539.9992999999999</v>
      </c>
      <c r="G68" s="8">
        <v>928.62059999999997</v>
      </c>
    </row>
    <row r="69" spans="1:7" x14ac:dyDescent="0.55000000000000004">
      <c r="A69">
        <v>3555.2053999999998</v>
      </c>
      <c r="G69" s="8">
        <v>945.65290000000005</v>
      </c>
    </row>
    <row r="70" spans="1:7" x14ac:dyDescent="0.55000000000000004">
      <c r="A70">
        <v>3641.1999000000001</v>
      </c>
      <c r="G70" s="8">
        <v>1051.8061</v>
      </c>
    </row>
    <row r="71" spans="1:7" x14ac:dyDescent="0.55000000000000004">
      <c r="A71">
        <v>3774.9969999999998</v>
      </c>
      <c r="G71" s="8">
        <v>1068.2031999999999</v>
      </c>
    </row>
    <row r="72" spans="1:7" x14ac:dyDescent="0.55000000000000004">
      <c r="A72">
        <v>4036.1806000000001</v>
      </c>
      <c r="G72" s="8">
        <v>1216.4158</v>
      </c>
    </row>
    <row r="73" spans="1:7" x14ac:dyDescent="0.55000000000000004">
      <c r="A73">
        <v>4249.9342999999999</v>
      </c>
      <c r="G73" s="8">
        <v>1275.3076000000001</v>
      </c>
    </row>
    <row r="74" spans="1:7" x14ac:dyDescent="0.55000000000000004">
      <c r="A74">
        <v>4288.107</v>
      </c>
      <c r="G74" s="8">
        <v>1290.2298000000001</v>
      </c>
    </row>
    <row r="75" spans="1:7" x14ac:dyDescent="0.55000000000000004">
      <c r="A75">
        <v>4404.7048000000004</v>
      </c>
      <c r="G75" s="8">
        <v>1296.1369</v>
      </c>
    </row>
    <row r="76" spans="1:7" x14ac:dyDescent="0.55000000000000004">
      <c r="A76">
        <v>4431.5788000000002</v>
      </c>
      <c r="G76" s="8">
        <v>1359.8218999999999</v>
      </c>
    </row>
    <row r="77" spans="1:7" x14ac:dyDescent="0.55000000000000004">
      <c r="A77">
        <v>4537.0847999999996</v>
      </c>
      <c r="G77" s="8">
        <v>1361.8496</v>
      </c>
    </row>
    <row r="78" spans="1:7" x14ac:dyDescent="0.55000000000000004">
      <c r="A78">
        <v>4602.2070000000003</v>
      </c>
      <c r="G78" s="8">
        <v>1363.2046</v>
      </c>
    </row>
    <row r="79" spans="1:7" x14ac:dyDescent="0.55000000000000004">
      <c r="A79">
        <v>4698.8922000000002</v>
      </c>
      <c r="G79" s="8">
        <v>1560.7447999999999</v>
      </c>
    </row>
    <row r="80" spans="1:7" x14ac:dyDescent="0.55000000000000004">
      <c r="A80">
        <v>6617.5509000000002</v>
      </c>
      <c r="G80" s="8">
        <v>1612.104</v>
      </c>
    </row>
    <row r="81" spans="1:7" x14ac:dyDescent="0.55000000000000004">
      <c r="A81">
        <v>6762.9246000000003</v>
      </c>
      <c r="G81" s="8">
        <v>1647.8934999999999</v>
      </c>
    </row>
    <row r="82" spans="1:7" x14ac:dyDescent="0.55000000000000004">
      <c r="A82">
        <v>6837.7516999999998</v>
      </c>
      <c r="G82" s="8">
        <v>1725.5825</v>
      </c>
    </row>
    <row r="83" spans="1:7" x14ac:dyDescent="0.55000000000000004">
      <c r="A83">
        <v>7007.4908999999998</v>
      </c>
      <c r="G83" s="8">
        <v>1821.0831000000001</v>
      </c>
    </row>
    <row r="84" spans="1:7" x14ac:dyDescent="0.55000000000000004">
      <c r="A84">
        <v>7762.0693000000001</v>
      </c>
      <c r="G84" s="8">
        <v>1867.1346000000001</v>
      </c>
    </row>
    <row r="85" spans="1:7" x14ac:dyDescent="0.55000000000000004">
      <c r="A85">
        <v>8418.7239000000009</v>
      </c>
      <c r="G85" s="8">
        <v>2026.2612999999999</v>
      </c>
    </row>
    <row r="86" spans="1:7" x14ac:dyDescent="0.55000000000000004">
      <c r="A86">
        <v>8472.3317000000006</v>
      </c>
      <c r="G86" s="8">
        <v>2107.0736999999999</v>
      </c>
    </row>
    <row r="87" spans="1:7" x14ac:dyDescent="0.55000000000000004">
      <c r="A87">
        <v>8485.3654999999999</v>
      </c>
      <c r="G87" s="8">
        <v>2138.8433</v>
      </c>
    </row>
    <row r="88" spans="1:7" x14ac:dyDescent="0.55000000000000004">
      <c r="A88">
        <v>8508.8801000000003</v>
      </c>
      <c r="G88" s="8">
        <v>2341.2374</v>
      </c>
    </row>
    <row r="89" spans="1:7" x14ac:dyDescent="0.55000000000000004">
      <c r="A89">
        <v>8540.7630000000008</v>
      </c>
      <c r="G89" s="8">
        <v>2342.3476000000001</v>
      </c>
    </row>
    <row r="90" spans="1:7" x14ac:dyDescent="0.55000000000000004">
      <c r="A90">
        <v>8552.3886000000002</v>
      </c>
      <c r="G90" s="8">
        <v>2563.6246000000001</v>
      </c>
    </row>
    <row r="91" spans="1:7" x14ac:dyDescent="0.55000000000000004">
      <c r="A91">
        <v>8614.4100999999991</v>
      </c>
      <c r="G91" s="8">
        <v>2754.7975999999999</v>
      </c>
    </row>
    <row r="92" spans="1:7" x14ac:dyDescent="0.55000000000000004">
      <c r="A92">
        <v>8638.6324999999997</v>
      </c>
      <c r="G92" s="8">
        <v>3507.6230999999998</v>
      </c>
    </row>
    <row r="93" spans="1:7" x14ac:dyDescent="0.55000000000000004">
      <c r="A93">
        <v>8665.5043000000005</v>
      </c>
      <c r="G93" s="8">
        <v>3765.9458</v>
      </c>
    </row>
    <row r="94" spans="1:7" x14ac:dyDescent="0.55000000000000004">
      <c r="A94">
        <v>8714.2235000000001</v>
      </c>
      <c r="G94" s="8">
        <v>3885.9187999999999</v>
      </c>
    </row>
    <row r="95" spans="1:7" x14ac:dyDescent="0.55000000000000004">
      <c r="A95">
        <v>8733.6404000000002</v>
      </c>
      <c r="G95" s="8">
        <v>5405.2828</v>
      </c>
    </row>
    <row r="96" spans="1:7" x14ac:dyDescent="0.55000000000000004">
      <c r="A96">
        <v>8834.5133000000005</v>
      </c>
      <c r="G96" s="8">
        <v>6537.0843999999997</v>
      </c>
    </row>
    <row r="97" spans="1:7" x14ac:dyDescent="0.55000000000000004">
      <c r="A97">
        <v>8853.3065000000006</v>
      </c>
      <c r="G97" s="8">
        <v>7554.2097999999996</v>
      </c>
    </row>
    <row r="98" spans="1:7" x14ac:dyDescent="0.55000000000000004">
      <c r="A98">
        <v>8872.5658999999996</v>
      </c>
      <c r="G98" s="8">
        <v>8454.2900000000009</v>
      </c>
    </row>
    <row r="99" spans="1:7" x14ac:dyDescent="0.55000000000000004">
      <c r="A99">
        <v>8996.6260000000002</v>
      </c>
      <c r="G99" s="8">
        <v>9754.2968000000001</v>
      </c>
    </row>
    <row r="100" spans="1:7" x14ac:dyDescent="0.55000000000000004">
      <c r="A100">
        <v>9094.5470000000005</v>
      </c>
      <c r="G100" s="8">
        <v>14199.795400000001</v>
      </c>
    </row>
    <row r="101" spans="1:7" x14ac:dyDescent="0.55000000000000004">
      <c r="A101">
        <v>9496.9154999999992</v>
      </c>
      <c r="G101" s="8">
        <v>14448.623900000001</v>
      </c>
    </row>
  </sheetData>
  <sortState xmlns:xlrd2="http://schemas.microsoft.com/office/spreadsheetml/2017/richdata2" ref="A2:A207">
    <sortCondition ref="A2:A207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B013-441C-44C0-A9C6-D3EE848E90A6}">
  <dimension ref="A1:R101"/>
  <sheetViews>
    <sheetView topLeftCell="A13" workbookViewId="0">
      <selection activeCell="O24" sqref="O24:P24"/>
    </sheetView>
  </sheetViews>
  <sheetFormatPr defaultRowHeight="14.4" x14ac:dyDescent="0.55000000000000004"/>
  <cols>
    <col min="1" max="1" width="8.83984375" style="8"/>
    <col min="7" max="7" width="8.83984375" style="8"/>
    <col min="14" max="14" width="13.89453125" customWidth="1"/>
  </cols>
  <sheetData>
    <row r="1" spans="1:18" x14ac:dyDescent="0.55000000000000004">
      <c r="A1" s="8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 s="8">
        <v>184.9966</v>
      </c>
      <c r="C2">
        <v>1000</v>
      </c>
      <c r="D2" s="9">
        <f>FREQUENCY(A$2:A1001,C2:C21)</f>
        <v>10</v>
      </c>
      <c r="E2">
        <f>D2</f>
        <v>10</v>
      </c>
      <c r="G2" s="8">
        <v>103.8814</v>
      </c>
      <c r="I2">
        <v>1000</v>
      </c>
      <c r="J2" s="9">
        <f>FREQUENCY(G$2:G1001,I2:I21)</f>
        <v>37</v>
      </c>
      <c r="K2">
        <f>J2</f>
        <v>37</v>
      </c>
      <c r="N2" t="str">
        <f>CONCATENATE("&lt; ",C2)</f>
        <v>&lt; 1000</v>
      </c>
      <c r="O2">
        <f>D2</f>
        <v>10</v>
      </c>
      <c r="P2">
        <f>E2</f>
        <v>10</v>
      </c>
      <c r="Q2">
        <f>J2</f>
        <v>37</v>
      </c>
      <c r="R2">
        <f>K2</f>
        <v>37</v>
      </c>
    </row>
    <row r="3" spans="1:18" ht="15.6" x14ac:dyDescent="0.55000000000000004">
      <c r="A3" s="8">
        <v>306.51889999999997</v>
      </c>
      <c r="C3">
        <v>2000</v>
      </c>
      <c r="D3" s="9">
        <f>FREQUENCY(A$2:A1002,C3:C22)</f>
        <v>19</v>
      </c>
      <c r="E3">
        <f>D3-D2</f>
        <v>9</v>
      </c>
      <c r="G3" s="8">
        <v>104.04259999999999</v>
      </c>
      <c r="I3">
        <v>2000</v>
      </c>
      <c r="J3" s="9">
        <f>FREQUENCY(G$2:G1002,I3:I22)</f>
        <v>49</v>
      </c>
      <c r="K3">
        <f>J3-J2</f>
        <v>12</v>
      </c>
      <c r="N3" t="str">
        <f t="shared" ref="N3:N21" si="0">CONCATENATE("&lt; ",C3)</f>
        <v>&lt; 2000</v>
      </c>
      <c r="O3">
        <f t="shared" ref="O3:P22" si="1">D3</f>
        <v>19</v>
      </c>
      <c r="P3">
        <f t="shared" si="1"/>
        <v>9</v>
      </c>
      <c r="Q3">
        <f>J3</f>
        <v>49</v>
      </c>
      <c r="R3">
        <f t="shared" ref="R3:R22" si="2">K3</f>
        <v>12</v>
      </c>
    </row>
    <row r="4" spans="1:18" ht="15.6" x14ac:dyDescent="0.55000000000000004">
      <c r="A4" s="8">
        <v>402.18689999999998</v>
      </c>
      <c r="C4">
        <v>3000</v>
      </c>
      <c r="D4" s="9">
        <f>FREQUENCY(A$2:A1003,C4:C23)</f>
        <v>21</v>
      </c>
      <c r="E4">
        <f t="shared" ref="E4:E22" si="3">D4-D3</f>
        <v>2</v>
      </c>
      <c r="G4" s="8">
        <v>148.27459999999999</v>
      </c>
      <c r="I4">
        <v>3000</v>
      </c>
      <c r="J4" s="9">
        <f>FREQUENCY(G$2:G1003,I4:I23)</f>
        <v>61</v>
      </c>
      <c r="K4">
        <f t="shared" ref="K4:K22" si="4">J4-J3</f>
        <v>12</v>
      </c>
      <c r="N4" t="str">
        <f t="shared" si="0"/>
        <v>&lt; 3000</v>
      </c>
      <c r="O4">
        <f t="shared" si="1"/>
        <v>21</v>
      </c>
      <c r="P4">
        <f t="shared" si="1"/>
        <v>2</v>
      </c>
      <c r="Q4">
        <f>J4</f>
        <v>61</v>
      </c>
      <c r="R4">
        <f t="shared" si="2"/>
        <v>12</v>
      </c>
    </row>
    <row r="5" spans="1:18" ht="15.6" x14ac:dyDescent="0.55000000000000004">
      <c r="A5" s="8">
        <v>453.3603</v>
      </c>
      <c r="C5">
        <v>4000</v>
      </c>
      <c r="D5" s="9">
        <f>FREQUENCY(A$2:A1004,C5:C24)</f>
        <v>27</v>
      </c>
      <c r="E5">
        <f t="shared" si="3"/>
        <v>6</v>
      </c>
      <c r="G5" s="8">
        <v>148.96629999999999</v>
      </c>
      <c r="I5">
        <v>4000</v>
      </c>
      <c r="J5" s="9">
        <f>FREQUENCY(G$2:G1004,I5:I24)</f>
        <v>68</v>
      </c>
      <c r="K5">
        <f t="shared" si="4"/>
        <v>7</v>
      </c>
      <c r="N5" t="str">
        <f t="shared" si="0"/>
        <v>&lt; 4000</v>
      </c>
      <c r="O5">
        <f t="shared" si="1"/>
        <v>27</v>
      </c>
      <c r="P5">
        <f t="shared" si="1"/>
        <v>6</v>
      </c>
      <c r="Q5">
        <f>J5</f>
        <v>68</v>
      </c>
      <c r="R5">
        <f t="shared" si="2"/>
        <v>7</v>
      </c>
    </row>
    <row r="6" spans="1:18" ht="15.6" x14ac:dyDescent="0.55000000000000004">
      <c r="A6" s="8">
        <v>560.04380000000003</v>
      </c>
      <c r="C6">
        <v>5000</v>
      </c>
      <c r="D6" s="9">
        <f>FREQUENCY(A$2:A1005,C6:C25)</f>
        <v>32</v>
      </c>
      <c r="E6">
        <f t="shared" si="3"/>
        <v>5</v>
      </c>
      <c r="G6" s="8">
        <v>149.25479999999999</v>
      </c>
      <c r="I6">
        <v>5000</v>
      </c>
      <c r="J6" s="9">
        <f>FREQUENCY(G$2:G1005,I6:I25)</f>
        <v>71</v>
      </c>
      <c r="K6">
        <f t="shared" si="4"/>
        <v>3</v>
      </c>
      <c r="N6" t="str">
        <f t="shared" si="0"/>
        <v>&lt; 5000</v>
      </c>
      <c r="O6">
        <f t="shared" si="1"/>
        <v>32</v>
      </c>
      <c r="P6">
        <f t="shared" si="1"/>
        <v>5</v>
      </c>
      <c r="Q6">
        <f>J6</f>
        <v>71</v>
      </c>
      <c r="R6">
        <f t="shared" si="2"/>
        <v>3</v>
      </c>
    </row>
    <row r="7" spans="1:18" ht="15.6" x14ac:dyDescent="0.55000000000000004">
      <c r="A7" s="8">
        <v>587.74450000000002</v>
      </c>
      <c r="C7">
        <v>6000</v>
      </c>
      <c r="D7" s="9">
        <f>FREQUENCY(A$2:A1006,C7:C26)</f>
        <v>36</v>
      </c>
      <c r="E7">
        <f t="shared" si="3"/>
        <v>4</v>
      </c>
      <c r="G7" s="8">
        <v>174.25890000000001</v>
      </c>
      <c r="I7">
        <v>6000</v>
      </c>
      <c r="J7" s="9">
        <f>FREQUENCY(G$2:G1006,I7:I26)</f>
        <v>74</v>
      </c>
      <c r="K7">
        <f t="shared" si="4"/>
        <v>3</v>
      </c>
      <c r="N7" t="str">
        <f t="shared" si="0"/>
        <v>&lt; 6000</v>
      </c>
      <c r="O7">
        <f t="shared" si="1"/>
        <v>36</v>
      </c>
      <c r="P7">
        <f t="shared" si="1"/>
        <v>4</v>
      </c>
      <c r="Q7">
        <f>J7</f>
        <v>74</v>
      </c>
      <c r="R7">
        <f t="shared" si="2"/>
        <v>3</v>
      </c>
    </row>
    <row r="8" spans="1:18" ht="15.6" x14ac:dyDescent="0.55000000000000004">
      <c r="A8" s="8">
        <v>699.78660000000002</v>
      </c>
      <c r="C8">
        <v>7000</v>
      </c>
      <c r="D8" s="9">
        <f>FREQUENCY(A$2:A1007,C8:C27)</f>
        <v>41</v>
      </c>
      <c r="E8">
        <f t="shared" si="3"/>
        <v>5</v>
      </c>
      <c r="G8" s="8">
        <v>180.03749999999999</v>
      </c>
      <c r="I8">
        <v>7000</v>
      </c>
      <c r="J8" s="9">
        <f>FREQUENCY(G$2:G1007,I8:I27)</f>
        <v>76</v>
      </c>
      <c r="K8">
        <f t="shared" si="4"/>
        <v>2</v>
      </c>
      <c r="N8" t="str">
        <f t="shared" si="0"/>
        <v>&lt; 7000</v>
      </c>
      <c r="O8">
        <f t="shared" si="1"/>
        <v>41</v>
      </c>
      <c r="P8">
        <f t="shared" si="1"/>
        <v>5</v>
      </c>
      <c r="Q8">
        <f>J8</f>
        <v>76</v>
      </c>
      <c r="R8">
        <f t="shared" si="2"/>
        <v>2</v>
      </c>
    </row>
    <row r="9" spans="1:18" ht="15.6" x14ac:dyDescent="0.55000000000000004">
      <c r="A9" s="8">
        <v>807.05179999999996</v>
      </c>
      <c r="C9">
        <v>8000</v>
      </c>
      <c r="D9" s="9">
        <f>FREQUENCY(A$2:A1008,C9:C28)</f>
        <v>43</v>
      </c>
      <c r="E9">
        <f t="shared" si="3"/>
        <v>2</v>
      </c>
      <c r="G9" s="8">
        <v>183.3886</v>
      </c>
      <c r="I9">
        <v>8000</v>
      </c>
      <c r="J9" s="9">
        <f>FREQUENCY(G$2:G1008,I9:I28)</f>
        <v>77</v>
      </c>
      <c r="K9">
        <f t="shared" si="4"/>
        <v>1</v>
      </c>
      <c r="N9" t="str">
        <f t="shared" si="0"/>
        <v>&lt; 8000</v>
      </c>
      <c r="O9">
        <f t="shared" si="1"/>
        <v>43</v>
      </c>
      <c r="P9">
        <f t="shared" si="1"/>
        <v>2</v>
      </c>
      <c r="Q9">
        <f>J9</f>
        <v>77</v>
      </c>
      <c r="R9">
        <f t="shared" si="2"/>
        <v>1</v>
      </c>
    </row>
    <row r="10" spans="1:18" ht="15.6" x14ac:dyDescent="0.55000000000000004">
      <c r="A10" s="8">
        <v>937.04190000000006</v>
      </c>
      <c r="C10">
        <v>9000</v>
      </c>
      <c r="D10" s="9">
        <f>FREQUENCY(A$2:A1009,C10:C29)</f>
        <v>47</v>
      </c>
      <c r="E10">
        <f t="shared" si="3"/>
        <v>4</v>
      </c>
      <c r="G10" s="8">
        <v>193.91640000000001</v>
      </c>
      <c r="I10">
        <v>9000</v>
      </c>
      <c r="J10" s="9">
        <f>FREQUENCY(G$2:G1009,I10:I29)</f>
        <v>78</v>
      </c>
      <c r="K10">
        <f t="shared" si="4"/>
        <v>1</v>
      </c>
      <c r="N10" t="str">
        <f t="shared" si="0"/>
        <v>&lt; 9000</v>
      </c>
      <c r="O10">
        <f t="shared" si="1"/>
        <v>47</v>
      </c>
      <c r="P10">
        <f t="shared" si="1"/>
        <v>4</v>
      </c>
      <c r="Q10">
        <f>J10</f>
        <v>78</v>
      </c>
      <c r="R10">
        <f t="shared" si="2"/>
        <v>1</v>
      </c>
    </row>
    <row r="11" spans="1:18" ht="15.6" x14ac:dyDescent="0.55000000000000004">
      <c r="A11" s="8">
        <v>989.23590000000002</v>
      </c>
      <c r="C11">
        <v>10000</v>
      </c>
      <c r="D11" s="9">
        <f>FREQUENCY(A$2:A1010,C11:C30)</f>
        <v>48</v>
      </c>
      <c r="E11">
        <f t="shared" si="3"/>
        <v>1</v>
      </c>
      <c r="G11" s="8">
        <v>196.1506</v>
      </c>
      <c r="I11">
        <v>10000</v>
      </c>
      <c r="J11" s="9">
        <f>FREQUENCY(G$2:G1010,I11:I30)</f>
        <v>79</v>
      </c>
      <c r="K11">
        <f t="shared" si="4"/>
        <v>1</v>
      </c>
      <c r="N11" t="str">
        <f t="shared" si="0"/>
        <v>&lt; 10000</v>
      </c>
      <c r="O11">
        <f t="shared" si="1"/>
        <v>48</v>
      </c>
      <c r="P11">
        <f t="shared" si="1"/>
        <v>1</v>
      </c>
      <c r="Q11">
        <f>J11</f>
        <v>79</v>
      </c>
      <c r="R11">
        <f t="shared" si="2"/>
        <v>1</v>
      </c>
    </row>
    <row r="12" spans="1:18" ht="15.6" x14ac:dyDescent="0.55000000000000004">
      <c r="A12" s="8">
        <v>1010.1585</v>
      </c>
      <c r="C12">
        <v>11000</v>
      </c>
      <c r="D12" s="9">
        <f>FREQUENCY(A$2:A1011,C12:C31)</f>
        <v>53</v>
      </c>
      <c r="E12">
        <f t="shared" si="3"/>
        <v>5</v>
      </c>
      <c r="G12" s="8">
        <v>216.41249999999999</v>
      </c>
      <c r="I12">
        <v>11000</v>
      </c>
      <c r="J12" s="9">
        <f>FREQUENCY(G$2:G1011,I12:I31)</f>
        <v>80</v>
      </c>
      <c r="K12">
        <f t="shared" si="4"/>
        <v>1</v>
      </c>
      <c r="N12" t="str">
        <f t="shared" si="0"/>
        <v>&lt; 11000</v>
      </c>
      <c r="O12">
        <f t="shared" si="1"/>
        <v>53</v>
      </c>
      <c r="P12">
        <f t="shared" si="1"/>
        <v>5</v>
      </c>
      <c r="Q12">
        <f>J12</f>
        <v>80</v>
      </c>
      <c r="R12">
        <f t="shared" si="2"/>
        <v>1</v>
      </c>
    </row>
    <row r="13" spans="1:18" ht="15.6" x14ac:dyDescent="0.55000000000000004">
      <c r="A13" s="8">
        <v>1099.4511</v>
      </c>
      <c r="C13">
        <v>12000</v>
      </c>
      <c r="D13" s="9">
        <f>FREQUENCY(A$2:A1012,C13:C32)</f>
        <v>56</v>
      </c>
      <c r="E13">
        <f t="shared" si="3"/>
        <v>3</v>
      </c>
      <c r="G13" s="8">
        <v>262.56970000000001</v>
      </c>
      <c r="I13">
        <v>12000</v>
      </c>
      <c r="J13" s="9">
        <f>FREQUENCY(G$2:G1012,I13:I32)</f>
        <v>80</v>
      </c>
      <c r="K13">
        <f t="shared" si="4"/>
        <v>0</v>
      </c>
      <c r="N13" t="str">
        <f t="shared" si="0"/>
        <v>&lt; 12000</v>
      </c>
      <c r="O13">
        <f t="shared" si="1"/>
        <v>56</v>
      </c>
      <c r="P13">
        <f t="shared" si="1"/>
        <v>3</v>
      </c>
      <c r="Q13">
        <f>J13</f>
        <v>80</v>
      </c>
      <c r="R13">
        <f t="shared" si="2"/>
        <v>0</v>
      </c>
    </row>
    <row r="14" spans="1:18" ht="15.6" x14ac:dyDescent="0.55000000000000004">
      <c r="A14" s="8">
        <v>1123.0847000000001</v>
      </c>
      <c r="C14">
        <v>13000</v>
      </c>
      <c r="D14" s="9">
        <f>FREQUENCY(A$2:A1013,C14:C33)</f>
        <v>58</v>
      </c>
      <c r="E14">
        <f t="shared" si="3"/>
        <v>2</v>
      </c>
      <c r="G14" s="8">
        <v>298.33539999999999</v>
      </c>
      <c r="I14">
        <v>13000</v>
      </c>
      <c r="J14" s="9">
        <f>FREQUENCY(G$2:G1013,I14:I33)</f>
        <v>80</v>
      </c>
      <c r="K14">
        <f t="shared" si="4"/>
        <v>0</v>
      </c>
      <c r="N14" t="str">
        <f t="shared" si="0"/>
        <v>&lt; 13000</v>
      </c>
      <c r="O14">
        <f t="shared" si="1"/>
        <v>58</v>
      </c>
      <c r="P14">
        <f t="shared" si="1"/>
        <v>2</v>
      </c>
      <c r="Q14">
        <f>J14</f>
        <v>80</v>
      </c>
      <c r="R14">
        <f t="shared" si="2"/>
        <v>0</v>
      </c>
    </row>
    <row r="15" spans="1:18" ht="15.6" x14ac:dyDescent="0.55000000000000004">
      <c r="A15" s="8">
        <v>1137.1500000000001</v>
      </c>
      <c r="C15">
        <v>14000</v>
      </c>
      <c r="D15" s="9">
        <f>FREQUENCY(A$2:A1014,C15:C34)</f>
        <v>61</v>
      </c>
      <c r="E15">
        <f t="shared" si="3"/>
        <v>3</v>
      </c>
      <c r="G15" s="8">
        <v>328.83019999999999</v>
      </c>
      <c r="I15">
        <v>14000</v>
      </c>
      <c r="J15" s="9">
        <f>FREQUENCY(G$2:G1014,I15:I34)</f>
        <v>81</v>
      </c>
      <c r="K15">
        <f t="shared" si="4"/>
        <v>1</v>
      </c>
      <c r="N15" t="str">
        <f t="shared" si="0"/>
        <v>&lt; 14000</v>
      </c>
      <c r="O15">
        <f t="shared" si="1"/>
        <v>61</v>
      </c>
      <c r="P15">
        <f t="shared" si="1"/>
        <v>3</v>
      </c>
      <c r="Q15">
        <f>J15</f>
        <v>81</v>
      </c>
      <c r="R15">
        <f t="shared" si="2"/>
        <v>1</v>
      </c>
    </row>
    <row r="16" spans="1:18" ht="15.6" x14ac:dyDescent="0.55000000000000004">
      <c r="A16" s="8">
        <v>1271.7565</v>
      </c>
      <c r="C16">
        <v>15000</v>
      </c>
      <c r="D16" s="9">
        <f>FREQUENCY(A$2:A1015,C16:C35)</f>
        <v>61</v>
      </c>
      <c r="E16">
        <f t="shared" si="3"/>
        <v>0</v>
      </c>
      <c r="G16" s="8">
        <v>330.38040000000001</v>
      </c>
      <c r="I16">
        <v>15000</v>
      </c>
      <c r="J16" s="9">
        <f>FREQUENCY(G$2:G1015,I16:I35)</f>
        <v>81</v>
      </c>
      <c r="K16">
        <f t="shared" si="4"/>
        <v>0</v>
      </c>
      <c r="N16" t="str">
        <f t="shared" si="0"/>
        <v>&lt; 15000</v>
      </c>
      <c r="O16">
        <f t="shared" si="1"/>
        <v>61</v>
      </c>
      <c r="P16">
        <f t="shared" si="1"/>
        <v>0</v>
      </c>
      <c r="Q16">
        <f>J16</f>
        <v>81</v>
      </c>
      <c r="R16">
        <f t="shared" si="2"/>
        <v>0</v>
      </c>
    </row>
    <row r="17" spans="1:18" ht="15.6" x14ac:dyDescent="0.55000000000000004">
      <c r="A17" s="8">
        <v>1375.8259</v>
      </c>
      <c r="C17">
        <v>16000</v>
      </c>
      <c r="D17" s="9">
        <f>FREQUENCY(A$2:A1016,C17:C36)</f>
        <v>62</v>
      </c>
      <c r="E17">
        <f t="shared" si="3"/>
        <v>1</v>
      </c>
      <c r="G17" s="8">
        <v>344.44080000000002</v>
      </c>
      <c r="I17">
        <v>16000</v>
      </c>
      <c r="J17" s="9">
        <f>FREQUENCY(G$2:G1016,I17:I36)</f>
        <v>82</v>
      </c>
      <c r="K17">
        <f t="shared" si="4"/>
        <v>1</v>
      </c>
      <c r="N17" t="str">
        <f t="shared" si="0"/>
        <v>&lt; 16000</v>
      </c>
      <c r="O17">
        <f t="shared" si="1"/>
        <v>62</v>
      </c>
      <c r="P17">
        <f t="shared" si="1"/>
        <v>1</v>
      </c>
      <c r="Q17">
        <f>J17</f>
        <v>82</v>
      </c>
      <c r="R17">
        <f t="shared" si="2"/>
        <v>1</v>
      </c>
    </row>
    <row r="18" spans="1:18" ht="15.6" x14ac:dyDescent="0.55000000000000004">
      <c r="A18" s="8">
        <v>1445.761</v>
      </c>
      <c r="C18">
        <v>17000</v>
      </c>
      <c r="D18" s="9">
        <f>FREQUENCY(A$2:A1017,C18:C37)</f>
        <v>62</v>
      </c>
      <c r="E18">
        <f t="shared" si="3"/>
        <v>0</v>
      </c>
      <c r="G18" s="8">
        <v>350.26580000000001</v>
      </c>
      <c r="I18">
        <v>17000</v>
      </c>
      <c r="J18" s="9">
        <f>FREQUENCY(G$2:G1017,I18:I37)</f>
        <v>82</v>
      </c>
      <c r="K18">
        <f t="shared" si="4"/>
        <v>0</v>
      </c>
      <c r="N18" t="str">
        <f t="shared" si="0"/>
        <v>&lt; 17000</v>
      </c>
      <c r="O18">
        <f t="shared" si="1"/>
        <v>62</v>
      </c>
      <c r="P18">
        <f t="shared" si="1"/>
        <v>0</v>
      </c>
      <c r="Q18">
        <f>J18</f>
        <v>82</v>
      </c>
      <c r="R18">
        <f t="shared" si="2"/>
        <v>0</v>
      </c>
    </row>
    <row r="19" spans="1:18" ht="15.6" x14ac:dyDescent="0.55000000000000004">
      <c r="A19" s="8">
        <v>1730.2565999999999</v>
      </c>
      <c r="C19">
        <v>18000</v>
      </c>
      <c r="D19" s="9">
        <f>FREQUENCY(A$2:A1018,C19:C38)</f>
        <v>62</v>
      </c>
      <c r="E19">
        <f t="shared" si="3"/>
        <v>0</v>
      </c>
      <c r="G19" s="8">
        <v>355.03809999999999</v>
      </c>
      <c r="I19">
        <v>18000</v>
      </c>
      <c r="J19" s="9">
        <f>FREQUENCY(G$2:G1018,I19:I38)</f>
        <v>82</v>
      </c>
      <c r="K19">
        <f t="shared" si="4"/>
        <v>0</v>
      </c>
      <c r="N19" t="str">
        <f t="shared" si="0"/>
        <v>&lt; 18000</v>
      </c>
      <c r="O19">
        <f t="shared" si="1"/>
        <v>62</v>
      </c>
      <c r="P19">
        <f t="shared" si="1"/>
        <v>0</v>
      </c>
      <c r="Q19">
        <f>J19</f>
        <v>82</v>
      </c>
      <c r="R19">
        <f t="shared" si="2"/>
        <v>0</v>
      </c>
    </row>
    <row r="20" spans="1:18" ht="15.6" x14ac:dyDescent="0.55000000000000004">
      <c r="A20" s="8">
        <v>1751.1457</v>
      </c>
      <c r="C20">
        <v>19000</v>
      </c>
      <c r="D20" s="9">
        <f>FREQUENCY(A$2:A1019,C20:C39)</f>
        <v>63</v>
      </c>
      <c r="E20">
        <f t="shared" si="3"/>
        <v>1</v>
      </c>
      <c r="G20" s="8">
        <v>388.09890000000001</v>
      </c>
      <c r="I20">
        <v>19000</v>
      </c>
      <c r="J20" s="9">
        <f>FREQUENCY(G$2:G1019,I20:I39)</f>
        <v>82</v>
      </c>
      <c r="K20">
        <f t="shared" si="4"/>
        <v>0</v>
      </c>
      <c r="N20" t="str">
        <f t="shared" si="0"/>
        <v>&lt; 19000</v>
      </c>
      <c r="O20">
        <f t="shared" si="1"/>
        <v>63</v>
      </c>
      <c r="P20">
        <f t="shared" si="1"/>
        <v>1</v>
      </c>
      <c r="Q20">
        <f>J20</f>
        <v>82</v>
      </c>
      <c r="R20">
        <f t="shared" si="2"/>
        <v>0</v>
      </c>
    </row>
    <row r="21" spans="1:18" ht="15.6" x14ac:dyDescent="0.55000000000000004">
      <c r="A21" s="8">
        <v>2252.2599</v>
      </c>
      <c r="C21">
        <v>20000</v>
      </c>
      <c r="D21" s="9">
        <f>FREQUENCY(A$2:A1020,C21:C40)</f>
        <v>66</v>
      </c>
      <c r="E21">
        <f t="shared" si="3"/>
        <v>3</v>
      </c>
      <c r="G21" s="8">
        <v>416.81639999999999</v>
      </c>
      <c r="I21">
        <v>20000</v>
      </c>
      <c r="J21" s="9">
        <f>FREQUENCY(G$2:G1020,I21:I40)</f>
        <v>82</v>
      </c>
      <c r="K21">
        <f t="shared" si="4"/>
        <v>0</v>
      </c>
      <c r="N21" t="str">
        <f t="shared" si="0"/>
        <v>&lt; 20000</v>
      </c>
      <c r="O21">
        <f t="shared" si="1"/>
        <v>66</v>
      </c>
      <c r="P21">
        <f t="shared" si="1"/>
        <v>3</v>
      </c>
      <c r="Q21">
        <f>J21</f>
        <v>82</v>
      </c>
      <c r="R21">
        <f t="shared" si="2"/>
        <v>0</v>
      </c>
    </row>
    <row r="22" spans="1:18" ht="15.6" x14ac:dyDescent="0.55000000000000004">
      <c r="A22" s="8">
        <v>2797.9443000000001</v>
      </c>
      <c r="C22">
        <v>100000</v>
      </c>
      <c r="D22" s="9">
        <f>FREQUENCY(A$2:A1021,C22:C41)</f>
        <v>100</v>
      </c>
      <c r="E22">
        <f t="shared" si="3"/>
        <v>34</v>
      </c>
      <c r="G22" s="8">
        <v>438.02409999999998</v>
      </c>
      <c r="I22">
        <v>100000</v>
      </c>
      <c r="J22" s="9">
        <f>FREQUENCY(G$2:G1021,I22:I41)</f>
        <v>100</v>
      </c>
      <c r="K22">
        <f t="shared" si="4"/>
        <v>18</v>
      </c>
      <c r="N22" t="s">
        <v>334</v>
      </c>
      <c r="O22">
        <f t="shared" si="1"/>
        <v>100</v>
      </c>
      <c r="P22">
        <f t="shared" si="1"/>
        <v>34</v>
      </c>
      <c r="Q22">
        <f>J22</f>
        <v>100</v>
      </c>
      <c r="R22">
        <f t="shared" si="2"/>
        <v>18</v>
      </c>
    </row>
    <row r="23" spans="1:18" x14ac:dyDescent="0.55000000000000004">
      <c r="A23" s="8">
        <v>3067.6062000000002</v>
      </c>
      <c r="G23" s="8">
        <v>438.05759999999998</v>
      </c>
      <c r="O23" t="s">
        <v>333</v>
      </c>
      <c r="P23" t="s">
        <v>337</v>
      </c>
    </row>
    <row r="24" spans="1:18" x14ac:dyDescent="0.55000000000000004">
      <c r="A24" s="8">
        <v>3181.4506999999999</v>
      </c>
      <c r="C24" t="s">
        <v>222</v>
      </c>
      <c r="D24" s="8">
        <f>MEDIAN(A$2:A$1001)</f>
        <v>10416.889300000001</v>
      </c>
      <c r="G24" s="8">
        <v>447.9907</v>
      </c>
      <c r="I24" t="s">
        <v>222</v>
      </c>
      <c r="J24" s="8">
        <f>MEDIAN(G$2:G$1001)</f>
        <v>2096.8207499999999</v>
      </c>
      <c r="N24" t="str">
        <f>C24</f>
        <v>Median</v>
      </c>
      <c r="O24" s="8">
        <f>D24</f>
        <v>10416.889300000001</v>
      </c>
      <c r="P24" s="8">
        <f>J24</f>
        <v>2096.8207499999999</v>
      </c>
    </row>
    <row r="25" spans="1:18" x14ac:dyDescent="0.55000000000000004">
      <c r="A25" s="8">
        <v>3438.6976</v>
      </c>
      <c r="C25" t="s">
        <v>223</v>
      </c>
      <c r="D25" s="8">
        <f>AVERAGE(A$2:A$1001)</f>
        <v>11757.334476999999</v>
      </c>
      <c r="G25" s="8">
        <v>457.23270000000002</v>
      </c>
      <c r="I25" t="s">
        <v>223</v>
      </c>
      <c r="J25" s="8">
        <f>AVERAGE(G$2:G$1001)</f>
        <v>8481.603928999999</v>
      </c>
      <c r="N25" t="str">
        <f t="shared" ref="N25:O28" si="5">C25</f>
        <v>Mean</v>
      </c>
      <c r="O25" s="8">
        <f t="shared" si="5"/>
        <v>11757.334476999999</v>
      </c>
      <c r="P25" s="8">
        <f t="shared" ref="P25:P28" si="6">J25</f>
        <v>8481.603928999999</v>
      </c>
    </row>
    <row r="26" spans="1:18" x14ac:dyDescent="0.55000000000000004">
      <c r="A26" s="8">
        <v>3491.4416000000001</v>
      </c>
      <c r="C26" t="s">
        <v>224</v>
      </c>
      <c r="D26" s="8">
        <f>_xlfn.STDEV.P(A$2:A$1001)</f>
        <v>8602.3002437501018</v>
      </c>
      <c r="G26" s="8">
        <v>510.09710000000001</v>
      </c>
      <c r="I26" t="s">
        <v>224</v>
      </c>
      <c r="J26" s="8">
        <f>_xlfn.STDEV.P(G$2:G$1001)</f>
        <v>13684.329581792188</v>
      </c>
      <c r="N26" t="str">
        <f t="shared" si="5"/>
        <v>St.Dev</v>
      </c>
      <c r="O26" s="8">
        <f t="shared" si="5"/>
        <v>8602.3002437501018</v>
      </c>
      <c r="P26" s="8">
        <f t="shared" si="6"/>
        <v>13684.329581792188</v>
      </c>
    </row>
    <row r="27" spans="1:18" x14ac:dyDescent="0.55000000000000004">
      <c r="A27" s="8">
        <v>3579.3492999999999</v>
      </c>
      <c r="C27" t="s">
        <v>330</v>
      </c>
      <c r="D27" s="8">
        <f>MIN(A$2:A$1001)</f>
        <v>184.9966</v>
      </c>
      <c r="G27" s="8">
        <v>526.93650000000002</v>
      </c>
      <c r="I27" t="s">
        <v>330</v>
      </c>
      <c r="J27" s="8">
        <f>MIN(G$2:G$1001)</f>
        <v>103.8814</v>
      </c>
      <c r="N27" t="str">
        <f t="shared" si="5"/>
        <v>Min</v>
      </c>
      <c r="O27" s="8">
        <f t="shared" si="5"/>
        <v>184.9966</v>
      </c>
      <c r="P27" s="8">
        <f t="shared" si="6"/>
        <v>103.8814</v>
      </c>
    </row>
    <row r="28" spans="1:18" x14ac:dyDescent="0.55000000000000004">
      <c r="A28" s="8">
        <v>3703.5158999999999</v>
      </c>
      <c r="C28" t="s">
        <v>331</v>
      </c>
      <c r="D28" s="8">
        <f>MAX(A$2:A$1001)</f>
        <v>23580.3999</v>
      </c>
      <c r="G28" s="8">
        <v>613.53719999999998</v>
      </c>
      <c r="I28" t="s">
        <v>331</v>
      </c>
      <c r="J28" s="8">
        <f>MAX(G$2:G$1001)</f>
        <v>43188.5913</v>
      </c>
      <c r="N28" t="str">
        <f t="shared" si="5"/>
        <v>Max</v>
      </c>
      <c r="O28" s="8">
        <f t="shared" si="5"/>
        <v>23580.3999</v>
      </c>
      <c r="P28" s="8">
        <f t="shared" si="6"/>
        <v>43188.5913</v>
      </c>
    </row>
    <row r="29" spans="1:18" x14ac:dyDescent="0.55000000000000004">
      <c r="A29" s="8">
        <v>4300.3820999999998</v>
      </c>
      <c r="G29" s="8">
        <v>625.97050000000002</v>
      </c>
    </row>
    <row r="30" spans="1:18" x14ac:dyDescent="0.55000000000000004">
      <c r="A30" s="8">
        <v>4322.8693999999996</v>
      </c>
      <c r="G30" s="8">
        <v>651.92089999999996</v>
      </c>
    </row>
    <row r="31" spans="1:18" x14ac:dyDescent="0.55000000000000004">
      <c r="A31" s="8">
        <v>4398.3784999999998</v>
      </c>
      <c r="G31" s="8">
        <v>652.2672</v>
      </c>
    </row>
    <row r="32" spans="1:18" x14ac:dyDescent="0.55000000000000004">
      <c r="A32" s="8">
        <v>4405.4466000000002</v>
      </c>
      <c r="G32" s="8">
        <v>687.50959999999998</v>
      </c>
    </row>
    <row r="33" spans="1:7" x14ac:dyDescent="0.55000000000000004">
      <c r="A33" s="8">
        <v>4721.6234999999997</v>
      </c>
      <c r="G33" s="8">
        <v>714.19200000000001</v>
      </c>
    </row>
    <row r="34" spans="1:7" x14ac:dyDescent="0.55000000000000004">
      <c r="A34" s="8">
        <v>5250.4732999999997</v>
      </c>
      <c r="G34" s="8">
        <v>727.18539999999996</v>
      </c>
    </row>
    <row r="35" spans="1:7" x14ac:dyDescent="0.55000000000000004">
      <c r="A35" s="8">
        <v>5300.2673999999997</v>
      </c>
      <c r="G35" s="8">
        <v>806.59500000000003</v>
      </c>
    </row>
    <row r="36" spans="1:7" x14ac:dyDescent="0.55000000000000004">
      <c r="A36" s="8">
        <v>5449.0812999999998</v>
      </c>
      <c r="G36" s="8">
        <v>911.50459999999998</v>
      </c>
    </row>
    <row r="37" spans="1:7" x14ac:dyDescent="0.55000000000000004">
      <c r="A37" s="8">
        <v>5930.7545</v>
      </c>
      <c r="G37" s="8">
        <v>971.31500000000005</v>
      </c>
    </row>
    <row r="38" spans="1:7" x14ac:dyDescent="0.55000000000000004">
      <c r="A38" s="8">
        <v>6226.9733999999999</v>
      </c>
      <c r="G38" s="8">
        <v>994.91269999999997</v>
      </c>
    </row>
    <row r="39" spans="1:7" x14ac:dyDescent="0.55000000000000004">
      <c r="A39" s="8">
        <v>6311.1466</v>
      </c>
      <c r="G39" s="8">
        <v>1040.4341999999999</v>
      </c>
    </row>
    <row r="40" spans="1:7" x14ac:dyDescent="0.55000000000000004">
      <c r="A40" s="8">
        <v>6691.8495000000003</v>
      </c>
      <c r="G40" s="8">
        <v>1093.5455999999999</v>
      </c>
    </row>
    <row r="41" spans="1:7" x14ac:dyDescent="0.55000000000000004">
      <c r="A41" s="8">
        <v>6792.5209000000004</v>
      </c>
      <c r="G41" s="8">
        <v>1191.1389999999999</v>
      </c>
    </row>
    <row r="42" spans="1:7" x14ac:dyDescent="0.55000000000000004">
      <c r="A42" s="8">
        <v>6979.6419999999998</v>
      </c>
      <c r="G42" s="8">
        <v>1405.5407</v>
      </c>
    </row>
    <row r="43" spans="1:7" x14ac:dyDescent="0.55000000000000004">
      <c r="A43" s="8">
        <v>7086.4071000000004</v>
      </c>
      <c r="G43" s="8">
        <v>1506.8099</v>
      </c>
    </row>
    <row r="44" spans="1:7" x14ac:dyDescent="0.55000000000000004">
      <c r="A44" s="8">
        <v>7928.3846999999996</v>
      </c>
      <c r="G44" s="8">
        <v>1549.7352000000001</v>
      </c>
    </row>
    <row r="45" spans="1:7" x14ac:dyDescent="0.55000000000000004">
      <c r="A45" s="8">
        <v>8009.3937999999998</v>
      </c>
      <c r="G45" s="8">
        <v>1560.6114</v>
      </c>
    </row>
    <row r="46" spans="1:7" x14ac:dyDescent="0.55000000000000004">
      <c r="A46" s="8">
        <v>8056.3496999999998</v>
      </c>
      <c r="G46" s="8">
        <v>1652.3219999999999</v>
      </c>
    </row>
    <row r="47" spans="1:7" x14ac:dyDescent="0.55000000000000004">
      <c r="A47" s="8">
        <v>8866.7518999999993</v>
      </c>
      <c r="G47" s="8">
        <v>1781.5088000000001</v>
      </c>
    </row>
    <row r="48" spans="1:7" x14ac:dyDescent="0.55000000000000004">
      <c r="A48" s="8">
        <v>8965.5126</v>
      </c>
      <c r="G48" s="8">
        <v>1786.2557999999999</v>
      </c>
    </row>
    <row r="49" spans="1:7" x14ac:dyDescent="0.55000000000000004">
      <c r="A49" s="8">
        <v>9993.3137999999999</v>
      </c>
      <c r="G49" s="8">
        <v>1912.3792000000001</v>
      </c>
    </row>
    <row r="50" spans="1:7" x14ac:dyDescent="0.55000000000000004">
      <c r="A50" s="8">
        <v>10225.553599999999</v>
      </c>
      <c r="G50" s="8">
        <v>1988.0940000000001</v>
      </c>
    </row>
    <row r="51" spans="1:7" x14ac:dyDescent="0.55000000000000004">
      <c r="A51" s="8">
        <v>10239.298000000001</v>
      </c>
      <c r="G51" s="8">
        <v>2090.2883999999999</v>
      </c>
    </row>
    <row r="52" spans="1:7" x14ac:dyDescent="0.55000000000000004">
      <c r="A52" s="8">
        <v>10594.480600000001</v>
      </c>
      <c r="G52" s="8">
        <v>2103.3530999999998</v>
      </c>
    </row>
    <row r="53" spans="1:7" x14ac:dyDescent="0.55000000000000004">
      <c r="A53" s="8">
        <v>10625.4812</v>
      </c>
      <c r="G53" s="8">
        <v>2176.7770999999998</v>
      </c>
    </row>
    <row r="54" spans="1:7" x14ac:dyDescent="0.55000000000000004">
      <c r="A54" s="8">
        <v>10729.4396</v>
      </c>
      <c r="G54" s="8">
        <v>2241.8512999999998</v>
      </c>
    </row>
    <row r="55" spans="1:7" x14ac:dyDescent="0.55000000000000004">
      <c r="A55" s="8">
        <v>11186.838100000001</v>
      </c>
      <c r="G55" s="8">
        <v>2343.7483000000002</v>
      </c>
    </row>
    <row r="56" spans="1:7" x14ac:dyDescent="0.55000000000000004">
      <c r="A56" s="8">
        <v>11228.2425</v>
      </c>
      <c r="G56" s="8">
        <v>2367.5365999999999</v>
      </c>
    </row>
    <row r="57" spans="1:7" x14ac:dyDescent="0.55000000000000004">
      <c r="A57" s="8">
        <v>11711.3786</v>
      </c>
      <c r="G57" s="8">
        <v>2382.8447999999999</v>
      </c>
    </row>
    <row r="58" spans="1:7" x14ac:dyDescent="0.55000000000000004">
      <c r="A58" s="8">
        <v>12085.3624</v>
      </c>
      <c r="G58" s="8">
        <v>2418.8755000000001</v>
      </c>
    </row>
    <row r="59" spans="1:7" x14ac:dyDescent="0.55000000000000004">
      <c r="A59" s="8">
        <v>12829.646699999999</v>
      </c>
      <c r="G59" s="8">
        <v>2465.1345000000001</v>
      </c>
    </row>
    <row r="60" spans="1:7" x14ac:dyDescent="0.55000000000000004">
      <c r="A60" s="8">
        <v>13033.426600000001</v>
      </c>
      <c r="G60" s="8">
        <v>2474.7831000000001</v>
      </c>
    </row>
    <row r="61" spans="1:7" x14ac:dyDescent="0.55000000000000004">
      <c r="A61" s="8">
        <v>13085.359399999999</v>
      </c>
      <c r="G61" s="8">
        <v>2482.4294</v>
      </c>
    </row>
    <row r="62" spans="1:7" x14ac:dyDescent="0.55000000000000004">
      <c r="A62" s="8">
        <v>13185.1631</v>
      </c>
      <c r="G62" s="8">
        <v>2687.6197999999999</v>
      </c>
    </row>
    <row r="63" spans="1:7" x14ac:dyDescent="0.55000000000000004">
      <c r="A63" s="8">
        <v>15155.386200000001</v>
      </c>
      <c r="G63" s="8">
        <v>3116.8454000000002</v>
      </c>
    </row>
    <row r="64" spans="1:7" x14ac:dyDescent="0.55000000000000004">
      <c r="A64" s="8">
        <v>18746.566900000002</v>
      </c>
      <c r="G64" s="8">
        <v>3161.6455000000001</v>
      </c>
    </row>
    <row r="65" spans="1:7" x14ac:dyDescent="0.55000000000000004">
      <c r="A65" s="8">
        <v>19139.216</v>
      </c>
      <c r="G65" s="8">
        <v>3211.6963000000001</v>
      </c>
    </row>
    <row r="66" spans="1:7" x14ac:dyDescent="0.55000000000000004">
      <c r="A66" s="8">
        <v>19673.993999999999</v>
      </c>
      <c r="G66" s="8">
        <v>3233.9526999999998</v>
      </c>
    </row>
    <row r="67" spans="1:7" x14ac:dyDescent="0.55000000000000004">
      <c r="A67" s="8">
        <v>19790.8783</v>
      </c>
      <c r="G67" s="8">
        <v>3490.386</v>
      </c>
    </row>
    <row r="68" spans="1:7" x14ac:dyDescent="0.55000000000000004">
      <c r="A68" s="8">
        <v>21058.660100000001</v>
      </c>
      <c r="G68" s="8">
        <v>3504.8058999999998</v>
      </c>
    </row>
    <row r="69" spans="1:7" x14ac:dyDescent="0.55000000000000004">
      <c r="A69" s="8">
        <v>21265.285199999998</v>
      </c>
      <c r="G69" s="8">
        <v>3944.2021</v>
      </c>
    </row>
    <row r="70" spans="1:7" x14ac:dyDescent="0.55000000000000004">
      <c r="A70" s="8">
        <v>21275.154699999999</v>
      </c>
      <c r="G70" s="8">
        <v>4220.1877000000004</v>
      </c>
    </row>
    <row r="71" spans="1:7" x14ac:dyDescent="0.55000000000000004">
      <c r="A71" s="8">
        <v>21324.4094</v>
      </c>
      <c r="G71" s="8">
        <v>4600.3190999999997</v>
      </c>
    </row>
    <row r="72" spans="1:7" x14ac:dyDescent="0.55000000000000004">
      <c r="A72" s="8">
        <v>21471.383099999999</v>
      </c>
      <c r="G72" s="8">
        <v>4640.8867</v>
      </c>
    </row>
    <row r="73" spans="1:7" x14ac:dyDescent="0.55000000000000004">
      <c r="A73" s="8">
        <v>21558.0236</v>
      </c>
      <c r="G73" s="8">
        <v>5085.1509999999998</v>
      </c>
    </row>
    <row r="74" spans="1:7" x14ac:dyDescent="0.55000000000000004">
      <c r="A74" s="8">
        <v>21654.0726</v>
      </c>
      <c r="G74" s="8">
        <v>5488.3131000000003</v>
      </c>
    </row>
    <row r="75" spans="1:7" x14ac:dyDescent="0.55000000000000004">
      <c r="A75" s="8">
        <v>21675.005399999998</v>
      </c>
      <c r="G75" s="8">
        <v>5915.0415999999996</v>
      </c>
    </row>
    <row r="76" spans="1:7" x14ac:dyDescent="0.55000000000000004">
      <c r="A76" s="8">
        <v>21841.515899999999</v>
      </c>
      <c r="G76" s="8">
        <v>6195.4970999999996</v>
      </c>
    </row>
    <row r="77" spans="1:7" x14ac:dyDescent="0.55000000000000004">
      <c r="A77" s="8">
        <v>21870.773399999998</v>
      </c>
      <c r="G77" s="8">
        <v>6273.4448000000002</v>
      </c>
    </row>
    <row r="78" spans="1:7" x14ac:dyDescent="0.55000000000000004">
      <c r="A78" s="8">
        <v>21893.292399999998</v>
      </c>
      <c r="G78" s="8">
        <v>7045.5523999999996</v>
      </c>
    </row>
    <row r="79" spans="1:7" x14ac:dyDescent="0.55000000000000004">
      <c r="A79" s="8">
        <v>21995.088100000001</v>
      </c>
      <c r="G79" s="8">
        <v>8395.6898999999994</v>
      </c>
    </row>
    <row r="80" spans="1:7" x14ac:dyDescent="0.55000000000000004">
      <c r="A80" s="8">
        <v>22021.717100000002</v>
      </c>
      <c r="G80" s="8">
        <v>9391.5514999999996</v>
      </c>
    </row>
    <row r="81" spans="1:7" x14ac:dyDescent="0.55000000000000004">
      <c r="A81" s="8">
        <v>22040.302899999999</v>
      </c>
      <c r="G81" s="8">
        <v>10424.8825</v>
      </c>
    </row>
    <row r="82" spans="1:7" x14ac:dyDescent="0.55000000000000004">
      <c r="A82" s="8">
        <v>22067.971000000001</v>
      </c>
      <c r="G82" s="8">
        <v>13241.783600000001</v>
      </c>
    </row>
    <row r="83" spans="1:7" x14ac:dyDescent="0.55000000000000004">
      <c r="A83" s="8">
        <v>22075.701099999998</v>
      </c>
      <c r="G83" s="8">
        <v>15909.6222</v>
      </c>
    </row>
    <row r="84" spans="1:7" x14ac:dyDescent="0.55000000000000004">
      <c r="A84" s="8">
        <v>22096.309600000001</v>
      </c>
      <c r="G84" s="8">
        <v>20002.1322</v>
      </c>
    </row>
    <row r="85" spans="1:7" x14ac:dyDescent="0.55000000000000004">
      <c r="A85" s="8">
        <v>22120.7294</v>
      </c>
      <c r="G85" s="8">
        <v>22064.1878</v>
      </c>
    </row>
    <row r="86" spans="1:7" x14ac:dyDescent="0.55000000000000004">
      <c r="A86" s="8">
        <v>22160.2762</v>
      </c>
      <c r="G86" s="8">
        <v>26696.570299999999</v>
      </c>
    </row>
    <row r="87" spans="1:7" x14ac:dyDescent="0.55000000000000004">
      <c r="A87" s="8">
        <v>22186.7179</v>
      </c>
      <c r="G87" s="8">
        <v>30075.375899999999</v>
      </c>
    </row>
    <row r="88" spans="1:7" x14ac:dyDescent="0.55000000000000004">
      <c r="A88" s="8">
        <v>22198.108100000001</v>
      </c>
      <c r="G88" s="8">
        <v>30655.006099999999</v>
      </c>
    </row>
    <row r="89" spans="1:7" x14ac:dyDescent="0.55000000000000004">
      <c r="A89" s="8">
        <v>22318.061399999999</v>
      </c>
      <c r="G89" s="8">
        <v>34710.048600000002</v>
      </c>
    </row>
    <row r="90" spans="1:7" x14ac:dyDescent="0.55000000000000004">
      <c r="A90" s="8">
        <v>22368.835899999998</v>
      </c>
      <c r="G90" s="8">
        <v>35043.308700000001</v>
      </c>
    </row>
    <row r="91" spans="1:7" x14ac:dyDescent="0.55000000000000004">
      <c r="A91" s="8">
        <v>22383.306</v>
      </c>
      <c r="G91" s="8">
        <v>40672.070500000002</v>
      </c>
    </row>
    <row r="92" spans="1:7" x14ac:dyDescent="0.55000000000000004">
      <c r="A92" s="8">
        <v>22412.2729</v>
      </c>
      <c r="G92" s="8">
        <v>40748.915999999997</v>
      </c>
    </row>
    <row r="93" spans="1:7" x14ac:dyDescent="0.55000000000000004">
      <c r="A93" s="8">
        <v>22448.156500000001</v>
      </c>
      <c r="G93" s="8">
        <v>40783.340900000003</v>
      </c>
    </row>
    <row r="94" spans="1:7" x14ac:dyDescent="0.55000000000000004">
      <c r="A94" s="8">
        <v>22536.956399999999</v>
      </c>
      <c r="G94" s="8">
        <v>40936.989800000003</v>
      </c>
    </row>
    <row r="95" spans="1:7" x14ac:dyDescent="0.55000000000000004">
      <c r="A95" s="8">
        <v>22609.358800000002</v>
      </c>
      <c r="G95" s="8">
        <v>41007.608</v>
      </c>
    </row>
    <row r="96" spans="1:7" x14ac:dyDescent="0.55000000000000004">
      <c r="A96" s="8">
        <v>22614.8105</v>
      </c>
      <c r="G96" s="8">
        <v>41099.758300000001</v>
      </c>
    </row>
    <row r="97" spans="1:7" x14ac:dyDescent="0.55000000000000004">
      <c r="A97" s="8">
        <v>22644.136399999999</v>
      </c>
      <c r="G97" s="8">
        <v>41352.720500000003</v>
      </c>
    </row>
    <row r="98" spans="1:7" x14ac:dyDescent="0.55000000000000004">
      <c r="A98" s="8">
        <v>22839.641100000001</v>
      </c>
      <c r="G98" s="8">
        <v>41568.8675</v>
      </c>
    </row>
    <row r="99" spans="1:7" x14ac:dyDescent="0.55000000000000004">
      <c r="A99" s="8">
        <v>23069.2893</v>
      </c>
      <c r="G99" s="8">
        <v>41731.153400000003</v>
      </c>
    </row>
    <row r="100" spans="1:7" x14ac:dyDescent="0.55000000000000004">
      <c r="A100" s="8">
        <v>23419.668300000001</v>
      </c>
      <c r="G100" s="8">
        <v>42580.063600000001</v>
      </c>
    </row>
    <row r="101" spans="1:7" x14ac:dyDescent="0.55000000000000004">
      <c r="A101" s="8">
        <v>23580.3999</v>
      </c>
      <c r="G101" s="8">
        <v>43188.5913</v>
      </c>
    </row>
  </sheetData>
  <sortState xmlns:xlrd2="http://schemas.microsoft.com/office/spreadsheetml/2017/richdata2" ref="A2:A207">
    <sortCondition ref="A2:A207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690A-0C5F-416A-9CED-E2F54384A7D4}">
  <dimension ref="A1:R101"/>
  <sheetViews>
    <sheetView topLeftCell="A7" workbookViewId="0">
      <selection activeCell="O24" sqref="O24:P24"/>
    </sheetView>
  </sheetViews>
  <sheetFormatPr defaultRowHeight="14.4" x14ac:dyDescent="0.55000000000000004"/>
  <cols>
    <col min="7" max="7" width="8.83984375" style="8"/>
    <col min="14" max="14" width="13.89453125" customWidth="1"/>
  </cols>
  <sheetData>
    <row r="1" spans="1:18" x14ac:dyDescent="0.55000000000000004">
      <c r="A1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>
        <v>300.23349999999999</v>
      </c>
      <c r="C2">
        <v>1000</v>
      </c>
      <c r="D2" s="9">
        <f>FREQUENCY(A$2:A1001,C2:C21)</f>
        <v>7</v>
      </c>
      <c r="E2">
        <f>D2</f>
        <v>7</v>
      </c>
      <c r="G2" s="8">
        <v>112.5847</v>
      </c>
      <c r="I2">
        <v>1000</v>
      </c>
      <c r="J2" s="9">
        <f>FREQUENCY(G$2:G1001,I2:I21)</f>
        <v>19</v>
      </c>
      <c r="K2">
        <f>J2</f>
        <v>19</v>
      </c>
      <c r="N2" t="str">
        <f>CONCATENATE("&lt; ",C2)</f>
        <v>&lt; 1000</v>
      </c>
      <c r="O2">
        <f>D2</f>
        <v>7</v>
      </c>
      <c r="P2">
        <f>E2</f>
        <v>7</v>
      </c>
      <c r="Q2">
        <f>J2</f>
        <v>19</v>
      </c>
      <c r="R2">
        <f>K2</f>
        <v>19</v>
      </c>
    </row>
    <row r="3" spans="1:18" ht="15.6" x14ac:dyDescent="0.55000000000000004">
      <c r="A3">
        <v>605.23209999999995</v>
      </c>
      <c r="C3">
        <v>2000</v>
      </c>
      <c r="D3" s="9">
        <f>FREQUENCY(A$2:A1002,C3:C22)</f>
        <v>13</v>
      </c>
      <c r="E3">
        <f>D3-D2</f>
        <v>6</v>
      </c>
      <c r="G3" s="8">
        <v>118.6926</v>
      </c>
      <c r="I3">
        <v>2000</v>
      </c>
      <c r="J3" s="9">
        <f>FREQUENCY(G$2:G1002,I3:I22)</f>
        <v>32</v>
      </c>
      <c r="K3">
        <f>J3-J2</f>
        <v>13</v>
      </c>
      <c r="N3" t="str">
        <f t="shared" ref="N3:N21" si="0">CONCATENATE("&lt; ",C3)</f>
        <v>&lt; 2000</v>
      </c>
      <c r="O3">
        <f t="shared" ref="O3:P22" si="1">D3</f>
        <v>13</v>
      </c>
      <c r="P3">
        <f t="shared" si="1"/>
        <v>6</v>
      </c>
      <c r="Q3">
        <f>J3</f>
        <v>32</v>
      </c>
      <c r="R3">
        <f t="shared" ref="R3:R22" si="2">K3</f>
        <v>13</v>
      </c>
    </row>
    <row r="4" spans="1:18" ht="15.6" x14ac:dyDescent="0.55000000000000004">
      <c r="A4">
        <v>664.74329999999998</v>
      </c>
      <c r="C4">
        <v>3000</v>
      </c>
      <c r="D4" s="9">
        <f>FREQUENCY(A$2:A1003,C4:C23)</f>
        <v>16</v>
      </c>
      <c r="E4">
        <f t="shared" ref="E4:E22" si="3">D4-D3</f>
        <v>3</v>
      </c>
      <c r="G4" s="8">
        <v>159.33199999999999</v>
      </c>
      <c r="I4">
        <v>3000</v>
      </c>
      <c r="J4" s="9">
        <f>FREQUENCY(G$2:G1003,I4:I23)</f>
        <v>37</v>
      </c>
      <c r="K4">
        <f t="shared" ref="K4:K22" si="4">J4-J3</f>
        <v>5</v>
      </c>
      <c r="N4" t="str">
        <f t="shared" si="0"/>
        <v>&lt; 3000</v>
      </c>
      <c r="O4">
        <f t="shared" si="1"/>
        <v>16</v>
      </c>
      <c r="P4">
        <f t="shared" si="1"/>
        <v>3</v>
      </c>
      <c r="Q4">
        <f>J4</f>
        <v>37</v>
      </c>
      <c r="R4">
        <f t="shared" si="2"/>
        <v>5</v>
      </c>
    </row>
    <row r="5" spans="1:18" ht="15.6" x14ac:dyDescent="0.55000000000000004">
      <c r="A5">
        <v>750.45799999999997</v>
      </c>
      <c r="C5">
        <v>4000</v>
      </c>
      <c r="D5" s="9">
        <f>FREQUENCY(A$2:A1004,C5:C24)</f>
        <v>18</v>
      </c>
      <c r="E5">
        <f t="shared" si="3"/>
        <v>2</v>
      </c>
      <c r="G5" s="8">
        <v>195.46430000000001</v>
      </c>
      <c r="I5">
        <v>4000</v>
      </c>
      <c r="J5" s="9">
        <f>FREQUENCY(G$2:G1004,I5:I24)</f>
        <v>41</v>
      </c>
      <c r="K5">
        <f t="shared" si="4"/>
        <v>4</v>
      </c>
      <c r="N5" t="str">
        <f t="shared" si="0"/>
        <v>&lt; 4000</v>
      </c>
      <c r="O5">
        <f t="shared" si="1"/>
        <v>18</v>
      </c>
      <c r="P5">
        <f t="shared" si="1"/>
        <v>2</v>
      </c>
      <c r="Q5">
        <f>J5</f>
        <v>41</v>
      </c>
      <c r="R5">
        <f t="shared" si="2"/>
        <v>4</v>
      </c>
    </row>
    <row r="6" spans="1:18" ht="15.6" x14ac:dyDescent="0.55000000000000004">
      <c r="A6">
        <v>825.70849999999996</v>
      </c>
      <c r="C6">
        <v>5000</v>
      </c>
      <c r="D6" s="9">
        <f>FREQUENCY(A$2:A1005,C6:C25)</f>
        <v>19</v>
      </c>
      <c r="E6">
        <f t="shared" si="3"/>
        <v>1</v>
      </c>
      <c r="G6" s="8">
        <v>239.06700000000001</v>
      </c>
      <c r="I6">
        <v>5000</v>
      </c>
      <c r="J6" s="9">
        <f>FREQUENCY(G$2:G1005,I6:I25)</f>
        <v>47</v>
      </c>
      <c r="K6">
        <f t="shared" si="4"/>
        <v>6</v>
      </c>
      <c r="N6" t="str">
        <f t="shared" si="0"/>
        <v>&lt; 5000</v>
      </c>
      <c r="O6">
        <f t="shared" si="1"/>
        <v>19</v>
      </c>
      <c r="P6">
        <f t="shared" si="1"/>
        <v>1</v>
      </c>
      <c r="Q6">
        <f>J6</f>
        <v>47</v>
      </c>
      <c r="R6">
        <f t="shared" si="2"/>
        <v>6</v>
      </c>
    </row>
    <row r="7" spans="1:18" ht="15.6" x14ac:dyDescent="0.55000000000000004">
      <c r="A7">
        <v>831.45169999999996</v>
      </c>
      <c r="C7">
        <v>6000</v>
      </c>
      <c r="D7" s="9">
        <f>FREQUENCY(A$2:A1006,C7:C26)</f>
        <v>25</v>
      </c>
      <c r="E7">
        <f t="shared" si="3"/>
        <v>6</v>
      </c>
      <c r="G7" s="8">
        <v>290.86079999999998</v>
      </c>
      <c r="I7">
        <v>6000</v>
      </c>
      <c r="J7" s="9">
        <f>FREQUENCY(G$2:G1006,I7:I26)</f>
        <v>51</v>
      </c>
      <c r="K7">
        <f t="shared" si="4"/>
        <v>4</v>
      </c>
      <c r="N7" t="str">
        <f t="shared" si="0"/>
        <v>&lt; 6000</v>
      </c>
      <c r="O7">
        <f t="shared" si="1"/>
        <v>25</v>
      </c>
      <c r="P7">
        <f t="shared" si="1"/>
        <v>6</v>
      </c>
      <c r="Q7">
        <f>J7</f>
        <v>51</v>
      </c>
      <c r="R7">
        <f t="shared" si="2"/>
        <v>4</v>
      </c>
    </row>
    <row r="8" spans="1:18" ht="15.6" x14ac:dyDescent="0.55000000000000004">
      <c r="A8">
        <v>889.12310000000002</v>
      </c>
      <c r="C8">
        <v>7000</v>
      </c>
      <c r="D8" s="9">
        <f>FREQUENCY(A$2:A1007,C8:C27)</f>
        <v>27</v>
      </c>
      <c r="E8">
        <f t="shared" si="3"/>
        <v>2</v>
      </c>
      <c r="G8" s="8">
        <v>429.98390000000001</v>
      </c>
      <c r="I8">
        <v>7000</v>
      </c>
      <c r="J8" s="9">
        <f>FREQUENCY(G$2:G1007,I8:I27)</f>
        <v>53</v>
      </c>
      <c r="K8">
        <f t="shared" si="4"/>
        <v>2</v>
      </c>
      <c r="N8" t="str">
        <f t="shared" si="0"/>
        <v>&lt; 7000</v>
      </c>
      <c r="O8">
        <f t="shared" si="1"/>
        <v>27</v>
      </c>
      <c r="P8">
        <f t="shared" si="1"/>
        <v>2</v>
      </c>
      <c r="Q8">
        <f>J8</f>
        <v>53</v>
      </c>
      <c r="R8">
        <f t="shared" si="2"/>
        <v>2</v>
      </c>
    </row>
    <row r="9" spans="1:18" ht="15.6" x14ac:dyDescent="0.55000000000000004">
      <c r="A9">
        <v>1105.6556</v>
      </c>
      <c r="C9">
        <v>8000</v>
      </c>
      <c r="D9" s="9">
        <f>FREQUENCY(A$2:A1008,C9:C28)</f>
        <v>29</v>
      </c>
      <c r="E9">
        <f t="shared" si="3"/>
        <v>2</v>
      </c>
      <c r="G9" s="8">
        <v>534.73879999999997</v>
      </c>
      <c r="I9">
        <v>8000</v>
      </c>
      <c r="J9" s="9">
        <f>FREQUENCY(G$2:G1008,I9:I28)</f>
        <v>57</v>
      </c>
      <c r="K9">
        <f t="shared" si="4"/>
        <v>4</v>
      </c>
      <c r="N9" t="str">
        <f t="shared" si="0"/>
        <v>&lt; 8000</v>
      </c>
      <c r="O9">
        <f t="shared" si="1"/>
        <v>29</v>
      </c>
      <c r="P9">
        <f t="shared" si="1"/>
        <v>2</v>
      </c>
      <c r="Q9">
        <f>J9</f>
        <v>57</v>
      </c>
      <c r="R9">
        <f t="shared" si="2"/>
        <v>4</v>
      </c>
    </row>
    <row r="10" spans="1:18" ht="15.6" x14ac:dyDescent="0.55000000000000004">
      <c r="A10">
        <v>1211.0845999999999</v>
      </c>
      <c r="C10">
        <v>9000</v>
      </c>
      <c r="D10" s="9">
        <f>FREQUENCY(A$2:A1009,C10:C29)</f>
        <v>31</v>
      </c>
      <c r="E10">
        <f t="shared" si="3"/>
        <v>2</v>
      </c>
      <c r="G10" s="8">
        <v>574.84130000000005</v>
      </c>
      <c r="I10">
        <v>9000</v>
      </c>
      <c r="J10" s="9">
        <f>FREQUENCY(G$2:G1009,I10:I29)</f>
        <v>62</v>
      </c>
      <c r="K10">
        <f t="shared" si="4"/>
        <v>5</v>
      </c>
      <c r="N10" t="str">
        <f t="shared" si="0"/>
        <v>&lt; 9000</v>
      </c>
      <c r="O10">
        <f t="shared" si="1"/>
        <v>31</v>
      </c>
      <c r="P10">
        <f t="shared" si="1"/>
        <v>2</v>
      </c>
      <c r="Q10">
        <f>J10</f>
        <v>62</v>
      </c>
      <c r="R10">
        <f t="shared" si="2"/>
        <v>5</v>
      </c>
    </row>
    <row r="11" spans="1:18" ht="15.6" x14ac:dyDescent="0.55000000000000004">
      <c r="A11">
        <v>1404.4782</v>
      </c>
      <c r="C11">
        <v>10000</v>
      </c>
      <c r="D11" s="9">
        <f>FREQUENCY(A$2:A1010,C11:C30)</f>
        <v>33</v>
      </c>
      <c r="E11">
        <f t="shared" si="3"/>
        <v>2</v>
      </c>
      <c r="G11" s="8">
        <v>603.58749999999998</v>
      </c>
      <c r="I11">
        <v>10000</v>
      </c>
      <c r="J11" s="9">
        <f>FREQUENCY(G$2:G1010,I11:I30)</f>
        <v>65</v>
      </c>
      <c r="K11">
        <f t="shared" si="4"/>
        <v>3</v>
      </c>
      <c r="N11" t="str">
        <f t="shared" si="0"/>
        <v>&lt; 10000</v>
      </c>
      <c r="O11">
        <f t="shared" si="1"/>
        <v>33</v>
      </c>
      <c r="P11">
        <f t="shared" si="1"/>
        <v>2</v>
      </c>
      <c r="Q11">
        <f>J11</f>
        <v>65</v>
      </c>
      <c r="R11">
        <f t="shared" si="2"/>
        <v>3</v>
      </c>
    </row>
    <row r="12" spans="1:18" ht="15.6" x14ac:dyDescent="0.55000000000000004">
      <c r="A12">
        <v>1475.7892999999999</v>
      </c>
      <c r="C12">
        <v>11000</v>
      </c>
      <c r="D12" s="9">
        <f>FREQUENCY(A$2:A1011,C12:C31)</f>
        <v>35</v>
      </c>
      <c r="E12">
        <f t="shared" si="3"/>
        <v>2</v>
      </c>
      <c r="G12" s="8">
        <v>630.06489999999997</v>
      </c>
      <c r="I12">
        <v>11000</v>
      </c>
      <c r="J12" s="9">
        <f>FREQUENCY(G$2:G1011,I12:I31)</f>
        <v>67</v>
      </c>
      <c r="K12">
        <f t="shared" si="4"/>
        <v>2</v>
      </c>
      <c r="N12" t="str">
        <f t="shared" si="0"/>
        <v>&lt; 11000</v>
      </c>
      <c r="O12">
        <f t="shared" si="1"/>
        <v>35</v>
      </c>
      <c r="P12">
        <f t="shared" si="1"/>
        <v>2</v>
      </c>
      <c r="Q12">
        <f>J12</f>
        <v>67</v>
      </c>
      <c r="R12">
        <f t="shared" si="2"/>
        <v>2</v>
      </c>
    </row>
    <row r="13" spans="1:18" ht="15.6" x14ac:dyDescent="0.55000000000000004">
      <c r="A13">
        <v>1602.2494999999999</v>
      </c>
      <c r="C13">
        <v>12000</v>
      </c>
      <c r="D13" s="9">
        <f>FREQUENCY(A$2:A1012,C13:C32)</f>
        <v>37</v>
      </c>
      <c r="E13">
        <f t="shared" si="3"/>
        <v>2</v>
      </c>
      <c r="G13" s="8">
        <v>641.97090000000003</v>
      </c>
      <c r="I13">
        <v>12000</v>
      </c>
      <c r="J13" s="9">
        <f>FREQUENCY(G$2:G1012,I13:I32)</f>
        <v>68</v>
      </c>
      <c r="K13">
        <f t="shared" si="4"/>
        <v>1</v>
      </c>
      <c r="N13" t="str">
        <f t="shared" si="0"/>
        <v>&lt; 12000</v>
      </c>
      <c r="O13">
        <f t="shared" si="1"/>
        <v>37</v>
      </c>
      <c r="P13">
        <f t="shared" si="1"/>
        <v>2</v>
      </c>
      <c r="Q13">
        <f>J13</f>
        <v>68</v>
      </c>
      <c r="R13">
        <f t="shared" si="2"/>
        <v>1</v>
      </c>
    </row>
    <row r="14" spans="1:18" ht="15.6" x14ac:dyDescent="0.55000000000000004">
      <c r="A14">
        <v>1883.8144</v>
      </c>
      <c r="C14">
        <v>13000</v>
      </c>
      <c r="D14" s="9">
        <f>FREQUENCY(A$2:A1013,C14:C33)</f>
        <v>89</v>
      </c>
      <c r="E14">
        <f t="shared" si="3"/>
        <v>52</v>
      </c>
      <c r="G14" s="8">
        <v>754.57249999999999</v>
      </c>
      <c r="I14">
        <v>13000</v>
      </c>
      <c r="J14" s="9">
        <f>FREQUENCY(G$2:G1013,I14:I33)</f>
        <v>68</v>
      </c>
      <c r="K14">
        <f t="shared" si="4"/>
        <v>0</v>
      </c>
      <c r="N14" t="str">
        <f t="shared" si="0"/>
        <v>&lt; 13000</v>
      </c>
      <c r="O14">
        <f t="shared" si="1"/>
        <v>89</v>
      </c>
      <c r="P14">
        <f t="shared" si="1"/>
        <v>52</v>
      </c>
      <c r="Q14">
        <f>J14</f>
        <v>68</v>
      </c>
      <c r="R14">
        <f t="shared" si="2"/>
        <v>0</v>
      </c>
    </row>
    <row r="15" spans="1:18" ht="15.6" x14ac:dyDescent="0.55000000000000004">
      <c r="A15">
        <v>2007.1094000000001</v>
      </c>
      <c r="C15">
        <v>14000</v>
      </c>
      <c r="D15" s="9">
        <f>FREQUENCY(A$2:A1014,C15:C34)</f>
        <v>100</v>
      </c>
      <c r="E15">
        <f t="shared" si="3"/>
        <v>11</v>
      </c>
      <c r="G15" s="8">
        <v>775.07680000000005</v>
      </c>
      <c r="I15">
        <v>14000</v>
      </c>
      <c r="J15" s="9">
        <f>FREQUENCY(G$2:G1014,I15:I34)</f>
        <v>71</v>
      </c>
      <c r="K15">
        <f t="shared" si="4"/>
        <v>3</v>
      </c>
      <c r="N15" t="str">
        <f t="shared" si="0"/>
        <v>&lt; 14000</v>
      </c>
      <c r="O15">
        <f t="shared" si="1"/>
        <v>100</v>
      </c>
      <c r="P15">
        <f t="shared" si="1"/>
        <v>11</v>
      </c>
      <c r="Q15">
        <f>J15</f>
        <v>71</v>
      </c>
      <c r="R15">
        <f t="shared" si="2"/>
        <v>3</v>
      </c>
    </row>
    <row r="16" spans="1:18" ht="15.6" x14ac:dyDescent="0.55000000000000004">
      <c r="A16">
        <v>2448.6653999999999</v>
      </c>
      <c r="C16">
        <v>15000</v>
      </c>
      <c r="D16" s="9">
        <f>FREQUENCY(A$2:A1015,C16:C35)</f>
        <v>100</v>
      </c>
      <c r="E16">
        <f t="shared" si="3"/>
        <v>0</v>
      </c>
      <c r="G16" s="8">
        <v>925.23</v>
      </c>
      <c r="I16">
        <v>15000</v>
      </c>
      <c r="J16" s="9">
        <f>FREQUENCY(G$2:G1015,I16:I35)</f>
        <v>74</v>
      </c>
      <c r="K16">
        <f t="shared" si="4"/>
        <v>3</v>
      </c>
      <c r="N16" t="str">
        <f t="shared" si="0"/>
        <v>&lt; 15000</v>
      </c>
      <c r="O16">
        <f t="shared" si="1"/>
        <v>100</v>
      </c>
      <c r="P16">
        <f t="shared" si="1"/>
        <v>0</v>
      </c>
      <c r="Q16">
        <f>J16</f>
        <v>74</v>
      </c>
      <c r="R16">
        <f t="shared" si="2"/>
        <v>3</v>
      </c>
    </row>
    <row r="17" spans="1:18" ht="15.6" x14ac:dyDescent="0.55000000000000004">
      <c r="A17">
        <v>2765.5346</v>
      </c>
      <c r="C17">
        <v>16000</v>
      </c>
      <c r="D17" s="9">
        <f>FREQUENCY(A$2:A1016,C17:C36)</f>
        <v>100</v>
      </c>
      <c r="E17">
        <f t="shared" si="3"/>
        <v>0</v>
      </c>
      <c r="G17" s="8">
        <v>942.60680000000002</v>
      </c>
      <c r="I17">
        <v>16000</v>
      </c>
      <c r="J17" s="9">
        <f>FREQUENCY(G$2:G1016,I17:I36)</f>
        <v>75</v>
      </c>
      <c r="K17">
        <f t="shared" si="4"/>
        <v>1</v>
      </c>
      <c r="N17" t="str">
        <f t="shared" si="0"/>
        <v>&lt; 16000</v>
      </c>
      <c r="O17">
        <f t="shared" si="1"/>
        <v>100</v>
      </c>
      <c r="P17">
        <f t="shared" si="1"/>
        <v>0</v>
      </c>
      <c r="Q17">
        <f>J17</f>
        <v>75</v>
      </c>
      <c r="R17">
        <f t="shared" si="2"/>
        <v>1</v>
      </c>
    </row>
    <row r="18" spans="1:18" ht="15.6" x14ac:dyDescent="0.55000000000000004">
      <c r="A18">
        <v>3105.1471999999999</v>
      </c>
      <c r="C18">
        <v>17000</v>
      </c>
      <c r="D18" s="9">
        <f>FREQUENCY(A$2:A1017,C18:C37)</f>
        <v>100</v>
      </c>
      <c r="E18">
        <f t="shared" si="3"/>
        <v>0</v>
      </c>
      <c r="G18" s="8">
        <v>951.68200000000002</v>
      </c>
      <c r="I18">
        <v>17000</v>
      </c>
      <c r="J18" s="9">
        <f>FREQUENCY(G$2:G1017,I18:I37)</f>
        <v>77</v>
      </c>
      <c r="K18">
        <f t="shared" si="4"/>
        <v>2</v>
      </c>
      <c r="N18" t="str">
        <f t="shared" si="0"/>
        <v>&lt; 17000</v>
      </c>
      <c r="O18">
        <f t="shared" si="1"/>
        <v>100</v>
      </c>
      <c r="P18">
        <f t="shared" si="1"/>
        <v>0</v>
      </c>
      <c r="Q18">
        <f>J18</f>
        <v>77</v>
      </c>
      <c r="R18">
        <f t="shared" si="2"/>
        <v>2</v>
      </c>
    </row>
    <row r="19" spans="1:18" ht="15.6" x14ac:dyDescent="0.55000000000000004">
      <c r="A19">
        <v>3299.5160000000001</v>
      </c>
      <c r="C19">
        <v>18000</v>
      </c>
      <c r="D19" s="9">
        <f>FREQUENCY(A$2:A1018,C19:C38)</f>
        <v>100</v>
      </c>
      <c r="E19">
        <f t="shared" si="3"/>
        <v>0</v>
      </c>
      <c r="G19" s="8">
        <v>996.13499999999999</v>
      </c>
      <c r="I19">
        <v>18000</v>
      </c>
      <c r="J19" s="9">
        <f>FREQUENCY(G$2:G1018,I19:I38)</f>
        <v>78</v>
      </c>
      <c r="K19">
        <f t="shared" si="4"/>
        <v>1</v>
      </c>
      <c r="N19" t="str">
        <f t="shared" si="0"/>
        <v>&lt; 18000</v>
      </c>
      <c r="O19">
        <f t="shared" si="1"/>
        <v>100</v>
      </c>
      <c r="P19">
        <f t="shared" si="1"/>
        <v>0</v>
      </c>
      <c r="Q19">
        <f>J19</f>
        <v>78</v>
      </c>
      <c r="R19">
        <f t="shared" si="2"/>
        <v>1</v>
      </c>
    </row>
    <row r="20" spans="1:18" ht="15.6" x14ac:dyDescent="0.55000000000000004">
      <c r="A20">
        <v>4069.0212999999999</v>
      </c>
      <c r="C20">
        <v>19000</v>
      </c>
      <c r="D20" s="9">
        <f>FREQUENCY(A$2:A1019,C20:C39)</f>
        <v>100</v>
      </c>
      <c r="E20">
        <f t="shared" si="3"/>
        <v>0</v>
      </c>
      <c r="G20" s="8">
        <v>996.67409999999995</v>
      </c>
      <c r="I20">
        <v>19000</v>
      </c>
      <c r="J20" s="9">
        <f>FREQUENCY(G$2:G1019,I20:I39)</f>
        <v>78</v>
      </c>
      <c r="K20">
        <f t="shared" si="4"/>
        <v>0</v>
      </c>
      <c r="N20" t="str">
        <f t="shared" si="0"/>
        <v>&lt; 19000</v>
      </c>
      <c r="O20">
        <f t="shared" si="1"/>
        <v>100</v>
      </c>
      <c r="P20">
        <f t="shared" si="1"/>
        <v>0</v>
      </c>
      <c r="Q20">
        <f>J20</f>
        <v>78</v>
      </c>
      <c r="R20">
        <f t="shared" si="2"/>
        <v>0</v>
      </c>
    </row>
    <row r="21" spans="1:18" ht="15.6" x14ac:dyDescent="0.55000000000000004">
      <c r="A21">
        <v>5159.1683999999996</v>
      </c>
      <c r="C21">
        <v>20000</v>
      </c>
      <c r="D21" s="9">
        <f>FREQUENCY(A$2:A1020,C21:C40)</f>
        <v>100</v>
      </c>
      <c r="E21">
        <f t="shared" si="3"/>
        <v>0</v>
      </c>
      <c r="G21" s="8">
        <v>1041.114</v>
      </c>
      <c r="I21">
        <v>20000</v>
      </c>
      <c r="J21" s="9">
        <f>FREQUENCY(G$2:G1020,I21:I40)</f>
        <v>79</v>
      </c>
      <c r="K21">
        <f t="shared" si="4"/>
        <v>1</v>
      </c>
      <c r="N21" t="str">
        <f t="shared" si="0"/>
        <v>&lt; 20000</v>
      </c>
      <c r="O21">
        <f t="shared" si="1"/>
        <v>100</v>
      </c>
      <c r="P21">
        <f t="shared" si="1"/>
        <v>0</v>
      </c>
      <c r="Q21">
        <f>J21</f>
        <v>79</v>
      </c>
      <c r="R21">
        <f t="shared" si="2"/>
        <v>1</v>
      </c>
    </row>
    <row r="22" spans="1:18" ht="15.6" x14ac:dyDescent="0.55000000000000004">
      <c r="A22">
        <v>5316.1451999999999</v>
      </c>
      <c r="C22">
        <v>100000</v>
      </c>
      <c r="D22" s="9">
        <f>FREQUENCY(A$2:A1021,C22:C41)</f>
        <v>100</v>
      </c>
      <c r="E22">
        <f t="shared" si="3"/>
        <v>0</v>
      </c>
      <c r="G22" s="8">
        <v>1134.1306</v>
      </c>
      <c r="I22">
        <v>100000</v>
      </c>
      <c r="J22" s="9">
        <f>FREQUENCY(G$2:G1021,I22:I41)</f>
        <v>100</v>
      </c>
      <c r="K22">
        <f t="shared" si="4"/>
        <v>21</v>
      </c>
      <c r="N22" t="s">
        <v>334</v>
      </c>
      <c r="O22">
        <f t="shared" si="1"/>
        <v>100</v>
      </c>
      <c r="P22">
        <f t="shared" si="1"/>
        <v>0</v>
      </c>
      <c r="Q22">
        <f>J22</f>
        <v>100</v>
      </c>
      <c r="R22">
        <f t="shared" si="2"/>
        <v>21</v>
      </c>
    </row>
    <row r="23" spans="1:18" x14ac:dyDescent="0.55000000000000004">
      <c r="A23">
        <v>5499.3108000000002</v>
      </c>
      <c r="G23" s="8">
        <v>1143.9952000000001</v>
      </c>
      <c r="O23" t="s">
        <v>333</v>
      </c>
      <c r="P23" t="s">
        <v>337</v>
      </c>
    </row>
    <row r="24" spans="1:18" x14ac:dyDescent="0.55000000000000004">
      <c r="A24">
        <v>5845.1911</v>
      </c>
      <c r="C24" t="s">
        <v>222</v>
      </c>
      <c r="D24" s="8">
        <f>MEDIAN(A$2:A$1001)</f>
        <v>12387.268599999999</v>
      </c>
      <c r="G24" s="8">
        <v>1170.4768999999999</v>
      </c>
      <c r="I24" t="s">
        <v>222</v>
      </c>
      <c r="J24" s="8">
        <f>MEDIAN(G$2:G$1001)</f>
        <v>5654.5656500000005</v>
      </c>
      <c r="N24" t="str">
        <f>C24</f>
        <v>Median</v>
      </c>
      <c r="O24" s="8">
        <f>D24</f>
        <v>12387.268599999999</v>
      </c>
      <c r="P24" s="8">
        <f>J24</f>
        <v>5654.5656500000005</v>
      </c>
    </row>
    <row r="25" spans="1:18" x14ac:dyDescent="0.55000000000000004">
      <c r="A25">
        <v>5866.2748000000001</v>
      </c>
      <c r="C25" t="s">
        <v>223</v>
      </c>
      <c r="D25" s="8">
        <f>AVERAGE(A$2:A$1001)</f>
        <v>9725.9443499999998</v>
      </c>
      <c r="G25" s="8">
        <v>1198.2451000000001</v>
      </c>
      <c r="I25" t="s">
        <v>223</v>
      </c>
      <c r="J25" s="8">
        <f>AVERAGE(G$2:G$1001)</f>
        <v>9012.6645649999991</v>
      </c>
      <c r="N25" t="str">
        <f t="shared" ref="N25:O28" si="5">C25</f>
        <v>Mean</v>
      </c>
      <c r="O25" s="8">
        <f t="shared" si="5"/>
        <v>9725.9443499999998</v>
      </c>
      <c r="P25" s="8">
        <f t="shared" ref="P25:P28" si="6">J25</f>
        <v>9012.6645649999991</v>
      </c>
    </row>
    <row r="26" spans="1:18" x14ac:dyDescent="0.55000000000000004">
      <c r="A26">
        <v>5962.2762000000002</v>
      </c>
      <c r="C26" t="s">
        <v>224</v>
      </c>
      <c r="D26" s="8">
        <f>_xlfn.STDEV.P(A$2:A$1001)</f>
        <v>4438.6130409118859</v>
      </c>
      <c r="G26" s="8">
        <v>1218.5782999999999</v>
      </c>
      <c r="I26" t="s">
        <v>224</v>
      </c>
      <c r="J26" s="8">
        <f>_xlfn.STDEV.P(G$2:G$1001)</f>
        <v>8543.9566856083165</v>
      </c>
      <c r="N26" t="str">
        <f t="shared" si="5"/>
        <v>St.Dev</v>
      </c>
      <c r="O26" s="8">
        <f t="shared" si="5"/>
        <v>4438.6130409118859</v>
      </c>
      <c r="P26" s="8">
        <f t="shared" si="6"/>
        <v>8543.9566856083165</v>
      </c>
    </row>
    <row r="27" spans="1:18" x14ac:dyDescent="0.55000000000000004">
      <c r="A27">
        <v>6573.2683999999999</v>
      </c>
      <c r="C27" t="s">
        <v>330</v>
      </c>
      <c r="D27" s="8">
        <f>MIN(A$2:A$1001)</f>
        <v>300.23349999999999</v>
      </c>
      <c r="G27" s="8">
        <v>1241.9636</v>
      </c>
      <c r="I27" t="s">
        <v>330</v>
      </c>
      <c r="J27" s="8">
        <f>MIN(G$2:G$1001)</f>
        <v>112.5847</v>
      </c>
      <c r="N27" t="str">
        <f t="shared" si="5"/>
        <v>Min</v>
      </c>
      <c r="O27" s="8">
        <f t="shared" si="5"/>
        <v>300.23349999999999</v>
      </c>
      <c r="P27" s="8">
        <f t="shared" si="6"/>
        <v>112.5847</v>
      </c>
    </row>
    <row r="28" spans="1:18" x14ac:dyDescent="0.55000000000000004">
      <c r="A28">
        <v>6895.6297000000004</v>
      </c>
      <c r="C28" t="s">
        <v>331</v>
      </c>
      <c r="D28" s="8">
        <f>MAX(A$2:A$1001)</f>
        <v>13632.729499999999</v>
      </c>
      <c r="G28" s="8">
        <v>1260.2108000000001</v>
      </c>
      <c r="I28" t="s">
        <v>331</v>
      </c>
      <c r="J28" s="8">
        <f>MAX(G$2:G$1001)</f>
        <v>24446.484499999999</v>
      </c>
      <c r="N28" t="str">
        <f t="shared" si="5"/>
        <v>Max</v>
      </c>
      <c r="O28" s="8">
        <f t="shared" si="5"/>
        <v>13632.729499999999</v>
      </c>
      <c r="P28" s="8">
        <f t="shared" si="6"/>
        <v>24446.484499999999</v>
      </c>
    </row>
    <row r="29" spans="1:18" x14ac:dyDescent="0.55000000000000004">
      <c r="A29">
        <v>7188.8948</v>
      </c>
      <c r="G29" s="8">
        <v>1318.3658</v>
      </c>
    </row>
    <row r="30" spans="1:18" x14ac:dyDescent="0.55000000000000004">
      <c r="A30">
        <v>7449.0109000000002</v>
      </c>
      <c r="G30" s="8">
        <v>1441.3242</v>
      </c>
    </row>
    <row r="31" spans="1:18" x14ac:dyDescent="0.55000000000000004">
      <c r="A31">
        <v>8190.2815000000001</v>
      </c>
      <c r="G31" s="8">
        <v>1559.1673000000001</v>
      </c>
    </row>
    <row r="32" spans="1:18" x14ac:dyDescent="0.55000000000000004">
      <c r="A32">
        <v>8643.0943000000007</v>
      </c>
      <c r="G32" s="8">
        <v>1757.1605</v>
      </c>
    </row>
    <row r="33" spans="1:7" x14ac:dyDescent="0.55000000000000004">
      <c r="A33">
        <v>9254.0131999999994</v>
      </c>
      <c r="G33" s="8">
        <v>1869.1130000000001</v>
      </c>
    </row>
    <row r="34" spans="1:7" x14ac:dyDescent="0.55000000000000004">
      <c r="A34">
        <v>9312.8309000000008</v>
      </c>
      <c r="G34" s="8">
        <v>2183.2822000000001</v>
      </c>
    </row>
    <row r="35" spans="1:7" x14ac:dyDescent="0.55000000000000004">
      <c r="A35">
        <v>10134.666999999999</v>
      </c>
      <c r="G35" s="8">
        <v>2306.6028999999999</v>
      </c>
    </row>
    <row r="36" spans="1:7" x14ac:dyDescent="0.55000000000000004">
      <c r="A36">
        <v>10369.200999999999</v>
      </c>
      <c r="G36" s="8">
        <v>2490.3737999999998</v>
      </c>
    </row>
    <row r="37" spans="1:7" x14ac:dyDescent="0.55000000000000004">
      <c r="A37">
        <v>11644.558000000001</v>
      </c>
      <c r="G37" s="8">
        <v>2819.0133999999998</v>
      </c>
    </row>
    <row r="38" spans="1:7" x14ac:dyDescent="0.55000000000000004">
      <c r="A38">
        <v>11864.9594</v>
      </c>
      <c r="G38" s="8">
        <v>2950.0688</v>
      </c>
    </row>
    <row r="39" spans="1:7" x14ac:dyDescent="0.55000000000000004">
      <c r="A39">
        <v>12165.087799999999</v>
      </c>
      <c r="G39" s="8">
        <v>3428.7013000000002</v>
      </c>
    </row>
    <row r="40" spans="1:7" x14ac:dyDescent="0.55000000000000004">
      <c r="A40">
        <v>12212.1873</v>
      </c>
      <c r="G40" s="8">
        <v>3712.1419999999998</v>
      </c>
    </row>
    <row r="41" spans="1:7" x14ac:dyDescent="0.55000000000000004">
      <c r="A41">
        <v>12253.2646</v>
      </c>
      <c r="G41" s="8">
        <v>3776.6990999999998</v>
      </c>
    </row>
    <row r="42" spans="1:7" x14ac:dyDescent="0.55000000000000004">
      <c r="A42">
        <v>12259.2839</v>
      </c>
      <c r="G42" s="8">
        <v>3804.6597999999999</v>
      </c>
    </row>
    <row r="43" spans="1:7" x14ac:dyDescent="0.55000000000000004">
      <c r="A43">
        <v>12267.2906</v>
      </c>
      <c r="G43" s="8">
        <v>4139.8505999999998</v>
      </c>
    </row>
    <row r="44" spans="1:7" x14ac:dyDescent="0.55000000000000004">
      <c r="A44">
        <v>12271.475700000001</v>
      </c>
      <c r="G44" s="8">
        <v>4226.4044000000004</v>
      </c>
    </row>
    <row r="45" spans="1:7" x14ac:dyDescent="0.55000000000000004">
      <c r="A45">
        <v>12284.1798</v>
      </c>
      <c r="G45" s="8">
        <v>4267.2263999999996</v>
      </c>
    </row>
    <row r="46" spans="1:7" x14ac:dyDescent="0.55000000000000004">
      <c r="A46">
        <v>12306.4277</v>
      </c>
      <c r="G46" s="8">
        <v>4380.6940000000004</v>
      </c>
    </row>
    <row r="47" spans="1:7" x14ac:dyDescent="0.55000000000000004">
      <c r="A47">
        <v>12314.4845</v>
      </c>
      <c r="G47" s="8">
        <v>4746.9440000000004</v>
      </c>
    </row>
    <row r="48" spans="1:7" x14ac:dyDescent="0.55000000000000004">
      <c r="A48">
        <v>12347.3915</v>
      </c>
      <c r="G48" s="8">
        <v>4789.0397000000003</v>
      </c>
    </row>
    <row r="49" spans="1:7" x14ac:dyDescent="0.55000000000000004">
      <c r="A49">
        <v>12349.737499999999</v>
      </c>
      <c r="G49" s="8">
        <v>5065.0523000000003</v>
      </c>
    </row>
    <row r="50" spans="1:7" x14ac:dyDescent="0.55000000000000004">
      <c r="A50">
        <v>12365.518599999999</v>
      </c>
      <c r="G50" s="8">
        <v>5083.0271000000002</v>
      </c>
    </row>
    <row r="51" spans="1:7" x14ac:dyDescent="0.55000000000000004">
      <c r="A51">
        <v>12371.039000000001</v>
      </c>
      <c r="G51" s="8">
        <v>5425.6579000000002</v>
      </c>
    </row>
    <row r="52" spans="1:7" x14ac:dyDescent="0.55000000000000004">
      <c r="A52">
        <v>12403.4982</v>
      </c>
      <c r="G52" s="8">
        <v>5883.4733999999999</v>
      </c>
    </row>
    <row r="53" spans="1:7" x14ac:dyDescent="0.55000000000000004">
      <c r="A53">
        <v>12408.875099999999</v>
      </c>
      <c r="G53" s="8">
        <v>6089.7013999999999</v>
      </c>
    </row>
    <row r="54" spans="1:7" x14ac:dyDescent="0.55000000000000004">
      <c r="A54">
        <v>12411.886500000001</v>
      </c>
      <c r="G54" s="8">
        <v>6804.9360999999999</v>
      </c>
    </row>
    <row r="55" spans="1:7" x14ac:dyDescent="0.55000000000000004">
      <c r="A55">
        <v>12431.515299999999</v>
      </c>
      <c r="G55" s="8">
        <v>7182.9404000000004</v>
      </c>
    </row>
    <row r="56" spans="1:7" x14ac:dyDescent="0.55000000000000004">
      <c r="A56">
        <v>12454.2487</v>
      </c>
      <c r="G56" s="8">
        <v>7336.0886</v>
      </c>
    </row>
    <row r="57" spans="1:7" x14ac:dyDescent="0.55000000000000004">
      <c r="A57">
        <v>12477.280500000001</v>
      </c>
      <c r="G57" s="8">
        <v>7346.0033999999996</v>
      </c>
    </row>
    <row r="58" spans="1:7" x14ac:dyDescent="0.55000000000000004">
      <c r="A58">
        <v>12502.2618</v>
      </c>
      <c r="G58" s="8">
        <v>7401.1777000000002</v>
      </c>
    </row>
    <row r="59" spans="1:7" x14ac:dyDescent="0.55000000000000004">
      <c r="A59">
        <v>12530.061600000001</v>
      </c>
      <c r="G59" s="8">
        <v>8183.0469000000003</v>
      </c>
    </row>
    <row r="60" spans="1:7" x14ac:dyDescent="0.55000000000000004">
      <c r="A60">
        <v>12535.541999999999</v>
      </c>
      <c r="G60" s="8">
        <v>8337.9773000000005</v>
      </c>
    </row>
    <row r="61" spans="1:7" x14ac:dyDescent="0.55000000000000004">
      <c r="A61">
        <v>12539.424000000001</v>
      </c>
      <c r="G61" s="8">
        <v>8356.0681999999997</v>
      </c>
    </row>
    <row r="62" spans="1:7" x14ac:dyDescent="0.55000000000000004">
      <c r="A62">
        <v>12566.223400000001</v>
      </c>
      <c r="G62" s="8">
        <v>8566.0519999999997</v>
      </c>
    </row>
    <row r="63" spans="1:7" x14ac:dyDescent="0.55000000000000004">
      <c r="A63">
        <v>12570.8858</v>
      </c>
      <c r="G63" s="8">
        <v>8926.3451999999997</v>
      </c>
    </row>
    <row r="64" spans="1:7" x14ac:dyDescent="0.55000000000000004">
      <c r="A64">
        <v>12590.178900000001</v>
      </c>
      <c r="G64" s="8">
        <v>9032.6263999999992</v>
      </c>
    </row>
    <row r="65" spans="1:7" x14ac:dyDescent="0.55000000000000004">
      <c r="A65">
        <v>12592.1337</v>
      </c>
      <c r="G65" s="8">
        <v>9156.4544000000005</v>
      </c>
    </row>
    <row r="66" spans="1:7" x14ac:dyDescent="0.55000000000000004">
      <c r="A66">
        <v>12606.9218</v>
      </c>
      <c r="G66" s="8">
        <v>9198.5154000000002</v>
      </c>
    </row>
    <row r="67" spans="1:7" x14ac:dyDescent="0.55000000000000004">
      <c r="A67">
        <v>12615.075199999999</v>
      </c>
      <c r="G67" s="8">
        <v>10705.0052</v>
      </c>
    </row>
    <row r="68" spans="1:7" x14ac:dyDescent="0.55000000000000004">
      <c r="A68">
        <v>12622.347299999999</v>
      </c>
      <c r="G68" s="8">
        <v>10805.6734</v>
      </c>
    </row>
    <row r="69" spans="1:7" x14ac:dyDescent="0.55000000000000004">
      <c r="A69">
        <v>12622.607400000001</v>
      </c>
      <c r="G69" s="8">
        <v>11576.385</v>
      </c>
    </row>
    <row r="70" spans="1:7" x14ac:dyDescent="0.55000000000000004">
      <c r="A70">
        <v>12652.1405</v>
      </c>
      <c r="G70" s="8">
        <v>13060.9036</v>
      </c>
    </row>
    <row r="71" spans="1:7" x14ac:dyDescent="0.55000000000000004">
      <c r="A71">
        <v>12653.2289</v>
      </c>
      <c r="G71" s="8">
        <v>13194.7796</v>
      </c>
    </row>
    <row r="72" spans="1:7" x14ac:dyDescent="0.55000000000000004">
      <c r="A72">
        <v>12698.7228</v>
      </c>
      <c r="G72" s="8">
        <v>13311.5347</v>
      </c>
    </row>
    <row r="73" spans="1:7" x14ac:dyDescent="0.55000000000000004">
      <c r="A73">
        <v>12734.012000000001</v>
      </c>
      <c r="G73" s="8">
        <v>14150.9823</v>
      </c>
    </row>
    <row r="74" spans="1:7" x14ac:dyDescent="0.55000000000000004">
      <c r="A74">
        <v>12769.870699999999</v>
      </c>
      <c r="G74" s="8">
        <v>14314.609700000001</v>
      </c>
    </row>
    <row r="75" spans="1:7" x14ac:dyDescent="0.55000000000000004">
      <c r="A75">
        <v>12771.1343</v>
      </c>
      <c r="G75" s="8">
        <v>14502.7129</v>
      </c>
    </row>
    <row r="76" spans="1:7" x14ac:dyDescent="0.55000000000000004">
      <c r="A76">
        <v>12778.0239</v>
      </c>
      <c r="G76" s="8">
        <v>15838.043900000001</v>
      </c>
    </row>
    <row r="77" spans="1:7" x14ac:dyDescent="0.55000000000000004">
      <c r="A77">
        <v>12802.948700000001</v>
      </c>
      <c r="G77" s="8">
        <v>16292.2006</v>
      </c>
    </row>
    <row r="78" spans="1:7" x14ac:dyDescent="0.55000000000000004">
      <c r="A78">
        <v>12811.8549</v>
      </c>
      <c r="G78" s="8">
        <v>16959.814600000002</v>
      </c>
    </row>
    <row r="79" spans="1:7" x14ac:dyDescent="0.55000000000000004">
      <c r="A79">
        <v>12815.461600000001</v>
      </c>
      <c r="G79" s="8">
        <v>17019.2078</v>
      </c>
    </row>
    <row r="80" spans="1:7" x14ac:dyDescent="0.55000000000000004">
      <c r="A80">
        <v>12820.589400000001</v>
      </c>
      <c r="G80" s="8">
        <v>19979.819</v>
      </c>
    </row>
    <row r="81" spans="1:7" x14ac:dyDescent="0.55000000000000004">
      <c r="A81">
        <v>12828.966700000001</v>
      </c>
      <c r="G81" s="8">
        <v>20653.649799999999</v>
      </c>
    </row>
    <row r="82" spans="1:7" x14ac:dyDescent="0.55000000000000004">
      <c r="A82">
        <v>12850.052600000001</v>
      </c>
      <c r="G82" s="8">
        <v>20707.814999999999</v>
      </c>
    </row>
    <row r="83" spans="1:7" x14ac:dyDescent="0.55000000000000004">
      <c r="A83">
        <v>12853.302799999999</v>
      </c>
      <c r="G83" s="8">
        <v>22744.7179</v>
      </c>
    </row>
    <row r="84" spans="1:7" x14ac:dyDescent="0.55000000000000004">
      <c r="A84">
        <v>12863.964900000001</v>
      </c>
      <c r="G84" s="8">
        <v>22866.353999999999</v>
      </c>
    </row>
    <row r="85" spans="1:7" x14ac:dyDescent="0.55000000000000004">
      <c r="A85">
        <v>12864.768400000001</v>
      </c>
      <c r="G85" s="8">
        <v>22904.7304</v>
      </c>
    </row>
    <row r="86" spans="1:7" x14ac:dyDescent="0.55000000000000004">
      <c r="A86">
        <v>12878.024799999999</v>
      </c>
      <c r="G86" s="8">
        <v>22916.289799999999</v>
      </c>
    </row>
    <row r="87" spans="1:7" x14ac:dyDescent="0.55000000000000004">
      <c r="A87">
        <v>12905.2194</v>
      </c>
      <c r="G87" s="8">
        <v>22942.5808</v>
      </c>
    </row>
    <row r="88" spans="1:7" x14ac:dyDescent="0.55000000000000004">
      <c r="A88">
        <v>12916.302299999999</v>
      </c>
      <c r="G88" s="8">
        <v>22985.8521</v>
      </c>
    </row>
    <row r="89" spans="1:7" x14ac:dyDescent="0.55000000000000004">
      <c r="A89">
        <v>12956.602500000001</v>
      </c>
      <c r="G89" s="8">
        <v>23001.0972</v>
      </c>
    </row>
    <row r="90" spans="1:7" x14ac:dyDescent="0.55000000000000004">
      <c r="A90">
        <v>12968.310600000001</v>
      </c>
      <c r="G90" s="8">
        <v>23034.042000000001</v>
      </c>
    </row>
    <row r="91" spans="1:7" x14ac:dyDescent="0.55000000000000004">
      <c r="A91">
        <v>13021.3667</v>
      </c>
      <c r="G91" s="8">
        <v>23134.796300000002</v>
      </c>
    </row>
    <row r="92" spans="1:7" x14ac:dyDescent="0.55000000000000004">
      <c r="A92">
        <v>13088.8434</v>
      </c>
      <c r="G92" s="8">
        <v>23191.199000000001</v>
      </c>
    </row>
    <row r="93" spans="1:7" x14ac:dyDescent="0.55000000000000004">
      <c r="A93">
        <v>13144.6674</v>
      </c>
      <c r="G93" s="8">
        <v>23256.243999999999</v>
      </c>
    </row>
    <row r="94" spans="1:7" x14ac:dyDescent="0.55000000000000004">
      <c r="A94">
        <v>13148.353300000001</v>
      </c>
      <c r="G94" s="8">
        <v>23326.063600000001</v>
      </c>
    </row>
    <row r="95" spans="1:7" x14ac:dyDescent="0.55000000000000004">
      <c r="A95">
        <v>13151.442499999999</v>
      </c>
      <c r="G95" s="8">
        <v>23338.981800000001</v>
      </c>
    </row>
    <row r="96" spans="1:7" x14ac:dyDescent="0.55000000000000004">
      <c r="A96">
        <v>13172.7523</v>
      </c>
      <c r="G96" s="8">
        <v>23492.633300000001</v>
      </c>
    </row>
    <row r="97" spans="1:7" x14ac:dyDescent="0.55000000000000004">
      <c r="A97">
        <v>13299.2016</v>
      </c>
      <c r="G97" s="8">
        <v>23547.054400000001</v>
      </c>
    </row>
    <row r="98" spans="1:7" x14ac:dyDescent="0.55000000000000004">
      <c r="A98">
        <v>13333.8753</v>
      </c>
      <c r="G98" s="8">
        <v>23648.484899999999</v>
      </c>
    </row>
    <row r="99" spans="1:7" x14ac:dyDescent="0.55000000000000004">
      <c r="A99">
        <v>13360.8745</v>
      </c>
      <c r="G99" s="8">
        <v>23805.260300000002</v>
      </c>
    </row>
    <row r="100" spans="1:7" x14ac:dyDescent="0.55000000000000004">
      <c r="A100">
        <v>13384.6988</v>
      </c>
      <c r="G100" s="8">
        <v>23986.595399999998</v>
      </c>
    </row>
    <row r="101" spans="1:7" x14ac:dyDescent="0.55000000000000004">
      <c r="A101">
        <v>13632.729499999999</v>
      </c>
      <c r="G101" s="8">
        <v>24446.484499999999</v>
      </c>
    </row>
  </sheetData>
  <sortState xmlns:xlrd2="http://schemas.microsoft.com/office/spreadsheetml/2017/richdata2" ref="A2:A207">
    <sortCondition ref="A2:A207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DD10-92ED-4A27-A80D-CF3BC0C62CDA}">
  <dimension ref="A1:R101"/>
  <sheetViews>
    <sheetView topLeftCell="A7" workbookViewId="0">
      <selection activeCell="O24" sqref="O24:P24"/>
    </sheetView>
  </sheetViews>
  <sheetFormatPr defaultRowHeight="14.4" x14ac:dyDescent="0.55000000000000004"/>
  <cols>
    <col min="7" max="7" width="8.83984375" style="8"/>
    <col min="14" max="14" width="13.89453125" customWidth="1"/>
  </cols>
  <sheetData>
    <row r="1" spans="1:18" x14ac:dyDescent="0.55000000000000004">
      <c r="A1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>
        <v>185.49619999999999</v>
      </c>
      <c r="C2">
        <v>1000</v>
      </c>
      <c r="D2" s="9">
        <f>FREQUENCY(A$2:A1001,C2:C21)</f>
        <v>3</v>
      </c>
      <c r="E2">
        <f>D2</f>
        <v>3</v>
      </c>
      <c r="G2" s="8">
        <v>175.3211</v>
      </c>
      <c r="I2">
        <v>1000</v>
      </c>
      <c r="J2" s="9">
        <f>FREQUENCY(G$2:G1001,I2:I21)</f>
        <v>8</v>
      </c>
      <c r="K2">
        <f>J2</f>
        <v>8</v>
      </c>
      <c r="N2" t="str">
        <f>CONCATENATE("&lt; ",C2)</f>
        <v>&lt; 1000</v>
      </c>
      <c r="O2">
        <f>D2</f>
        <v>3</v>
      </c>
      <c r="P2">
        <f>E2</f>
        <v>3</v>
      </c>
      <c r="Q2">
        <f>J2</f>
        <v>8</v>
      </c>
      <c r="R2">
        <f>K2</f>
        <v>8</v>
      </c>
    </row>
    <row r="3" spans="1:18" ht="15.6" x14ac:dyDescent="0.55000000000000004">
      <c r="A3">
        <v>278.52120000000002</v>
      </c>
      <c r="C3">
        <v>2000</v>
      </c>
      <c r="D3" s="9">
        <f>FREQUENCY(A$2:A1002,C3:C22)</f>
        <v>3</v>
      </c>
      <c r="E3">
        <f>D3-D2</f>
        <v>0</v>
      </c>
      <c r="G3" s="8">
        <v>193.97120000000001</v>
      </c>
      <c r="I3">
        <v>2000</v>
      </c>
      <c r="J3" s="9">
        <f>FREQUENCY(G$2:G1002,I3:I22)</f>
        <v>15</v>
      </c>
      <c r="K3">
        <f>J3-J2</f>
        <v>7</v>
      </c>
      <c r="N3" t="str">
        <f t="shared" ref="N3:N21" si="0">CONCATENATE("&lt; ",C3)</f>
        <v>&lt; 2000</v>
      </c>
      <c r="O3">
        <f t="shared" ref="O3:P22" si="1">D3</f>
        <v>3</v>
      </c>
      <c r="P3">
        <f t="shared" si="1"/>
        <v>0</v>
      </c>
      <c r="Q3">
        <f>J3</f>
        <v>15</v>
      </c>
      <c r="R3">
        <f t="shared" ref="R3:R22" si="2">K3</f>
        <v>7</v>
      </c>
    </row>
    <row r="4" spans="1:18" ht="15.6" x14ac:dyDescent="0.55000000000000004">
      <c r="A4">
        <v>427.34949999999998</v>
      </c>
      <c r="C4">
        <v>3000</v>
      </c>
      <c r="D4" s="9">
        <f>FREQUENCY(A$2:A1003,C4:C23)</f>
        <v>5</v>
      </c>
      <c r="E4">
        <f t="shared" ref="E4:E22" si="3">D4-D3</f>
        <v>2</v>
      </c>
      <c r="G4" s="8">
        <v>477.98520000000002</v>
      </c>
      <c r="I4">
        <v>3000</v>
      </c>
      <c r="J4" s="9">
        <f>FREQUENCY(G$2:G1003,I4:I23)</f>
        <v>20</v>
      </c>
      <c r="K4">
        <f t="shared" ref="K4:K22" si="4">J4-J3</f>
        <v>5</v>
      </c>
      <c r="N4" t="str">
        <f t="shared" si="0"/>
        <v>&lt; 3000</v>
      </c>
      <c r="O4">
        <f t="shared" si="1"/>
        <v>5</v>
      </c>
      <c r="P4">
        <f t="shared" si="1"/>
        <v>2</v>
      </c>
      <c r="Q4">
        <f>J4</f>
        <v>20</v>
      </c>
      <c r="R4">
        <f t="shared" si="2"/>
        <v>5</v>
      </c>
    </row>
    <row r="5" spans="1:18" ht="15.6" x14ac:dyDescent="0.55000000000000004">
      <c r="A5">
        <v>2457.8038000000001</v>
      </c>
      <c r="C5">
        <v>4000</v>
      </c>
      <c r="D5" s="9">
        <f>FREQUENCY(A$2:A1004,C5:C24)</f>
        <v>6</v>
      </c>
      <c r="E5">
        <f t="shared" si="3"/>
        <v>1</v>
      </c>
      <c r="G5" s="8">
        <v>557.78930000000003</v>
      </c>
      <c r="I5">
        <v>4000</v>
      </c>
      <c r="J5" s="9">
        <f>FREQUENCY(G$2:G1004,I5:I24)</f>
        <v>26</v>
      </c>
      <c r="K5">
        <f t="shared" si="4"/>
        <v>6</v>
      </c>
      <c r="N5" t="str">
        <f t="shared" si="0"/>
        <v>&lt; 4000</v>
      </c>
      <c r="O5">
        <f t="shared" si="1"/>
        <v>6</v>
      </c>
      <c r="P5">
        <f t="shared" si="1"/>
        <v>1</v>
      </c>
      <c r="Q5">
        <f>J5</f>
        <v>26</v>
      </c>
      <c r="R5">
        <f t="shared" si="2"/>
        <v>6</v>
      </c>
    </row>
    <row r="6" spans="1:18" ht="15.6" x14ac:dyDescent="0.55000000000000004">
      <c r="A6">
        <v>2506.0625</v>
      </c>
      <c r="C6">
        <v>5000</v>
      </c>
      <c r="D6" s="9">
        <f>FREQUENCY(A$2:A1005,C6:C25)</f>
        <v>6</v>
      </c>
      <c r="E6">
        <f t="shared" si="3"/>
        <v>0</v>
      </c>
      <c r="G6" s="8">
        <v>597.05179999999996</v>
      </c>
      <c r="I6">
        <v>5000</v>
      </c>
      <c r="J6" s="9">
        <f>FREQUENCY(G$2:G1005,I6:I25)</f>
        <v>27</v>
      </c>
      <c r="K6">
        <f t="shared" si="4"/>
        <v>1</v>
      </c>
      <c r="N6" t="str">
        <f t="shared" si="0"/>
        <v>&lt; 5000</v>
      </c>
      <c r="O6">
        <f t="shared" si="1"/>
        <v>6</v>
      </c>
      <c r="P6">
        <f t="shared" si="1"/>
        <v>0</v>
      </c>
      <c r="Q6">
        <f>J6</f>
        <v>27</v>
      </c>
      <c r="R6">
        <f t="shared" si="2"/>
        <v>1</v>
      </c>
    </row>
    <row r="7" spans="1:18" ht="15.6" x14ac:dyDescent="0.55000000000000004">
      <c r="A7">
        <v>3406.4074000000001</v>
      </c>
      <c r="C7">
        <v>6000</v>
      </c>
      <c r="D7" s="9">
        <f>FREQUENCY(A$2:A1006,C7:C26)</f>
        <v>9</v>
      </c>
      <c r="E7">
        <f t="shared" si="3"/>
        <v>3</v>
      </c>
      <c r="G7" s="8">
        <v>861.64009999999996</v>
      </c>
      <c r="I7">
        <v>6000</v>
      </c>
      <c r="J7" s="9">
        <f>FREQUENCY(G$2:G1006,I7:I26)</f>
        <v>27</v>
      </c>
      <c r="K7">
        <f t="shared" si="4"/>
        <v>0</v>
      </c>
      <c r="N7" t="str">
        <f t="shared" si="0"/>
        <v>&lt; 6000</v>
      </c>
      <c r="O7">
        <f t="shared" si="1"/>
        <v>9</v>
      </c>
      <c r="P7">
        <f t="shared" si="1"/>
        <v>3</v>
      </c>
      <c r="Q7">
        <f>J7</f>
        <v>27</v>
      </c>
      <c r="R7">
        <f t="shared" si="2"/>
        <v>0</v>
      </c>
    </row>
    <row r="8" spans="1:18" ht="15.6" x14ac:dyDescent="0.55000000000000004">
      <c r="A8">
        <v>5184.6140999999998</v>
      </c>
      <c r="C8">
        <v>7000</v>
      </c>
      <c r="D8" s="9">
        <f>FREQUENCY(A$2:A1007,C8:C27)</f>
        <v>10</v>
      </c>
      <c r="E8">
        <f t="shared" si="3"/>
        <v>1</v>
      </c>
      <c r="G8" s="8">
        <v>864.72190000000001</v>
      </c>
      <c r="I8">
        <v>7000</v>
      </c>
      <c r="J8" s="9">
        <f>FREQUENCY(G$2:G1007,I8:I27)</f>
        <v>28</v>
      </c>
      <c r="K8">
        <f t="shared" si="4"/>
        <v>1</v>
      </c>
      <c r="N8" t="str">
        <f t="shared" si="0"/>
        <v>&lt; 7000</v>
      </c>
      <c r="O8">
        <f t="shared" si="1"/>
        <v>10</v>
      </c>
      <c r="P8">
        <f t="shared" si="1"/>
        <v>1</v>
      </c>
      <c r="Q8">
        <f>J8</f>
        <v>28</v>
      </c>
      <c r="R8">
        <f t="shared" si="2"/>
        <v>1</v>
      </c>
    </row>
    <row r="9" spans="1:18" ht="15.6" x14ac:dyDescent="0.55000000000000004">
      <c r="A9">
        <v>5657.2476999999999</v>
      </c>
      <c r="C9">
        <v>8000</v>
      </c>
      <c r="D9" s="9">
        <f>FREQUENCY(A$2:A1008,C9:C28)</f>
        <v>12</v>
      </c>
      <c r="E9">
        <f t="shared" si="3"/>
        <v>2</v>
      </c>
      <c r="G9" s="8">
        <v>936.89409999999998</v>
      </c>
      <c r="I9">
        <v>8000</v>
      </c>
      <c r="J9" s="9">
        <f>FREQUENCY(G$2:G1008,I9:I28)</f>
        <v>32</v>
      </c>
      <c r="K9">
        <f t="shared" si="4"/>
        <v>4</v>
      </c>
      <c r="N9" t="str">
        <f t="shared" si="0"/>
        <v>&lt; 8000</v>
      </c>
      <c r="O9">
        <f t="shared" si="1"/>
        <v>12</v>
      </c>
      <c r="P9">
        <f t="shared" si="1"/>
        <v>2</v>
      </c>
      <c r="Q9">
        <f>J9</f>
        <v>32</v>
      </c>
      <c r="R9">
        <f t="shared" si="2"/>
        <v>4</v>
      </c>
    </row>
    <row r="10" spans="1:18" ht="15.6" x14ac:dyDescent="0.55000000000000004">
      <c r="A10">
        <v>5879.2659000000003</v>
      </c>
      <c r="C10">
        <v>9000</v>
      </c>
      <c r="D10" s="9">
        <f>FREQUENCY(A$2:A1009,C10:C29)</f>
        <v>15</v>
      </c>
      <c r="E10">
        <f t="shared" si="3"/>
        <v>3</v>
      </c>
      <c r="G10" s="8">
        <v>1290.2073</v>
      </c>
      <c r="I10">
        <v>9000</v>
      </c>
      <c r="J10" s="9">
        <f>FREQUENCY(G$2:G1009,I10:I29)</f>
        <v>37</v>
      </c>
      <c r="K10">
        <f t="shared" si="4"/>
        <v>5</v>
      </c>
      <c r="N10" t="str">
        <f t="shared" si="0"/>
        <v>&lt; 9000</v>
      </c>
      <c r="O10">
        <f t="shared" si="1"/>
        <v>15</v>
      </c>
      <c r="P10">
        <f t="shared" si="1"/>
        <v>3</v>
      </c>
      <c r="Q10">
        <f>J10</f>
        <v>37</v>
      </c>
      <c r="R10">
        <f t="shared" si="2"/>
        <v>5</v>
      </c>
    </row>
    <row r="11" spans="1:18" ht="15.6" x14ac:dyDescent="0.55000000000000004">
      <c r="A11">
        <v>6033.5501999999997</v>
      </c>
      <c r="C11">
        <v>10000</v>
      </c>
      <c r="D11" s="9">
        <f>FREQUENCY(A$2:A1010,C11:C30)</f>
        <v>17</v>
      </c>
      <c r="E11">
        <f t="shared" si="3"/>
        <v>2</v>
      </c>
      <c r="G11" s="8">
        <v>1330.2982999999999</v>
      </c>
      <c r="I11">
        <v>10000</v>
      </c>
      <c r="J11" s="9">
        <f>FREQUENCY(G$2:G1010,I11:I30)</f>
        <v>40</v>
      </c>
      <c r="K11">
        <f t="shared" si="4"/>
        <v>3</v>
      </c>
      <c r="N11" t="str">
        <f t="shared" si="0"/>
        <v>&lt; 10000</v>
      </c>
      <c r="O11">
        <f t="shared" si="1"/>
        <v>17</v>
      </c>
      <c r="P11">
        <f t="shared" si="1"/>
        <v>2</v>
      </c>
      <c r="Q11">
        <f>J11</f>
        <v>40</v>
      </c>
      <c r="R11">
        <f t="shared" si="2"/>
        <v>3</v>
      </c>
    </row>
    <row r="12" spans="1:18" ht="15.6" x14ac:dyDescent="0.55000000000000004">
      <c r="A12">
        <v>7659.0757999999996</v>
      </c>
      <c r="C12">
        <v>11000</v>
      </c>
      <c r="D12" s="9">
        <f>FREQUENCY(A$2:A1011,C12:C31)</f>
        <v>18</v>
      </c>
      <c r="E12">
        <f t="shared" si="3"/>
        <v>1</v>
      </c>
      <c r="G12" s="8">
        <v>1479.3835999999999</v>
      </c>
      <c r="I12">
        <v>11000</v>
      </c>
      <c r="J12" s="9">
        <f>FREQUENCY(G$2:G1011,I12:I31)</f>
        <v>42</v>
      </c>
      <c r="K12">
        <f t="shared" si="4"/>
        <v>2</v>
      </c>
      <c r="N12" t="str">
        <f t="shared" si="0"/>
        <v>&lt; 11000</v>
      </c>
      <c r="O12">
        <f t="shared" si="1"/>
        <v>18</v>
      </c>
      <c r="P12">
        <f t="shared" si="1"/>
        <v>1</v>
      </c>
      <c r="Q12">
        <f>J12</f>
        <v>42</v>
      </c>
      <c r="R12">
        <f t="shared" si="2"/>
        <v>2</v>
      </c>
    </row>
    <row r="13" spans="1:18" ht="15.6" x14ac:dyDescent="0.55000000000000004">
      <c r="A13">
        <v>7955.9775</v>
      </c>
      <c r="C13">
        <v>12000</v>
      </c>
      <c r="D13" s="9">
        <f>FREQUENCY(A$2:A1012,C13:C32)</f>
        <v>19</v>
      </c>
      <c r="E13">
        <f t="shared" si="3"/>
        <v>1</v>
      </c>
      <c r="G13" s="8">
        <v>1524.0812000000001</v>
      </c>
      <c r="I13">
        <v>12000</v>
      </c>
      <c r="J13" s="9">
        <f>FREQUENCY(G$2:G1012,I13:I32)</f>
        <v>42</v>
      </c>
      <c r="K13">
        <f t="shared" si="4"/>
        <v>0</v>
      </c>
      <c r="N13" t="str">
        <f t="shared" si="0"/>
        <v>&lt; 12000</v>
      </c>
      <c r="O13">
        <f t="shared" si="1"/>
        <v>19</v>
      </c>
      <c r="P13">
        <f t="shared" si="1"/>
        <v>1</v>
      </c>
      <c r="Q13">
        <f>J13</f>
        <v>42</v>
      </c>
      <c r="R13">
        <f t="shared" si="2"/>
        <v>0</v>
      </c>
    </row>
    <row r="14" spans="1:18" ht="15.6" x14ac:dyDescent="0.55000000000000004">
      <c r="A14">
        <v>8279.4004999999997</v>
      </c>
      <c r="C14">
        <v>13000</v>
      </c>
      <c r="D14" s="9">
        <f>FREQUENCY(A$2:A1013,C14:C33)</f>
        <v>20</v>
      </c>
      <c r="E14">
        <f t="shared" si="3"/>
        <v>1</v>
      </c>
      <c r="G14" s="8">
        <v>1593.3778</v>
      </c>
      <c r="I14">
        <v>13000</v>
      </c>
      <c r="J14" s="9">
        <f>FREQUENCY(G$2:G1013,I14:I33)</f>
        <v>44</v>
      </c>
      <c r="K14">
        <f t="shared" si="4"/>
        <v>2</v>
      </c>
      <c r="N14" t="str">
        <f t="shared" si="0"/>
        <v>&lt; 13000</v>
      </c>
      <c r="O14">
        <f t="shared" si="1"/>
        <v>20</v>
      </c>
      <c r="P14">
        <f t="shared" si="1"/>
        <v>1</v>
      </c>
      <c r="Q14">
        <f>J14</f>
        <v>44</v>
      </c>
      <c r="R14">
        <f t="shared" si="2"/>
        <v>2</v>
      </c>
    </row>
    <row r="15" spans="1:18" ht="15.6" x14ac:dyDescent="0.55000000000000004">
      <c r="A15">
        <v>8313.0601999999999</v>
      </c>
      <c r="C15">
        <v>14000</v>
      </c>
      <c r="D15" s="9">
        <f>FREQUENCY(A$2:A1014,C15:C34)</f>
        <v>45</v>
      </c>
      <c r="E15">
        <f t="shared" si="3"/>
        <v>25</v>
      </c>
      <c r="G15" s="8">
        <v>1724.0282999999999</v>
      </c>
      <c r="I15">
        <v>14000</v>
      </c>
      <c r="J15" s="9">
        <f>FREQUENCY(G$2:G1014,I15:I34)</f>
        <v>45</v>
      </c>
      <c r="K15">
        <f t="shared" si="4"/>
        <v>1</v>
      </c>
      <c r="N15" t="str">
        <f t="shared" si="0"/>
        <v>&lt; 14000</v>
      </c>
      <c r="O15">
        <f t="shared" si="1"/>
        <v>45</v>
      </c>
      <c r="P15">
        <f t="shared" si="1"/>
        <v>25</v>
      </c>
      <c r="Q15">
        <f>J15</f>
        <v>45</v>
      </c>
      <c r="R15">
        <f t="shared" si="2"/>
        <v>1</v>
      </c>
    </row>
    <row r="16" spans="1:18" ht="15.6" x14ac:dyDescent="0.55000000000000004">
      <c r="A16">
        <v>8880.3354999999992</v>
      </c>
      <c r="C16">
        <v>15000</v>
      </c>
      <c r="D16" s="9">
        <f>FREQUENCY(A$2:A1015,C16:C35)</f>
        <v>96</v>
      </c>
      <c r="E16">
        <f t="shared" si="3"/>
        <v>51</v>
      </c>
      <c r="G16" s="8">
        <v>1727.2795000000001</v>
      </c>
      <c r="I16">
        <v>15000</v>
      </c>
      <c r="J16" s="9">
        <f>FREQUENCY(G$2:G1015,I16:I35)</f>
        <v>46</v>
      </c>
      <c r="K16">
        <f t="shared" si="4"/>
        <v>1</v>
      </c>
      <c r="N16" t="str">
        <f t="shared" si="0"/>
        <v>&lt; 15000</v>
      </c>
      <c r="O16">
        <f t="shared" si="1"/>
        <v>96</v>
      </c>
      <c r="P16">
        <f t="shared" si="1"/>
        <v>51</v>
      </c>
      <c r="Q16">
        <f>J16</f>
        <v>46</v>
      </c>
      <c r="R16">
        <f t="shared" si="2"/>
        <v>1</v>
      </c>
    </row>
    <row r="17" spans="1:18" ht="15.6" x14ac:dyDescent="0.55000000000000004">
      <c r="A17">
        <v>9557.3453000000009</v>
      </c>
      <c r="C17">
        <v>16000</v>
      </c>
      <c r="D17" s="9">
        <f>FREQUENCY(A$2:A1016,C17:C36)</f>
        <v>100</v>
      </c>
      <c r="E17">
        <f t="shared" si="3"/>
        <v>4</v>
      </c>
      <c r="G17" s="8">
        <v>2155.5129000000002</v>
      </c>
      <c r="I17">
        <v>16000</v>
      </c>
      <c r="J17" s="9">
        <f>FREQUENCY(G$2:G1016,I17:I36)</f>
        <v>48</v>
      </c>
      <c r="K17">
        <f t="shared" si="4"/>
        <v>2</v>
      </c>
      <c r="N17" t="str">
        <f t="shared" si="0"/>
        <v>&lt; 16000</v>
      </c>
      <c r="O17">
        <f t="shared" si="1"/>
        <v>100</v>
      </c>
      <c r="P17">
        <f t="shared" si="1"/>
        <v>4</v>
      </c>
      <c r="Q17">
        <f>J17</f>
        <v>48</v>
      </c>
      <c r="R17">
        <f t="shared" si="2"/>
        <v>2</v>
      </c>
    </row>
    <row r="18" spans="1:18" ht="15.6" x14ac:dyDescent="0.55000000000000004">
      <c r="A18">
        <v>9781.2641000000003</v>
      </c>
      <c r="C18">
        <v>17000</v>
      </c>
      <c r="D18" s="9">
        <f>FREQUENCY(A$2:A1017,C18:C37)</f>
        <v>100</v>
      </c>
      <c r="E18">
        <f t="shared" si="3"/>
        <v>0</v>
      </c>
      <c r="G18" s="8">
        <v>2275.5801000000001</v>
      </c>
      <c r="I18">
        <v>17000</v>
      </c>
      <c r="J18" s="9">
        <f>FREQUENCY(G$2:G1017,I18:I37)</f>
        <v>49</v>
      </c>
      <c r="K18">
        <f t="shared" si="4"/>
        <v>1</v>
      </c>
      <c r="N18" t="str">
        <f t="shared" si="0"/>
        <v>&lt; 17000</v>
      </c>
      <c r="O18">
        <f t="shared" si="1"/>
        <v>100</v>
      </c>
      <c r="P18">
        <f t="shared" si="1"/>
        <v>0</v>
      </c>
      <c r="Q18">
        <f>J18</f>
        <v>49</v>
      </c>
      <c r="R18">
        <f t="shared" si="2"/>
        <v>1</v>
      </c>
    </row>
    <row r="19" spans="1:18" ht="15.6" x14ac:dyDescent="0.55000000000000004">
      <c r="A19">
        <v>10511.1849</v>
      </c>
      <c r="C19">
        <v>18000</v>
      </c>
      <c r="D19" s="9">
        <f>FREQUENCY(A$2:A1018,C19:C38)</f>
        <v>100</v>
      </c>
      <c r="E19">
        <f t="shared" si="3"/>
        <v>0</v>
      </c>
      <c r="G19" s="8">
        <v>2303.0003000000002</v>
      </c>
      <c r="I19">
        <v>18000</v>
      </c>
      <c r="J19" s="9">
        <f>FREQUENCY(G$2:G1018,I19:I38)</f>
        <v>49</v>
      </c>
      <c r="K19">
        <f t="shared" si="4"/>
        <v>0</v>
      </c>
      <c r="N19" t="str">
        <f t="shared" si="0"/>
        <v>&lt; 18000</v>
      </c>
      <c r="O19">
        <f t="shared" si="1"/>
        <v>100</v>
      </c>
      <c r="P19">
        <f t="shared" si="1"/>
        <v>0</v>
      </c>
      <c r="Q19">
        <f>J19</f>
        <v>49</v>
      </c>
      <c r="R19">
        <f t="shared" si="2"/>
        <v>0</v>
      </c>
    </row>
    <row r="20" spans="1:18" ht="15.6" x14ac:dyDescent="0.55000000000000004">
      <c r="A20">
        <v>11127.430200000001</v>
      </c>
      <c r="C20">
        <v>19000</v>
      </c>
      <c r="D20" s="9">
        <f>FREQUENCY(A$2:A1019,C20:C39)</f>
        <v>100</v>
      </c>
      <c r="E20">
        <f t="shared" si="3"/>
        <v>0</v>
      </c>
      <c r="G20" s="8">
        <v>2406.2808</v>
      </c>
      <c r="I20">
        <v>19000</v>
      </c>
      <c r="J20" s="9">
        <f>FREQUENCY(G$2:G1019,I20:I39)</f>
        <v>49</v>
      </c>
      <c r="K20">
        <f t="shared" si="4"/>
        <v>0</v>
      </c>
      <c r="N20" t="str">
        <f t="shared" si="0"/>
        <v>&lt; 19000</v>
      </c>
      <c r="O20">
        <f t="shared" si="1"/>
        <v>100</v>
      </c>
      <c r="P20">
        <f t="shared" si="1"/>
        <v>0</v>
      </c>
      <c r="Q20">
        <f>J20</f>
        <v>49</v>
      </c>
      <c r="R20">
        <f t="shared" si="2"/>
        <v>0</v>
      </c>
    </row>
    <row r="21" spans="1:18" ht="15.6" x14ac:dyDescent="0.55000000000000004">
      <c r="A21">
        <v>12581.833500000001</v>
      </c>
      <c r="C21">
        <v>20000</v>
      </c>
      <c r="D21" s="9">
        <f>FREQUENCY(A$2:A1020,C21:C40)</f>
        <v>100</v>
      </c>
      <c r="E21">
        <f t="shared" si="3"/>
        <v>0</v>
      </c>
      <c r="G21" s="8">
        <v>2645.7352999999998</v>
      </c>
      <c r="I21">
        <v>20000</v>
      </c>
      <c r="J21" s="9">
        <f>FREQUENCY(G$2:G1020,I21:I40)</f>
        <v>49</v>
      </c>
      <c r="K21">
        <f t="shared" si="4"/>
        <v>0</v>
      </c>
      <c r="N21" t="str">
        <f t="shared" si="0"/>
        <v>&lt; 20000</v>
      </c>
      <c r="O21">
        <f t="shared" si="1"/>
        <v>100</v>
      </c>
      <c r="P21">
        <f t="shared" si="1"/>
        <v>0</v>
      </c>
      <c r="Q21">
        <f>J21</f>
        <v>49</v>
      </c>
      <c r="R21">
        <f t="shared" si="2"/>
        <v>0</v>
      </c>
    </row>
    <row r="22" spans="1:18" ht="15.6" x14ac:dyDescent="0.55000000000000004">
      <c r="A22">
        <v>13298.9835</v>
      </c>
      <c r="C22">
        <v>100000</v>
      </c>
      <c r="D22" s="9">
        <f>FREQUENCY(A$2:A1021,C22:C41)</f>
        <v>100</v>
      </c>
      <c r="E22">
        <f t="shared" si="3"/>
        <v>0</v>
      </c>
      <c r="G22" s="8">
        <v>3100.663</v>
      </c>
      <c r="I22">
        <v>100000</v>
      </c>
      <c r="J22" s="9">
        <f>FREQUENCY(G$2:G1021,I22:I41)</f>
        <v>100</v>
      </c>
      <c r="K22">
        <f t="shared" si="4"/>
        <v>51</v>
      </c>
      <c r="N22" t="s">
        <v>334</v>
      </c>
      <c r="O22">
        <f t="shared" si="1"/>
        <v>100</v>
      </c>
      <c r="P22">
        <f t="shared" si="1"/>
        <v>0</v>
      </c>
      <c r="Q22">
        <f>J22</f>
        <v>100</v>
      </c>
      <c r="R22">
        <f t="shared" si="2"/>
        <v>51</v>
      </c>
    </row>
    <row r="23" spans="1:18" x14ac:dyDescent="0.55000000000000004">
      <c r="A23">
        <v>13368.7204</v>
      </c>
      <c r="G23" s="8">
        <v>3128.1428000000001</v>
      </c>
      <c r="O23" t="s">
        <v>333</v>
      </c>
      <c r="P23" t="s">
        <v>337</v>
      </c>
    </row>
    <row r="24" spans="1:18" x14ac:dyDescent="0.55000000000000004">
      <c r="A24">
        <v>13706.167799999999</v>
      </c>
      <c r="C24" t="s">
        <v>222</v>
      </c>
      <c r="D24" s="8">
        <f>MEDIAN(A$2:A$1001)</f>
        <v>14042.71955</v>
      </c>
      <c r="G24" s="8">
        <v>3386.9996000000001</v>
      </c>
      <c r="I24" t="s">
        <v>222</v>
      </c>
      <c r="J24" s="8">
        <f>MEDIAN(G$2:G$1001)</f>
        <v>20057.9231</v>
      </c>
      <c r="N24" t="str">
        <f>C24</f>
        <v>Median</v>
      </c>
      <c r="O24" s="8">
        <f>D24</f>
        <v>14042.71955</v>
      </c>
      <c r="P24" s="8">
        <f>J24</f>
        <v>20057.9231</v>
      </c>
    </row>
    <row r="25" spans="1:18" x14ac:dyDescent="0.55000000000000004">
      <c r="A25">
        <v>13725.817300000001</v>
      </c>
      <c r="C25" t="s">
        <v>223</v>
      </c>
      <c r="D25" s="8">
        <f>AVERAGE(A$2:A$1001)</f>
        <v>12653.524341000002</v>
      </c>
      <c r="G25" s="8">
        <v>3460.2586000000001</v>
      </c>
      <c r="I25" t="s">
        <v>223</v>
      </c>
      <c r="J25" s="8">
        <f>AVERAGE(G$2:G$1001)</f>
        <v>16355.390700999998</v>
      </c>
      <c r="N25" t="str">
        <f t="shared" ref="N25:O28" si="5">C25</f>
        <v>Mean</v>
      </c>
      <c r="O25" s="8">
        <f t="shared" si="5"/>
        <v>12653.524341000002</v>
      </c>
      <c r="P25" s="8">
        <f t="shared" ref="P25:P28" si="6">J25</f>
        <v>16355.390700999998</v>
      </c>
    </row>
    <row r="26" spans="1:18" x14ac:dyDescent="0.55000000000000004">
      <c r="A26">
        <v>13749.6317</v>
      </c>
      <c r="C26" t="s">
        <v>224</v>
      </c>
      <c r="D26" s="8">
        <f>_xlfn.STDEV.P(A$2:A$1001)</f>
        <v>3577.8424878074466</v>
      </c>
      <c r="G26" s="8">
        <v>3922.7161999999998</v>
      </c>
      <c r="I26" t="s">
        <v>224</v>
      </c>
      <c r="J26" s="8">
        <f>_xlfn.STDEV.P(G$2:G$1001)</f>
        <v>11022.380413441106</v>
      </c>
      <c r="N26" t="str">
        <f t="shared" si="5"/>
        <v>St.Dev</v>
      </c>
      <c r="O26" s="8">
        <f t="shared" si="5"/>
        <v>3577.8424878074466</v>
      </c>
      <c r="P26" s="8">
        <f t="shared" si="6"/>
        <v>11022.380413441106</v>
      </c>
    </row>
    <row r="27" spans="1:18" x14ac:dyDescent="0.55000000000000004">
      <c r="A27">
        <v>13758.8045</v>
      </c>
      <c r="C27" t="s">
        <v>330</v>
      </c>
      <c r="D27" s="8">
        <f>MIN(A$2:A$1001)</f>
        <v>185.49619999999999</v>
      </c>
      <c r="G27" s="8">
        <v>3929.8020000000001</v>
      </c>
      <c r="I27" t="s">
        <v>330</v>
      </c>
      <c r="J27" s="8">
        <f>MIN(G$2:G$1001)</f>
        <v>175.3211</v>
      </c>
      <c r="N27" t="str">
        <f t="shared" si="5"/>
        <v>Min</v>
      </c>
      <c r="O27" s="8">
        <f t="shared" si="5"/>
        <v>185.49619999999999</v>
      </c>
      <c r="P27" s="8">
        <f t="shared" si="6"/>
        <v>175.3211</v>
      </c>
    </row>
    <row r="28" spans="1:18" x14ac:dyDescent="0.55000000000000004">
      <c r="A28">
        <v>13772.882799999999</v>
      </c>
      <c r="C28" t="s">
        <v>331</v>
      </c>
      <c r="D28" s="8">
        <f>MAX(A$2:A$1001)</f>
        <v>15216.0308</v>
      </c>
      <c r="G28" s="8">
        <v>4224.4224999999997</v>
      </c>
      <c r="I28" t="s">
        <v>331</v>
      </c>
      <c r="J28" s="8">
        <f>MAX(G$2:G$1001)</f>
        <v>29510.529299999998</v>
      </c>
      <c r="N28" t="str">
        <f t="shared" si="5"/>
        <v>Max</v>
      </c>
      <c r="O28" s="8">
        <f t="shared" si="5"/>
        <v>15216.0308</v>
      </c>
      <c r="P28" s="8">
        <f t="shared" si="6"/>
        <v>29510.529299999998</v>
      </c>
    </row>
    <row r="29" spans="1:18" x14ac:dyDescent="0.55000000000000004">
      <c r="A29">
        <v>13804.404</v>
      </c>
      <c r="G29" s="8">
        <v>6676.1881000000003</v>
      </c>
    </row>
    <row r="30" spans="1:18" x14ac:dyDescent="0.55000000000000004">
      <c r="A30">
        <v>13856.224</v>
      </c>
      <c r="G30" s="8">
        <v>7118.1747999999998</v>
      </c>
    </row>
    <row r="31" spans="1:18" x14ac:dyDescent="0.55000000000000004">
      <c r="A31">
        <v>13861.2335</v>
      </c>
      <c r="G31" s="8">
        <v>7289.1827999999996</v>
      </c>
    </row>
    <row r="32" spans="1:18" x14ac:dyDescent="0.55000000000000004">
      <c r="A32">
        <v>13869.523999999999</v>
      </c>
      <c r="G32" s="8">
        <v>7469.9591</v>
      </c>
    </row>
    <row r="33" spans="1:7" x14ac:dyDescent="0.55000000000000004">
      <c r="A33">
        <v>13875.3927</v>
      </c>
      <c r="G33" s="8">
        <v>7786.8823000000002</v>
      </c>
    </row>
    <row r="34" spans="1:7" x14ac:dyDescent="0.55000000000000004">
      <c r="A34">
        <v>13885.154</v>
      </c>
      <c r="G34" s="8">
        <v>8210.7633000000005</v>
      </c>
    </row>
    <row r="35" spans="1:7" x14ac:dyDescent="0.55000000000000004">
      <c r="A35">
        <v>13890.4522</v>
      </c>
      <c r="G35" s="8">
        <v>8219.5795999999991</v>
      </c>
    </row>
    <row r="36" spans="1:7" x14ac:dyDescent="0.55000000000000004">
      <c r="A36">
        <v>13921.486000000001</v>
      </c>
      <c r="G36" s="8">
        <v>8467.7093000000004</v>
      </c>
    </row>
    <row r="37" spans="1:7" x14ac:dyDescent="0.55000000000000004">
      <c r="A37">
        <v>13923.623600000001</v>
      </c>
      <c r="G37" s="8">
        <v>8635.6473000000005</v>
      </c>
    </row>
    <row r="38" spans="1:7" x14ac:dyDescent="0.55000000000000004">
      <c r="A38">
        <v>13928.072899999999</v>
      </c>
      <c r="G38" s="8">
        <v>8816.2224000000006</v>
      </c>
    </row>
    <row r="39" spans="1:7" x14ac:dyDescent="0.55000000000000004">
      <c r="A39">
        <v>13960.253000000001</v>
      </c>
      <c r="G39" s="8">
        <v>9245.2428</v>
      </c>
    </row>
    <row r="40" spans="1:7" x14ac:dyDescent="0.55000000000000004">
      <c r="A40">
        <v>13964.7649</v>
      </c>
      <c r="G40" s="8">
        <v>9493.8521000000001</v>
      </c>
    </row>
    <row r="41" spans="1:7" x14ac:dyDescent="0.55000000000000004">
      <c r="A41">
        <v>13965.4882</v>
      </c>
      <c r="G41" s="8">
        <v>9769.4714000000004</v>
      </c>
    </row>
    <row r="42" spans="1:7" x14ac:dyDescent="0.55000000000000004">
      <c r="A42">
        <v>13988.9483</v>
      </c>
      <c r="G42" s="8">
        <v>10186.263800000001</v>
      </c>
    </row>
    <row r="43" spans="1:7" x14ac:dyDescent="0.55000000000000004">
      <c r="A43">
        <v>13989.7952</v>
      </c>
      <c r="G43" s="8">
        <v>10636.007299999999</v>
      </c>
    </row>
    <row r="44" spans="1:7" x14ac:dyDescent="0.55000000000000004">
      <c r="A44">
        <v>13991.435299999999</v>
      </c>
      <c r="G44" s="8">
        <v>12091.1896</v>
      </c>
    </row>
    <row r="45" spans="1:7" x14ac:dyDescent="0.55000000000000004">
      <c r="A45">
        <v>13993.6425</v>
      </c>
      <c r="G45" s="8">
        <v>12247.1394</v>
      </c>
    </row>
    <row r="46" spans="1:7" x14ac:dyDescent="0.55000000000000004">
      <c r="A46">
        <v>13999.4164</v>
      </c>
      <c r="G46" s="8">
        <v>13306.7989</v>
      </c>
    </row>
    <row r="47" spans="1:7" x14ac:dyDescent="0.55000000000000004">
      <c r="A47">
        <v>14016.419400000001</v>
      </c>
      <c r="G47" s="8">
        <v>14234.9362</v>
      </c>
    </row>
    <row r="48" spans="1:7" x14ac:dyDescent="0.55000000000000004">
      <c r="A48">
        <v>14017.334199999999</v>
      </c>
      <c r="G48" s="8">
        <v>15310.0195</v>
      </c>
    </row>
    <row r="49" spans="1:7" x14ac:dyDescent="0.55000000000000004">
      <c r="A49">
        <v>14025.585800000001</v>
      </c>
      <c r="G49" s="8">
        <v>15470.8066</v>
      </c>
    </row>
    <row r="50" spans="1:7" x14ac:dyDescent="0.55000000000000004">
      <c r="A50">
        <v>14030.4208</v>
      </c>
      <c r="G50" s="8">
        <v>16166.6095</v>
      </c>
    </row>
    <row r="51" spans="1:7" x14ac:dyDescent="0.55000000000000004">
      <c r="A51">
        <v>14039.263199999999</v>
      </c>
      <c r="G51" s="8">
        <v>20047.285100000001</v>
      </c>
    </row>
    <row r="52" spans="1:7" x14ac:dyDescent="0.55000000000000004">
      <c r="A52">
        <v>14046.1759</v>
      </c>
      <c r="G52" s="8">
        <v>20068.561099999999</v>
      </c>
    </row>
    <row r="53" spans="1:7" x14ac:dyDescent="0.55000000000000004">
      <c r="A53">
        <v>14089.264499999999</v>
      </c>
      <c r="G53" s="8">
        <v>22347.464800000002</v>
      </c>
    </row>
    <row r="54" spans="1:7" x14ac:dyDescent="0.55000000000000004">
      <c r="A54">
        <v>14112.5515</v>
      </c>
      <c r="G54" s="8">
        <v>22413.2215</v>
      </c>
    </row>
    <row r="55" spans="1:7" x14ac:dyDescent="0.55000000000000004">
      <c r="A55">
        <v>14118.0272</v>
      </c>
      <c r="G55" s="8">
        <v>23955.606299999999</v>
      </c>
    </row>
    <row r="56" spans="1:7" x14ac:dyDescent="0.55000000000000004">
      <c r="A56">
        <v>14121.4319</v>
      </c>
      <c r="G56" s="8">
        <v>25177.078600000001</v>
      </c>
    </row>
    <row r="57" spans="1:7" x14ac:dyDescent="0.55000000000000004">
      <c r="A57">
        <v>14125.071</v>
      </c>
      <c r="G57" s="8">
        <v>25748.469499999999</v>
      </c>
    </row>
    <row r="58" spans="1:7" x14ac:dyDescent="0.55000000000000004">
      <c r="A58">
        <v>14133.9516</v>
      </c>
      <c r="G58" s="8">
        <v>26089.431799999998</v>
      </c>
    </row>
    <row r="59" spans="1:7" x14ac:dyDescent="0.55000000000000004">
      <c r="A59">
        <v>14152.613300000001</v>
      </c>
      <c r="G59" s="8">
        <v>26151.65</v>
      </c>
    </row>
    <row r="60" spans="1:7" x14ac:dyDescent="0.55000000000000004">
      <c r="A60">
        <v>14155.9761</v>
      </c>
      <c r="G60" s="8">
        <v>26496.321899999999</v>
      </c>
    </row>
    <row r="61" spans="1:7" x14ac:dyDescent="0.55000000000000004">
      <c r="A61">
        <v>14187.744699999999</v>
      </c>
      <c r="G61" s="8">
        <v>26603.595700000002</v>
      </c>
    </row>
    <row r="62" spans="1:7" x14ac:dyDescent="0.55000000000000004">
      <c r="A62">
        <v>14192.649299999999</v>
      </c>
      <c r="G62" s="8">
        <v>26605.178599999999</v>
      </c>
    </row>
    <row r="63" spans="1:7" x14ac:dyDescent="0.55000000000000004">
      <c r="A63">
        <v>14195.2482</v>
      </c>
      <c r="G63" s="8">
        <v>26657.058499999999</v>
      </c>
    </row>
    <row r="64" spans="1:7" x14ac:dyDescent="0.55000000000000004">
      <c r="A64">
        <v>14203.674800000001</v>
      </c>
      <c r="G64" s="8">
        <v>26745.486199999999</v>
      </c>
    </row>
    <row r="65" spans="1:7" x14ac:dyDescent="0.55000000000000004">
      <c r="A65">
        <v>14211.019399999999</v>
      </c>
      <c r="G65" s="8">
        <v>26784.591400000001</v>
      </c>
    </row>
    <row r="66" spans="1:7" x14ac:dyDescent="0.55000000000000004">
      <c r="A66">
        <v>14211.6576</v>
      </c>
      <c r="G66" s="8">
        <v>26813.666700000002</v>
      </c>
    </row>
    <row r="67" spans="1:7" x14ac:dyDescent="0.55000000000000004">
      <c r="A67">
        <v>14232.4468</v>
      </c>
      <c r="G67" s="8">
        <v>26817.033800000001</v>
      </c>
    </row>
    <row r="68" spans="1:7" x14ac:dyDescent="0.55000000000000004">
      <c r="A68">
        <v>14255.2078</v>
      </c>
      <c r="G68" s="8">
        <v>26823.016</v>
      </c>
    </row>
    <row r="69" spans="1:7" x14ac:dyDescent="0.55000000000000004">
      <c r="A69">
        <v>14274.227000000001</v>
      </c>
      <c r="G69" s="8">
        <v>26869.9931</v>
      </c>
    </row>
    <row r="70" spans="1:7" x14ac:dyDescent="0.55000000000000004">
      <c r="A70">
        <v>14279.017400000001</v>
      </c>
      <c r="G70" s="8">
        <v>26880.5671</v>
      </c>
    </row>
    <row r="71" spans="1:7" x14ac:dyDescent="0.55000000000000004">
      <c r="A71">
        <v>14284.754800000001</v>
      </c>
      <c r="G71" s="8">
        <v>26888.349699999999</v>
      </c>
    </row>
    <row r="72" spans="1:7" x14ac:dyDescent="0.55000000000000004">
      <c r="A72">
        <v>14311.8894</v>
      </c>
      <c r="G72" s="8">
        <v>26891.372800000001</v>
      </c>
    </row>
    <row r="73" spans="1:7" x14ac:dyDescent="0.55000000000000004">
      <c r="A73">
        <v>14314.2984</v>
      </c>
      <c r="G73" s="8">
        <v>26905.626799999998</v>
      </c>
    </row>
    <row r="74" spans="1:7" x14ac:dyDescent="0.55000000000000004">
      <c r="A74">
        <v>14365.9853</v>
      </c>
      <c r="G74" s="8">
        <v>26947.2048</v>
      </c>
    </row>
    <row r="75" spans="1:7" x14ac:dyDescent="0.55000000000000004">
      <c r="A75">
        <v>14369.8226</v>
      </c>
      <c r="G75" s="8">
        <v>27008.709900000002</v>
      </c>
    </row>
    <row r="76" spans="1:7" x14ac:dyDescent="0.55000000000000004">
      <c r="A76">
        <v>14390.265799999999</v>
      </c>
      <c r="G76" s="8">
        <v>27043.256799999999</v>
      </c>
    </row>
    <row r="77" spans="1:7" x14ac:dyDescent="0.55000000000000004">
      <c r="A77">
        <v>14406.2258</v>
      </c>
      <c r="G77" s="8">
        <v>27066.914100000002</v>
      </c>
    </row>
    <row r="78" spans="1:7" x14ac:dyDescent="0.55000000000000004">
      <c r="A78">
        <v>14411.324500000001</v>
      </c>
      <c r="G78" s="8">
        <v>27149.9283</v>
      </c>
    </row>
    <row r="79" spans="1:7" x14ac:dyDescent="0.55000000000000004">
      <c r="A79">
        <v>14436.1558</v>
      </c>
      <c r="G79" s="8">
        <v>27159.8609</v>
      </c>
    </row>
    <row r="80" spans="1:7" x14ac:dyDescent="0.55000000000000004">
      <c r="A80">
        <v>14454.731</v>
      </c>
      <c r="G80" s="8">
        <v>27172.150699999998</v>
      </c>
    </row>
    <row r="81" spans="1:7" x14ac:dyDescent="0.55000000000000004">
      <c r="A81">
        <v>14458.9488</v>
      </c>
      <c r="G81" s="8">
        <v>27180.285500000002</v>
      </c>
    </row>
    <row r="82" spans="1:7" x14ac:dyDescent="0.55000000000000004">
      <c r="A82">
        <v>14481.111500000001</v>
      </c>
      <c r="G82" s="8">
        <v>27185.985400000001</v>
      </c>
    </row>
    <row r="83" spans="1:7" x14ac:dyDescent="0.55000000000000004">
      <c r="A83">
        <v>14561.8024</v>
      </c>
      <c r="G83" s="8">
        <v>27198.816699999999</v>
      </c>
    </row>
    <row r="84" spans="1:7" x14ac:dyDescent="0.55000000000000004">
      <c r="A84">
        <v>14567.1067</v>
      </c>
      <c r="G84" s="8">
        <v>27200.247200000002</v>
      </c>
    </row>
    <row r="85" spans="1:7" x14ac:dyDescent="0.55000000000000004">
      <c r="A85">
        <v>14576.611000000001</v>
      </c>
      <c r="G85" s="8">
        <v>27247.9699</v>
      </c>
    </row>
    <row r="86" spans="1:7" x14ac:dyDescent="0.55000000000000004">
      <c r="A86">
        <v>14578.9743</v>
      </c>
      <c r="G86" s="8">
        <v>27287.223900000001</v>
      </c>
    </row>
    <row r="87" spans="1:7" x14ac:dyDescent="0.55000000000000004">
      <c r="A87">
        <v>14587.9494</v>
      </c>
      <c r="G87" s="8">
        <v>27366.167799999999</v>
      </c>
    </row>
    <row r="88" spans="1:7" x14ac:dyDescent="0.55000000000000004">
      <c r="A88">
        <v>14597.759</v>
      </c>
      <c r="G88" s="8">
        <v>27378.906599999998</v>
      </c>
    </row>
    <row r="89" spans="1:7" x14ac:dyDescent="0.55000000000000004">
      <c r="A89">
        <v>14604.8976</v>
      </c>
      <c r="G89" s="8">
        <v>27399.107800000002</v>
      </c>
    </row>
    <row r="90" spans="1:7" x14ac:dyDescent="0.55000000000000004">
      <c r="A90">
        <v>14624.1445</v>
      </c>
      <c r="G90" s="8">
        <v>27404.6446</v>
      </c>
    </row>
    <row r="91" spans="1:7" x14ac:dyDescent="0.55000000000000004">
      <c r="A91">
        <v>14691.3225</v>
      </c>
      <c r="G91" s="8">
        <v>27447.7431</v>
      </c>
    </row>
    <row r="92" spans="1:7" x14ac:dyDescent="0.55000000000000004">
      <c r="A92">
        <v>14694.185299999999</v>
      </c>
      <c r="G92" s="8">
        <v>27462.5661</v>
      </c>
    </row>
    <row r="93" spans="1:7" x14ac:dyDescent="0.55000000000000004">
      <c r="A93">
        <v>14695.1553</v>
      </c>
      <c r="G93" s="8">
        <v>27587.6234</v>
      </c>
    </row>
    <row r="94" spans="1:7" x14ac:dyDescent="0.55000000000000004">
      <c r="A94">
        <v>14759.0175</v>
      </c>
      <c r="G94" s="8">
        <v>27591.286899999999</v>
      </c>
    </row>
    <row r="95" spans="1:7" x14ac:dyDescent="0.55000000000000004">
      <c r="A95">
        <v>14826.608</v>
      </c>
      <c r="G95" s="8">
        <v>27693.345700000002</v>
      </c>
    </row>
    <row r="96" spans="1:7" x14ac:dyDescent="0.55000000000000004">
      <c r="A96">
        <v>14854.5095</v>
      </c>
      <c r="G96" s="8">
        <v>27806.708600000002</v>
      </c>
    </row>
    <row r="97" spans="1:7" x14ac:dyDescent="0.55000000000000004">
      <c r="A97">
        <v>14897.876200000001</v>
      </c>
      <c r="G97" s="8">
        <v>27874.432700000001</v>
      </c>
    </row>
    <row r="98" spans="1:7" x14ac:dyDescent="0.55000000000000004">
      <c r="A98">
        <v>15012.672399999999</v>
      </c>
      <c r="G98" s="8">
        <v>27922.759699999999</v>
      </c>
    </row>
    <row r="99" spans="1:7" x14ac:dyDescent="0.55000000000000004">
      <c r="A99">
        <v>15029.564700000001</v>
      </c>
      <c r="G99" s="8">
        <v>27963.112300000001</v>
      </c>
    </row>
    <row r="100" spans="1:7" x14ac:dyDescent="0.55000000000000004">
      <c r="A100">
        <v>15150.209199999999</v>
      </c>
      <c r="G100" s="8">
        <v>28379.163499999999</v>
      </c>
    </row>
    <row r="101" spans="1:7" x14ac:dyDescent="0.55000000000000004">
      <c r="A101">
        <v>15216.0308</v>
      </c>
      <c r="G101" s="8">
        <v>29510.529299999998</v>
      </c>
    </row>
  </sheetData>
  <sortState xmlns:xlrd2="http://schemas.microsoft.com/office/spreadsheetml/2017/richdata2" ref="A2:A207">
    <sortCondition ref="A2:A207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E8AC-11FB-4FC8-9C5F-30FAB4695345}">
  <dimension ref="A1:R101"/>
  <sheetViews>
    <sheetView topLeftCell="A10" workbookViewId="0">
      <selection activeCell="O24" sqref="O24:P24"/>
    </sheetView>
  </sheetViews>
  <sheetFormatPr defaultRowHeight="14.4" x14ac:dyDescent="0.55000000000000004"/>
  <cols>
    <col min="7" max="7" width="8.83984375" style="8"/>
    <col min="14" max="14" width="13.89453125" customWidth="1"/>
  </cols>
  <sheetData>
    <row r="1" spans="1:18" x14ac:dyDescent="0.55000000000000004">
      <c r="A1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>
        <v>229.5924</v>
      </c>
      <c r="C2">
        <v>2500</v>
      </c>
      <c r="D2" s="9">
        <f>FREQUENCY(A$2:A1001,C2:C21)</f>
        <v>4</v>
      </c>
      <c r="E2">
        <f>D2</f>
        <v>4</v>
      </c>
      <c r="G2" s="8">
        <v>104.9751</v>
      </c>
      <c r="I2">
        <v>2500</v>
      </c>
      <c r="J2" s="9">
        <f>FREQUENCY(G$2:G1001,I2:I21)</f>
        <v>14</v>
      </c>
      <c r="K2">
        <f>J2</f>
        <v>14</v>
      </c>
      <c r="N2" t="str">
        <f>CONCATENATE("&lt; ",C2)</f>
        <v>&lt; 2500</v>
      </c>
      <c r="O2">
        <f>D2</f>
        <v>4</v>
      </c>
      <c r="P2">
        <f>E2</f>
        <v>4</v>
      </c>
      <c r="Q2">
        <f>J2</f>
        <v>14</v>
      </c>
      <c r="R2">
        <f>K2</f>
        <v>14</v>
      </c>
    </row>
    <row r="3" spans="1:18" ht="15.6" x14ac:dyDescent="0.55000000000000004">
      <c r="A3">
        <v>727.78009999999995</v>
      </c>
      <c r="C3">
        <v>5000</v>
      </c>
      <c r="D3" s="9">
        <f>FREQUENCY(A$2:A1002,C3:C22)</f>
        <v>7</v>
      </c>
      <c r="E3">
        <f>D3-D2</f>
        <v>3</v>
      </c>
      <c r="G3" s="8">
        <v>283.19</v>
      </c>
      <c r="I3">
        <v>5000</v>
      </c>
      <c r="J3" s="9">
        <f>FREQUENCY(G$2:G1002,I3:I22)</f>
        <v>22</v>
      </c>
      <c r="K3">
        <f>J3-J2</f>
        <v>8</v>
      </c>
      <c r="N3" t="str">
        <f t="shared" ref="N3:N21" si="0">CONCATENATE("&lt; ",C3)</f>
        <v>&lt; 5000</v>
      </c>
      <c r="O3">
        <f t="shared" ref="O3:P22" si="1">D3</f>
        <v>7</v>
      </c>
      <c r="P3">
        <f t="shared" si="1"/>
        <v>3</v>
      </c>
      <c r="Q3">
        <f>J3</f>
        <v>22</v>
      </c>
      <c r="R3">
        <f t="shared" ref="R3:R22" si="2">K3</f>
        <v>8</v>
      </c>
    </row>
    <row r="4" spans="1:18" ht="15.6" x14ac:dyDescent="0.55000000000000004">
      <c r="A4">
        <v>835.26900000000001</v>
      </c>
      <c r="C4">
        <v>7500</v>
      </c>
      <c r="D4" s="9">
        <f>FREQUENCY(A$2:A1003,C4:C23)</f>
        <v>8</v>
      </c>
      <c r="E4">
        <f t="shared" ref="E4:E22" si="3">D4-D3</f>
        <v>1</v>
      </c>
      <c r="G4" s="8">
        <v>370.53750000000002</v>
      </c>
      <c r="I4">
        <v>7500</v>
      </c>
      <c r="J4" s="9">
        <f>FREQUENCY(G$2:G1003,I4:I23)</f>
        <v>25</v>
      </c>
      <c r="K4">
        <f t="shared" ref="K4:K22" si="4">J4-J3</f>
        <v>3</v>
      </c>
      <c r="N4" t="str">
        <f t="shared" si="0"/>
        <v>&lt; 7500</v>
      </c>
      <c r="O4">
        <f t="shared" si="1"/>
        <v>8</v>
      </c>
      <c r="P4">
        <f t="shared" si="1"/>
        <v>1</v>
      </c>
      <c r="Q4">
        <f>J4</f>
        <v>25</v>
      </c>
      <c r="R4">
        <f t="shared" si="2"/>
        <v>3</v>
      </c>
    </row>
    <row r="5" spans="1:18" ht="15.6" x14ac:dyDescent="0.55000000000000004">
      <c r="A5">
        <v>2380.1224000000002</v>
      </c>
      <c r="C5">
        <v>10000</v>
      </c>
      <c r="D5" s="9">
        <f>FREQUENCY(A$2:A1004,C5:C24)</f>
        <v>9</v>
      </c>
      <c r="E5">
        <f t="shared" si="3"/>
        <v>1</v>
      </c>
      <c r="G5" s="8">
        <v>433.404</v>
      </c>
      <c r="I5">
        <v>10000</v>
      </c>
      <c r="J5" s="9">
        <f>FREQUENCY(G$2:G1004,I5:I24)</f>
        <v>27</v>
      </c>
      <c r="K5">
        <f t="shared" si="4"/>
        <v>2</v>
      </c>
      <c r="N5" t="str">
        <f t="shared" si="0"/>
        <v>&lt; 10000</v>
      </c>
      <c r="O5">
        <f t="shared" si="1"/>
        <v>9</v>
      </c>
      <c r="P5">
        <f t="shared" si="1"/>
        <v>1</v>
      </c>
      <c r="Q5">
        <f>J5</f>
        <v>27</v>
      </c>
      <c r="R5">
        <f t="shared" si="2"/>
        <v>2</v>
      </c>
    </row>
    <row r="6" spans="1:18" ht="15.6" x14ac:dyDescent="0.55000000000000004">
      <c r="A6">
        <v>3367.5252</v>
      </c>
      <c r="C6">
        <v>12500</v>
      </c>
      <c r="D6" s="9">
        <f>FREQUENCY(A$2:A1005,C6:C25)</f>
        <v>9</v>
      </c>
      <c r="E6">
        <f t="shared" si="3"/>
        <v>0</v>
      </c>
      <c r="G6" s="8">
        <v>717.37829999999997</v>
      </c>
      <c r="I6">
        <v>12500</v>
      </c>
      <c r="J6" s="9">
        <f>FREQUENCY(G$2:G1005,I6:I25)</f>
        <v>31</v>
      </c>
      <c r="K6">
        <f t="shared" si="4"/>
        <v>4</v>
      </c>
      <c r="N6" t="str">
        <f t="shared" si="0"/>
        <v>&lt; 12500</v>
      </c>
      <c r="O6">
        <f t="shared" si="1"/>
        <v>9</v>
      </c>
      <c r="P6">
        <f t="shared" si="1"/>
        <v>0</v>
      </c>
      <c r="Q6">
        <f>J6</f>
        <v>31</v>
      </c>
      <c r="R6">
        <f t="shared" si="2"/>
        <v>4</v>
      </c>
    </row>
    <row r="7" spans="1:18" ht="15.6" x14ac:dyDescent="0.55000000000000004">
      <c r="A7">
        <v>3824.1795000000002</v>
      </c>
      <c r="C7">
        <v>15000</v>
      </c>
      <c r="D7" s="9">
        <f>FREQUENCY(A$2:A1006,C7:C26)</f>
        <v>11</v>
      </c>
      <c r="E7">
        <f t="shared" si="3"/>
        <v>2</v>
      </c>
      <c r="G7" s="8">
        <v>803.91279999999995</v>
      </c>
      <c r="I7">
        <v>15000</v>
      </c>
      <c r="J7" s="9">
        <f>FREQUENCY(G$2:G1006,I7:I26)</f>
        <v>33</v>
      </c>
      <c r="K7">
        <f t="shared" si="4"/>
        <v>2</v>
      </c>
      <c r="N7" t="str">
        <f t="shared" si="0"/>
        <v>&lt; 15000</v>
      </c>
      <c r="O7">
        <f t="shared" si="1"/>
        <v>11</v>
      </c>
      <c r="P7">
        <f t="shared" si="1"/>
        <v>2</v>
      </c>
      <c r="Q7">
        <f>J7</f>
        <v>33</v>
      </c>
      <c r="R7">
        <f t="shared" si="2"/>
        <v>2</v>
      </c>
    </row>
    <row r="8" spans="1:18" ht="15.6" x14ac:dyDescent="0.55000000000000004">
      <c r="A8">
        <v>4429.9165999999996</v>
      </c>
      <c r="C8">
        <v>17500</v>
      </c>
      <c r="D8" s="9">
        <f>FREQUENCY(A$2:A1007,C8:C27)</f>
        <v>93</v>
      </c>
      <c r="E8">
        <f t="shared" si="3"/>
        <v>82</v>
      </c>
      <c r="G8" s="8">
        <v>848.04169999999999</v>
      </c>
      <c r="I8">
        <v>17500</v>
      </c>
      <c r="J8" s="9">
        <f>FREQUENCY(G$2:G1007,I8:I27)</f>
        <v>35</v>
      </c>
      <c r="K8">
        <f t="shared" si="4"/>
        <v>2</v>
      </c>
      <c r="N8" t="str">
        <f t="shared" si="0"/>
        <v>&lt; 17500</v>
      </c>
      <c r="O8">
        <f t="shared" si="1"/>
        <v>93</v>
      </c>
      <c r="P8">
        <f t="shared" si="1"/>
        <v>82</v>
      </c>
      <c r="Q8">
        <f>J8</f>
        <v>35</v>
      </c>
      <c r="R8">
        <f t="shared" si="2"/>
        <v>2</v>
      </c>
    </row>
    <row r="9" spans="1:18" ht="15.6" x14ac:dyDescent="0.55000000000000004">
      <c r="A9">
        <v>7185.7663000000002</v>
      </c>
      <c r="C9">
        <v>20000</v>
      </c>
      <c r="D9" s="9">
        <f>FREQUENCY(A$2:A1008,C9:C28)</f>
        <v>100</v>
      </c>
      <c r="E9">
        <f t="shared" si="3"/>
        <v>7</v>
      </c>
      <c r="G9" s="8">
        <v>1249.2787000000001</v>
      </c>
      <c r="I9">
        <v>20000</v>
      </c>
      <c r="J9" s="9">
        <f>FREQUENCY(G$2:G1008,I9:I28)</f>
        <v>36</v>
      </c>
      <c r="K9">
        <f t="shared" si="4"/>
        <v>1</v>
      </c>
      <c r="N9" t="str">
        <f t="shared" si="0"/>
        <v>&lt; 20000</v>
      </c>
      <c r="O9">
        <f t="shared" si="1"/>
        <v>100</v>
      </c>
      <c r="P9">
        <f t="shared" si="1"/>
        <v>7</v>
      </c>
      <c r="Q9">
        <f>J9</f>
        <v>36</v>
      </c>
      <c r="R9">
        <f t="shared" si="2"/>
        <v>1</v>
      </c>
    </row>
    <row r="10" spans="1:18" ht="15.6" x14ac:dyDescent="0.55000000000000004">
      <c r="A10">
        <v>8751.9081000000006</v>
      </c>
      <c r="C10">
        <v>22500</v>
      </c>
      <c r="D10" s="9">
        <f>FREQUENCY(A$2:A1009,C10:C29)</f>
        <v>100</v>
      </c>
      <c r="E10">
        <f t="shared" si="3"/>
        <v>0</v>
      </c>
      <c r="G10" s="8">
        <v>1593.904</v>
      </c>
      <c r="I10">
        <v>22500</v>
      </c>
      <c r="J10" s="9">
        <f>FREQUENCY(G$2:G1009,I10:I29)</f>
        <v>39</v>
      </c>
      <c r="K10">
        <f t="shared" si="4"/>
        <v>3</v>
      </c>
      <c r="N10" t="str">
        <f t="shared" si="0"/>
        <v>&lt; 22500</v>
      </c>
      <c r="O10">
        <f t="shared" si="1"/>
        <v>100</v>
      </c>
      <c r="P10">
        <f t="shared" si="1"/>
        <v>0</v>
      </c>
      <c r="Q10">
        <f>J10</f>
        <v>39</v>
      </c>
      <c r="R10">
        <f t="shared" si="2"/>
        <v>3</v>
      </c>
    </row>
    <row r="11" spans="1:18" ht="15.6" x14ac:dyDescent="0.55000000000000004">
      <c r="A11">
        <v>13924.169900000001</v>
      </c>
      <c r="C11">
        <v>25000</v>
      </c>
      <c r="D11" s="9">
        <f>FREQUENCY(A$2:A1010,C11:C30)</f>
        <v>100</v>
      </c>
      <c r="E11">
        <f t="shared" si="3"/>
        <v>0</v>
      </c>
      <c r="G11" s="8">
        <v>1659.0117</v>
      </c>
      <c r="I11">
        <v>25000</v>
      </c>
      <c r="J11" s="9">
        <f>FREQUENCY(G$2:G1010,I11:I30)</f>
        <v>39</v>
      </c>
      <c r="K11">
        <f t="shared" si="4"/>
        <v>0</v>
      </c>
      <c r="N11" t="str">
        <f t="shared" si="0"/>
        <v>&lt; 25000</v>
      </c>
      <c r="O11">
        <f t="shared" si="1"/>
        <v>100</v>
      </c>
      <c r="P11">
        <f t="shared" si="1"/>
        <v>0</v>
      </c>
      <c r="Q11">
        <f>J11</f>
        <v>39</v>
      </c>
      <c r="R11">
        <f t="shared" si="2"/>
        <v>0</v>
      </c>
    </row>
    <row r="12" spans="1:18" ht="15.6" x14ac:dyDescent="0.55000000000000004">
      <c r="A12">
        <v>14937.716399999999</v>
      </c>
      <c r="C12">
        <v>27500</v>
      </c>
      <c r="D12" s="9">
        <f>FREQUENCY(A$2:A1011,C12:C31)</f>
        <v>100</v>
      </c>
      <c r="E12">
        <f t="shared" si="3"/>
        <v>0</v>
      </c>
      <c r="G12" s="8">
        <v>1842.8439000000001</v>
      </c>
      <c r="I12">
        <v>27500</v>
      </c>
      <c r="J12" s="9">
        <f>FREQUENCY(G$2:G1011,I12:I31)</f>
        <v>39</v>
      </c>
      <c r="K12">
        <f t="shared" si="4"/>
        <v>0</v>
      </c>
      <c r="N12" t="str">
        <f t="shared" si="0"/>
        <v>&lt; 27500</v>
      </c>
      <c r="O12">
        <f t="shared" si="1"/>
        <v>100</v>
      </c>
      <c r="P12">
        <f t="shared" si="1"/>
        <v>0</v>
      </c>
      <c r="Q12">
        <f>J12</f>
        <v>39</v>
      </c>
      <c r="R12">
        <f t="shared" si="2"/>
        <v>0</v>
      </c>
    </row>
    <row r="13" spans="1:18" ht="15.6" x14ac:dyDescent="0.55000000000000004">
      <c r="A13">
        <v>15581.4936</v>
      </c>
      <c r="C13">
        <v>30000</v>
      </c>
      <c r="D13" s="9">
        <f>FREQUENCY(A$2:A1012,C13:C32)</f>
        <v>100</v>
      </c>
      <c r="E13">
        <f t="shared" si="3"/>
        <v>0</v>
      </c>
      <c r="G13" s="8">
        <v>2012.1853000000001</v>
      </c>
      <c r="I13">
        <v>30000</v>
      </c>
      <c r="J13" s="9">
        <f>FREQUENCY(G$2:G1012,I13:I32)</f>
        <v>43</v>
      </c>
      <c r="K13">
        <f t="shared" si="4"/>
        <v>4</v>
      </c>
      <c r="N13" t="str">
        <f t="shared" si="0"/>
        <v>&lt; 30000</v>
      </c>
      <c r="O13">
        <f t="shared" si="1"/>
        <v>100</v>
      </c>
      <c r="P13">
        <f t="shared" si="1"/>
        <v>0</v>
      </c>
      <c r="Q13">
        <f>J13</f>
        <v>43</v>
      </c>
      <c r="R13">
        <f t="shared" si="2"/>
        <v>4</v>
      </c>
    </row>
    <row r="14" spans="1:18" ht="15.6" x14ac:dyDescent="0.55000000000000004">
      <c r="A14">
        <v>15751.8375</v>
      </c>
      <c r="C14">
        <v>32500</v>
      </c>
      <c r="D14" s="9">
        <f>FREQUENCY(A$2:A1013,C14:C33)</f>
        <v>100</v>
      </c>
      <c r="E14">
        <f t="shared" si="3"/>
        <v>0</v>
      </c>
      <c r="G14" s="8">
        <v>2190.2482</v>
      </c>
      <c r="I14">
        <v>32500</v>
      </c>
      <c r="J14" s="9">
        <f>FREQUENCY(G$2:G1013,I14:I33)</f>
        <v>99</v>
      </c>
      <c r="K14">
        <f t="shared" si="4"/>
        <v>56</v>
      </c>
      <c r="N14" t="str">
        <f t="shared" si="0"/>
        <v>&lt; 32500</v>
      </c>
      <c r="O14">
        <f t="shared" si="1"/>
        <v>100</v>
      </c>
      <c r="P14">
        <f t="shared" si="1"/>
        <v>0</v>
      </c>
      <c r="Q14">
        <f>J14</f>
        <v>99</v>
      </c>
      <c r="R14">
        <f t="shared" si="2"/>
        <v>56</v>
      </c>
    </row>
    <row r="15" spans="1:18" ht="15.6" x14ac:dyDescent="0.55000000000000004">
      <c r="A15">
        <v>15899.1327</v>
      </c>
      <c r="C15">
        <v>35000</v>
      </c>
      <c r="D15" s="9">
        <f>FREQUENCY(A$2:A1014,C15:C34)</f>
        <v>100</v>
      </c>
      <c r="E15">
        <f t="shared" si="3"/>
        <v>0</v>
      </c>
      <c r="G15" s="8">
        <v>2451.7849999999999</v>
      </c>
      <c r="I15">
        <v>35000</v>
      </c>
      <c r="J15" s="9">
        <f>FREQUENCY(G$2:G1014,I15:I34)</f>
        <v>100</v>
      </c>
      <c r="K15">
        <f t="shared" si="4"/>
        <v>1</v>
      </c>
      <c r="N15" t="str">
        <f t="shared" si="0"/>
        <v>&lt; 35000</v>
      </c>
      <c r="O15">
        <f t="shared" si="1"/>
        <v>100</v>
      </c>
      <c r="P15">
        <f t="shared" si="1"/>
        <v>0</v>
      </c>
      <c r="Q15">
        <f>J15</f>
        <v>100</v>
      </c>
      <c r="R15">
        <f t="shared" si="2"/>
        <v>1</v>
      </c>
    </row>
    <row r="16" spans="1:18" ht="15.6" x14ac:dyDescent="0.55000000000000004">
      <c r="A16">
        <v>15954.9362</v>
      </c>
      <c r="C16">
        <v>37500</v>
      </c>
      <c r="D16" s="9">
        <f>FREQUENCY(A$2:A1015,C16:C35)</f>
        <v>100</v>
      </c>
      <c r="E16">
        <f t="shared" si="3"/>
        <v>0</v>
      </c>
      <c r="G16" s="8">
        <v>2769.1514999999999</v>
      </c>
      <c r="I16">
        <v>37500</v>
      </c>
      <c r="J16" s="9">
        <f>FREQUENCY(G$2:G1015,I16:I35)</f>
        <v>100</v>
      </c>
      <c r="K16">
        <f t="shared" si="4"/>
        <v>0</v>
      </c>
      <c r="N16" t="str">
        <f t="shared" si="0"/>
        <v>&lt; 37500</v>
      </c>
      <c r="O16">
        <f t="shared" si="1"/>
        <v>100</v>
      </c>
      <c r="P16">
        <f t="shared" si="1"/>
        <v>0</v>
      </c>
      <c r="Q16">
        <f>J16</f>
        <v>100</v>
      </c>
      <c r="R16">
        <f t="shared" si="2"/>
        <v>0</v>
      </c>
    </row>
    <row r="17" spans="1:18" ht="15.6" x14ac:dyDescent="0.55000000000000004">
      <c r="A17">
        <v>16125.516600000001</v>
      </c>
      <c r="C17">
        <v>40000</v>
      </c>
      <c r="D17" s="9">
        <f>FREQUENCY(A$2:A1016,C17:C36)</f>
        <v>100</v>
      </c>
      <c r="E17">
        <f t="shared" si="3"/>
        <v>0</v>
      </c>
      <c r="G17" s="8">
        <v>2908.6033000000002</v>
      </c>
      <c r="I17">
        <v>40000</v>
      </c>
      <c r="J17" s="9">
        <f>FREQUENCY(G$2:G1016,I17:I36)</f>
        <v>100</v>
      </c>
      <c r="K17">
        <f t="shared" si="4"/>
        <v>0</v>
      </c>
      <c r="N17" t="str">
        <f t="shared" si="0"/>
        <v>&lt; 40000</v>
      </c>
      <c r="O17">
        <f t="shared" si="1"/>
        <v>100</v>
      </c>
      <c r="P17">
        <f t="shared" si="1"/>
        <v>0</v>
      </c>
      <c r="Q17">
        <f>J17</f>
        <v>100</v>
      </c>
      <c r="R17">
        <f t="shared" si="2"/>
        <v>0</v>
      </c>
    </row>
    <row r="18" spans="1:18" ht="15.6" x14ac:dyDescent="0.55000000000000004">
      <c r="A18">
        <v>16135.4326</v>
      </c>
      <c r="C18">
        <v>42500</v>
      </c>
      <c r="D18" s="9">
        <f>FREQUENCY(A$2:A1017,C18:C37)</f>
        <v>100</v>
      </c>
      <c r="E18">
        <f t="shared" si="3"/>
        <v>0</v>
      </c>
      <c r="G18" s="8">
        <v>3952.5284000000001</v>
      </c>
      <c r="I18">
        <v>42500</v>
      </c>
      <c r="J18" s="9">
        <f>FREQUENCY(G$2:G1017,I18:I37)</f>
        <v>100</v>
      </c>
      <c r="K18">
        <f t="shared" si="4"/>
        <v>0</v>
      </c>
      <c r="N18" t="str">
        <f t="shared" si="0"/>
        <v>&lt; 42500</v>
      </c>
      <c r="O18">
        <f t="shared" si="1"/>
        <v>100</v>
      </c>
      <c r="P18">
        <f t="shared" si="1"/>
        <v>0</v>
      </c>
      <c r="Q18">
        <f>J18</f>
        <v>100</v>
      </c>
      <c r="R18">
        <f t="shared" si="2"/>
        <v>0</v>
      </c>
    </row>
    <row r="19" spans="1:18" ht="15.6" x14ac:dyDescent="0.55000000000000004">
      <c r="A19">
        <v>16155.4944</v>
      </c>
      <c r="C19">
        <v>45000</v>
      </c>
      <c r="D19" s="9">
        <f>FREQUENCY(A$2:A1018,C19:C38)</f>
        <v>100</v>
      </c>
      <c r="E19">
        <f t="shared" si="3"/>
        <v>0</v>
      </c>
      <c r="G19" s="8">
        <v>3971.9445000000001</v>
      </c>
      <c r="I19">
        <v>45000</v>
      </c>
      <c r="J19" s="9">
        <f>FREQUENCY(G$2:G1018,I19:I38)</f>
        <v>100</v>
      </c>
      <c r="K19">
        <f t="shared" si="4"/>
        <v>0</v>
      </c>
      <c r="N19" t="str">
        <f t="shared" si="0"/>
        <v>&lt; 45000</v>
      </c>
      <c r="O19">
        <f t="shared" si="1"/>
        <v>100</v>
      </c>
      <c r="P19">
        <f t="shared" si="1"/>
        <v>0</v>
      </c>
      <c r="Q19">
        <f>J19</f>
        <v>100</v>
      </c>
      <c r="R19">
        <f t="shared" si="2"/>
        <v>0</v>
      </c>
    </row>
    <row r="20" spans="1:18" ht="15.6" x14ac:dyDescent="0.55000000000000004">
      <c r="A20">
        <v>16175.049499999999</v>
      </c>
      <c r="C20">
        <v>47500</v>
      </c>
      <c r="D20" s="9">
        <f>FREQUENCY(A$2:A1019,C20:C39)</f>
        <v>100</v>
      </c>
      <c r="E20">
        <f t="shared" si="3"/>
        <v>0</v>
      </c>
      <c r="G20" s="8">
        <v>4381.7199000000001</v>
      </c>
      <c r="I20">
        <v>47500</v>
      </c>
      <c r="J20" s="9">
        <f>FREQUENCY(G$2:G1019,I20:I39)</f>
        <v>100</v>
      </c>
      <c r="K20">
        <f t="shared" si="4"/>
        <v>0</v>
      </c>
      <c r="N20" t="str">
        <f t="shared" si="0"/>
        <v>&lt; 47500</v>
      </c>
      <c r="O20">
        <f t="shared" si="1"/>
        <v>100</v>
      </c>
      <c r="P20">
        <f t="shared" si="1"/>
        <v>0</v>
      </c>
      <c r="Q20">
        <f>J20</f>
        <v>100</v>
      </c>
      <c r="R20">
        <f t="shared" si="2"/>
        <v>0</v>
      </c>
    </row>
    <row r="21" spans="1:18" ht="15.6" x14ac:dyDescent="0.55000000000000004">
      <c r="A21">
        <v>16196.1792</v>
      </c>
      <c r="C21">
        <v>50000</v>
      </c>
      <c r="D21" s="9">
        <f>FREQUENCY(A$2:A1020,C21:C40)</f>
        <v>100</v>
      </c>
      <c r="E21">
        <f t="shared" si="3"/>
        <v>0</v>
      </c>
      <c r="G21" s="8">
        <v>4398.8675000000003</v>
      </c>
      <c r="I21">
        <v>50000</v>
      </c>
      <c r="J21" s="9">
        <f>FREQUENCY(G$2:G1020,I21:I40)</f>
        <v>100</v>
      </c>
      <c r="K21">
        <f t="shared" si="4"/>
        <v>0</v>
      </c>
      <c r="N21" t="str">
        <f t="shared" si="0"/>
        <v>&lt; 50000</v>
      </c>
      <c r="O21">
        <f t="shared" si="1"/>
        <v>100</v>
      </c>
      <c r="P21">
        <f t="shared" si="1"/>
        <v>0</v>
      </c>
      <c r="Q21">
        <f>J21</f>
        <v>100</v>
      </c>
      <c r="R21">
        <f t="shared" si="2"/>
        <v>0</v>
      </c>
    </row>
    <row r="22" spans="1:18" ht="15.6" x14ac:dyDescent="0.55000000000000004">
      <c r="A22">
        <v>16230.0437</v>
      </c>
      <c r="C22">
        <v>100000</v>
      </c>
      <c r="D22" s="9">
        <f>FREQUENCY(A$2:A1021,C22:C41)</f>
        <v>100</v>
      </c>
      <c r="E22">
        <f t="shared" si="3"/>
        <v>0</v>
      </c>
      <c r="G22" s="8">
        <v>4483.7438000000002</v>
      </c>
      <c r="I22">
        <v>100000</v>
      </c>
      <c r="J22" s="9">
        <f>FREQUENCY(G$2:G1021,I22:I41)</f>
        <v>100</v>
      </c>
      <c r="K22">
        <f t="shared" si="4"/>
        <v>0</v>
      </c>
      <c r="N22" t="s">
        <v>334</v>
      </c>
      <c r="O22">
        <f t="shared" si="1"/>
        <v>100</v>
      </c>
      <c r="P22">
        <f t="shared" si="1"/>
        <v>0</v>
      </c>
      <c r="Q22">
        <f>J22</f>
        <v>100</v>
      </c>
      <c r="R22">
        <f t="shared" si="2"/>
        <v>0</v>
      </c>
    </row>
    <row r="23" spans="1:18" x14ac:dyDescent="0.55000000000000004">
      <c r="A23">
        <v>16256.7616</v>
      </c>
      <c r="G23" s="8">
        <v>4885.9201999999996</v>
      </c>
      <c r="O23" t="s">
        <v>333</v>
      </c>
      <c r="P23" t="s">
        <v>337</v>
      </c>
    </row>
    <row r="24" spans="1:18" x14ac:dyDescent="0.55000000000000004">
      <c r="A24">
        <v>16277.4648</v>
      </c>
      <c r="C24" t="s">
        <v>222</v>
      </c>
      <c r="D24" s="8">
        <f>MEDIAN(A$2:A$1001)</f>
        <v>16647.785799999998</v>
      </c>
      <c r="G24" s="8">
        <v>6718.2897999999996</v>
      </c>
      <c r="I24" t="s">
        <v>222</v>
      </c>
      <c r="J24" s="8">
        <f>MEDIAN(G$2:G$1001)</f>
        <v>30546.581300000002</v>
      </c>
      <c r="N24" t="str">
        <f>C24</f>
        <v>Median</v>
      </c>
      <c r="O24" s="8">
        <f>D24</f>
        <v>16647.785799999998</v>
      </c>
      <c r="P24" s="8">
        <f>J24</f>
        <v>30546.581300000002</v>
      </c>
    </row>
    <row r="25" spans="1:18" x14ac:dyDescent="0.55000000000000004">
      <c r="A25">
        <v>16295.2399</v>
      </c>
      <c r="C25" t="s">
        <v>223</v>
      </c>
      <c r="D25" s="8">
        <f>AVERAGE(A$2:A$1001)</f>
        <v>15534.112863999993</v>
      </c>
      <c r="G25" s="8">
        <v>6791.3113000000003</v>
      </c>
      <c r="I25" t="s">
        <v>223</v>
      </c>
      <c r="J25" s="8">
        <f>AVERAGE(G$2:G$1001)</f>
        <v>21696.020034000008</v>
      </c>
      <c r="N25" t="str">
        <f t="shared" ref="N25:O28" si="5">C25</f>
        <v>Mean</v>
      </c>
      <c r="O25" s="8">
        <f t="shared" si="5"/>
        <v>15534.112863999993</v>
      </c>
      <c r="P25" s="8">
        <f t="shared" ref="P25:P28" si="6">J25</f>
        <v>21696.020034000008</v>
      </c>
    </row>
    <row r="26" spans="1:18" x14ac:dyDescent="0.55000000000000004">
      <c r="A26">
        <v>16317.7768</v>
      </c>
      <c r="C26" t="s">
        <v>224</v>
      </c>
      <c r="D26" s="8">
        <f>_xlfn.STDEV.P(A$2:A$1001)</f>
        <v>3906.1439166830864</v>
      </c>
      <c r="G26" s="8">
        <v>7415.7791999999999</v>
      </c>
      <c r="I26" t="s">
        <v>224</v>
      </c>
      <c r="J26" s="8">
        <f>_xlfn.STDEV.P(G$2:G$1001)</f>
        <v>12460.591017603267</v>
      </c>
      <c r="N26" t="str">
        <f t="shared" si="5"/>
        <v>St.Dev</v>
      </c>
      <c r="O26" s="8">
        <f t="shared" si="5"/>
        <v>3906.1439166830864</v>
      </c>
      <c r="P26" s="8">
        <f t="shared" si="6"/>
        <v>12460.591017603267</v>
      </c>
    </row>
    <row r="27" spans="1:18" x14ac:dyDescent="0.55000000000000004">
      <c r="A27">
        <v>16342.1684</v>
      </c>
      <c r="C27" t="s">
        <v>330</v>
      </c>
      <c r="D27" s="8">
        <f>MIN(A$2:A$1001)</f>
        <v>229.5924</v>
      </c>
      <c r="G27" s="8">
        <v>7752.6547</v>
      </c>
      <c r="I27" t="s">
        <v>330</v>
      </c>
      <c r="J27" s="8">
        <f>MIN(G$2:G$1001)</f>
        <v>104.9751</v>
      </c>
      <c r="N27" t="str">
        <f t="shared" si="5"/>
        <v>Min</v>
      </c>
      <c r="O27" s="8">
        <f t="shared" si="5"/>
        <v>229.5924</v>
      </c>
      <c r="P27" s="8">
        <f t="shared" si="6"/>
        <v>104.9751</v>
      </c>
    </row>
    <row r="28" spans="1:18" x14ac:dyDescent="0.55000000000000004">
      <c r="A28">
        <v>16367.245999999999</v>
      </c>
      <c r="C28" t="s">
        <v>331</v>
      </c>
      <c r="D28" s="8">
        <f>MAX(A$2:A$1001)</f>
        <v>18047.665799999999</v>
      </c>
      <c r="G28" s="8">
        <v>8463.4649000000009</v>
      </c>
      <c r="I28" t="s">
        <v>331</v>
      </c>
      <c r="J28" s="8">
        <f>MAX(G$2:G$1001)</f>
        <v>34000.099499999997</v>
      </c>
      <c r="N28" t="str">
        <f t="shared" si="5"/>
        <v>Max</v>
      </c>
      <c r="O28" s="8">
        <f t="shared" si="5"/>
        <v>18047.665799999999</v>
      </c>
      <c r="P28" s="8">
        <f t="shared" si="6"/>
        <v>34000.099499999997</v>
      </c>
    </row>
    <row r="29" spans="1:18" x14ac:dyDescent="0.55000000000000004">
      <c r="A29">
        <v>16424.712299999999</v>
      </c>
      <c r="G29" s="8">
        <v>10004.0435</v>
      </c>
    </row>
    <row r="30" spans="1:18" x14ac:dyDescent="0.55000000000000004">
      <c r="A30">
        <v>16425.042700000002</v>
      </c>
      <c r="G30" s="8">
        <v>10229.0478</v>
      </c>
    </row>
    <row r="31" spans="1:18" x14ac:dyDescent="0.55000000000000004">
      <c r="A31">
        <v>16427.652300000002</v>
      </c>
      <c r="G31" s="8">
        <v>12112.9815</v>
      </c>
    </row>
    <row r="32" spans="1:18" x14ac:dyDescent="0.55000000000000004">
      <c r="A32">
        <v>16435.597099999999</v>
      </c>
      <c r="G32" s="8">
        <v>12338.178900000001</v>
      </c>
    </row>
    <row r="33" spans="1:7" x14ac:dyDescent="0.55000000000000004">
      <c r="A33">
        <v>16443.8233</v>
      </c>
      <c r="G33" s="8">
        <v>13522.668600000001</v>
      </c>
    </row>
    <row r="34" spans="1:7" x14ac:dyDescent="0.55000000000000004">
      <c r="A34">
        <v>16452.791799999999</v>
      </c>
      <c r="G34" s="8">
        <v>13937.495699999999</v>
      </c>
    </row>
    <row r="35" spans="1:7" x14ac:dyDescent="0.55000000000000004">
      <c r="A35">
        <v>16455.190200000001</v>
      </c>
      <c r="G35" s="8">
        <v>16472.194100000001</v>
      </c>
    </row>
    <row r="36" spans="1:7" x14ac:dyDescent="0.55000000000000004">
      <c r="A36">
        <v>16465.323</v>
      </c>
      <c r="G36" s="8">
        <v>16843.905599999998</v>
      </c>
    </row>
    <row r="37" spans="1:7" x14ac:dyDescent="0.55000000000000004">
      <c r="A37">
        <v>16485.6525</v>
      </c>
      <c r="G37" s="8">
        <v>17607.880499999999</v>
      </c>
    </row>
    <row r="38" spans="1:7" x14ac:dyDescent="0.55000000000000004">
      <c r="A38">
        <v>16501.5193</v>
      </c>
      <c r="G38" s="8">
        <v>20219.204900000001</v>
      </c>
    </row>
    <row r="39" spans="1:7" x14ac:dyDescent="0.55000000000000004">
      <c r="A39">
        <v>16515.065699999999</v>
      </c>
      <c r="G39" s="8">
        <v>20799.116900000001</v>
      </c>
    </row>
    <row r="40" spans="1:7" x14ac:dyDescent="0.55000000000000004">
      <c r="A40">
        <v>16526.323499999999</v>
      </c>
      <c r="G40" s="8">
        <v>22205.9192</v>
      </c>
    </row>
    <row r="41" spans="1:7" x14ac:dyDescent="0.55000000000000004">
      <c r="A41">
        <v>16546.947400000001</v>
      </c>
      <c r="G41" s="8">
        <v>28382.536899999999</v>
      </c>
    </row>
    <row r="42" spans="1:7" x14ac:dyDescent="0.55000000000000004">
      <c r="A42">
        <v>16549.707200000001</v>
      </c>
      <c r="G42" s="8">
        <v>29348.54</v>
      </c>
    </row>
    <row r="43" spans="1:7" x14ac:dyDescent="0.55000000000000004">
      <c r="A43">
        <v>16554.188099999999</v>
      </c>
      <c r="G43" s="8">
        <v>29541.050899999998</v>
      </c>
    </row>
    <row r="44" spans="1:7" x14ac:dyDescent="0.55000000000000004">
      <c r="A44">
        <v>16556.414000000001</v>
      </c>
      <c r="G44" s="8">
        <v>29834.780699999999</v>
      </c>
    </row>
    <row r="45" spans="1:7" x14ac:dyDescent="0.55000000000000004">
      <c r="A45">
        <v>16557.7111</v>
      </c>
      <c r="G45" s="8">
        <v>30022.263299999999</v>
      </c>
    </row>
    <row r="46" spans="1:7" x14ac:dyDescent="0.55000000000000004">
      <c r="A46">
        <v>16561.374199999998</v>
      </c>
      <c r="G46" s="8">
        <v>30254.581200000001</v>
      </c>
    </row>
    <row r="47" spans="1:7" x14ac:dyDescent="0.55000000000000004">
      <c r="A47">
        <v>16595.679100000001</v>
      </c>
      <c r="G47" s="8">
        <v>30381.160100000001</v>
      </c>
    </row>
    <row r="48" spans="1:7" x14ac:dyDescent="0.55000000000000004">
      <c r="A48">
        <v>16597.905299999999</v>
      </c>
      <c r="G48" s="8">
        <v>30400.0465</v>
      </c>
    </row>
    <row r="49" spans="1:7" x14ac:dyDescent="0.55000000000000004">
      <c r="A49">
        <v>16609.238300000001</v>
      </c>
      <c r="G49" s="8">
        <v>30447.535199999998</v>
      </c>
    </row>
    <row r="50" spans="1:7" x14ac:dyDescent="0.55000000000000004">
      <c r="A50">
        <v>16612.796699999999</v>
      </c>
      <c r="G50" s="8">
        <v>30460.072100000001</v>
      </c>
    </row>
    <row r="51" spans="1:7" x14ac:dyDescent="0.55000000000000004">
      <c r="A51">
        <v>16635.5098</v>
      </c>
      <c r="G51" s="8">
        <v>30495.734100000001</v>
      </c>
    </row>
    <row r="52" spans="1:7" x14ac:dyDescent="0.55000000000000004">
      <c r="A52">
        <v>16660.061799999999</v>
      </c>
      <c r="G52" s="8">
        <v>30597.428500000002</v>
      </c>
    </row>
    <row r="53" spans="1:7" x14ac:dyDescent="0.55000000000000004">
      <c r="A53">
        <v>16668.7058</v>
      </c>
      <c r="G53" s="8">
        <v>30635.474399999999</v>
      </c>
    </row>
    <row r="54" spans="1:7" x14ac:dyDescent="0.55000000000000004">
      <c r="A54">
        <v>16674.072199999999</v>
      </c>
      <c r="G54" s="8">
        <v>30735.462100000001</v>
      </c>
    </row>
    <row r="55" spans="1:7" x14ac:dyDescent="0.55000000000000004">
      <c r="A55">
        <v>16683.9437</v>
      </c>
      <c r="G55" s="8">
        <v>30777.929599999999</v>
      </c>
    </row>
    <row r="56" spans="1:7" x14ac:dyDescent="0.55000000000000004">
      <c r="A56">
        <v>16685.695599999999</v>
      </c>
      <c r="G56" s="8">
        <v>30831.200000000001</v>
      </c>
    </row>
    <row r="57" spans="1:7" x14ac:dyDescent="0.55000000000000004">
      <c r="A57">
        <v>16699.6535</v>
      </c>
      <c r="G57" s="8">
        <v>30834.128700000001</v>
      </c>
    </row>
    <row r="58" spans="1:7" x14ac:dyDescent="0.55000000000000004">
      <c r="A58">
        <v>16722.291799999999</v>
      </c>
      <c r="G58" s="8">
        <v>30839.561399999999</v>
      </c>
    </row>
    <row r="59" spans="1:7" x14ac:dyDescent="0.55000000000000004">
      <c r="A59">
        <v>16726.0661</v>
      </c>
      <c r="G59" s="8">
        <v>30862.548200000001</v>
      </c>
    </row>
    <row r="60" spans="1:7" x14ac:dyDescent="0.55000000000000004">
      <c r="A60">
        <v>16764.333699999999</v>
      </c>
      <c r="G60" s="8">
        <v>30962.575199999999</v>
      </c>
    </row>
    <row r="61" spans="1:7" x14ac:dyDescent="0.55000000000000004">
      <c r="A61">
        <v>16768.224900000001</v>
      </c>
      <c r="G61" s="8">
        <v>30966.804899999999</v>
      </c>
    </row>
    <row r="62" spans="1:7" x14ac:dyDescent="0.55000000000000004">
      <c r="A62">
        <v>16789.215100000001</v>
      </c>
      <c r="G62" s="8">
        <v>30986.818800000001</v>
      </c>
    </row>
    <row r="63" spans="1:7" x14ac:dyDescent="0.55000000000000004">
      <c r="A63">
        <v>16817.510600000001</v>
      </c>
      <c r="G63" s="8">
        <v>30996.568299999999</v>
      </c>
    </row>
    <row r="64" spans="1:7" x14ac:dyDescent="0.55000000000000004">
      <c r="A64">
        <v>16829.011600000002</v>
      </c>
      <c r="G64" s="8">
        <v>30997.826000000001</v>
      </c>
    </row>
    <row r="65" spans="1:7" x14ac:dyDescent="0.55000000000000004">
      <c r="A65">
        <v>16830.374599999999</v>
      </c>
      <c r="G65" s="8">
        <v>31087.090700000001</v>
      </c>
    </row>
    <row r="66" spans="1:7" x14ac:dyDescent="0.55000000000000004">
      <c r="A66">
        <v>16837.781299999999</v>
      </c>
      <c r="G66" s="8">
        <v>31128.329300000001</v>
      </c>
    </row>
    <row r="67" spans="1:7" x14ac:dyDescent="0.55000000000000004">
      <c r="A67">
        <v>16866.632300000001</v>
      </c>
      <c r="G67" s="8">
        <v>31162.144</v>
      </c>
    </row>
    <row r="68" spans="1:7" x14ac:dyDescent="0.55000000000000004">
      <c r="A68">
        <v>16915.382399999999</v>
      </c>
      <c r="G68" s="8">
        <v>31179.247800000001</v>
      </c>
    </row>
    <row r="69" spans="1:7" x14ac:dyDescent="0.55000000000000004">
      <c r="A69">
        <v>16959.8685</v>
      </c>
      <c r="G69" s="8">
        <v>31184.734199999999</v>
      </c>
    </row>
    <row r="70" spans="1:7" x14ac:dyDescent="0.55000000000000004">
      <c r="A70">
        <v>16971.716700000001</v>
      </c>
      <c r="G70" s="8">
        <v>31231.349699999999</v>
      </c>
    </row>
    <row r="71" spans="1:7" x14ac:dyDescent="0.55000000000000004">
      <c r="A71">
        <v>16980.779900000001</v>
      </c>
      <c r="G71" s="8">
        <v>31236.045999999998</v>
      </c>
    </row>
    <row r="72" spans="1:7" x14ac:dyDescent="0.55000000000000004">
      <c r="A72">
        <v>16982.9548</v>
      </c>
      <c r="G72" s="8">
        <v>31239.8508</v>
      </c>
    </row>
    <row r="73" spans="1:7" x14ac:dyDescent="0.55000000000000004">
      <c r="A73">
        <v>16989.8393</v>
      </c>
      <c r="G73" s="8">
        <v>31240.8711</v>
      </c>
    </row>
    <row r="74" spans="1:7" x14ac:dyDescent="0.55000000000000004">
      <c r="A74">
        <v>16994.5553</v>
      </c>
      <c r="G74" s="8">
        <v>31251.811399999999</v>
      </c>
    </row>
    <row r="75" spans="1:7" x14ac:dyDescent="0.55000000000000004">
      <c r="A75">
        <v>17001.670600000001</v>
      </c>
      <c r="G75" s="8">
        <v>31269.203699999998</v>
      </c>
    </row>
    <row r="76" spans="1:7" x14ac:dyDescent="0.55000000000000004">
      <c r="A76">
        <v>17032.8819</v>
      </c>
      <c r="G76" s="8">
        <v>31287.883900000001</v>
      </c>
    </row>
    <row r="77" spans="1:7" x14ac:dyDescent="0.55000000000000004">
      <c r="A77">
        <v>17062.692999999999</v>
      </c>
      <c r="G77" s="8">
        <v>31361.162899999999</v>
      </c>
    </row>
    <row r="78" spans="1:7" x14ac:dyDescent="0.55000000000000004">
      <c r="A78">
        <v>17071.969700000001</v>
      </c>
      <c r="G78" s="8">
        <v>31366.7997</v>
      </c>
    </row>
    <row r="79" spans="1:7" x14ac:dyDescent="0.55000000000000004">
      <c r="A79">
        <v>17102.090899999999</v>
      </c>
      <c r="G79" s="8">
        <v>31378.147099999998</v>
      </c>
    </row>
    <row r="80" spans="1:7" x14ac:dyDescent="0.55000000000000004">
      <c r="A80">
        <v>17107.8449</v>
      </c>
      <c r="G80" s="8">
        <v>31399.855299999999</v>
      </c>
    </row>
    <row r="81" spans="1:7" x14ac:dyDescent="0.55000000000000004">
      <c r="A81">
        <v>17140.815299999998</v>
      </c>
      <c r="G81" s="8">
        <v>31415.174500000001</v>
      </c>
    </row>
    <row r="82" spans="1:7" x14ac:dyDescent="0.55000000000000004">
      <c r="A82">
        <v>17164.126799999998</v>
      </c>
      <c r="G82" s="8">
        <v>31419.359199999999</v>
      </c>
    </row>
    <row r="83" spans="1:7" x14ac:dyDescent="0.55000000000000004">
      <c r="A83">
        <v>17165.669000000002</v>
      </c>
      <c r="G83" s="8">
        <v>31450.533899999999</v>
      </c>
    </row>
    <row r="84" spans="1:7" x14ac:dyDescent="0.55000000000000004">
      <c r="A84">
        <v>17168.45</v>
      </c>
      <c r="G84" s="8">
        <v>31459.240399999999</v>
      </c>
    </row>
    <row r="85" spans="1:7" x14ac:dyDescent="0.55000000000000004">
      <c r="A85">
        <v>17181.601299999998</v>
      </c>
      <c r="G85" s="8">
        <v>31460.245699999999</v>
      </c>
    </row>
    <row r="86" spans="1:7" x14ac:dyDescent="0.55000000000000004">
      <c r="A86">
        <v>17194.592700000001</v>
      </c>
      <c r="G86" s="8">
        <v>31468.654600000002</v>
      </c>
    </row>
    <row r="87" spans="1:7" x14ac:dyDescent="0.55000000000000004">
      <c r="A87">
        <v>17207.7153</v>
      </c>
      <c r="G87" s="8">
        <v>31485.079600000001</v>
      </c>
    </row>
    <row r="88" spans="1:7" x14ac:dyDescent="0.55000000000000004">
      <c r="A88">
        <v>17288.066900000002</v>
      </c>
      <c r="G88" s="8">
        <v>31537.2294</v>
      </c>
    </row>
    <row r="89" spans="1:7" x14ac:dyDescent="0.55000000000000004">
      <c r="A89">
        <v>17334.9035</v>
      </c>
      <c r="G89" s="8">
        <v>31539.404999999999</v>
      </c>
    </row>
    <row r="90" spans="1:7" x14ac:dyDescent="0.55000000000000004">
      <c r="A90">
        <v>17350.782599999999</v>
      </c>
      <c r="G90" s="8">
        <v>31593.127499999999</v>
      </c>
    </row>
    <row r="91" spans="1:7" x14ac:dyDescent="0.55000000000000004">
      <c r="A91">
        <v>17370.5766</v>
      </c>
      <c r="G91" s="8">
        <v>31610.147499999999</v>
      </c>
    </row>
    <row r="92" spans="1:7" x14ac:dyDescent="0.55000000000000004">
      <c r="A92">
        <v>17462.356</v>
      </c>
      <c r="G92" s="8">
        <v>31614.5442</v>
      </c>
    </row>
    <row r="93" spans="1:7" x14ac:dyDescent="0.55000000000000004">
      <c r="A93">
        <v>17462.8537</v>
      </c>
      <c r="G93" s="8">
        <v>31776.9728</v>
      </c>
    </row>
    <row r="94" spans="1:7" x14ac:dyDescent="0.55000000000000004">
      <c r="A94">
        <v>17475.294999999998</v>
      </c>
      <c r="G94" s="8">
        <v>31789.113600000001</v>
      </c>
    </row>
    <row r="95" spans="1:7" x14ac:dyDescent="0.55000000000000004">
      <c r="A95">
        <v>17507.925200000001</v>
      </c>
      <c r="G95" s="8">
        <v>31808.456399999999</v>
      </c>
    </row>
    <row r="96" spans="1:7" x14ac:dyDescent="0.55000000000000004">
      <c r="A96">
        <v>17508.7333</v>
      </c>
      <c r="G96" s="8">
        <v>31809.382900000001</v>
      </c>
    </row>
    <row r="97" spans="1:7" x14ac:dyDescent="0.55000000000000004">
      <c r="A97">
        <v>17510.146100000002</v>
      </c>
      <c r="G97" s="8">
        <v>31928.6067</v>
      </c>
    </row>
    <row r="98" spans="1:7" x14ac:dyDescent="0.55000000000000004">
      <c r="A98">
        <v>17554.4031</v>
      </c>
      <c r="G98" s="8">
        <v>31947.578099999999</v>
      </c>
    </row>
    <row r="99" spans="1:7" x14ac:dyDescent="0.55000000000000004">
      <c r="A99">
        <v>17728.328399999999</v>
      </c>
      <c r="G99" s="8">
        <v>31994.359799999998</v>
      </c>
    </row>
    <row r="100" spans="1:7" x14ac:dyDescent="0.55000000000000004">
      <c r="A100">
        <v>17796.573</v>
      </c>
      <c r="G100" s="8">
        <v>32150.224999999999</v>
      </c>
    </row>
    <row r="101" spans="1:7" x14ac:dyDescent="0.55000000000000004">
      <c r="A101">
        <v>18047.665799999999</v>
      </c>
      <c r="G101" s="8">
        <v>34000.099499999997</v>
      </c>
    </row>
  </sheetData>
  <sortState xmlns:xlrd2="http://schemas.microsoft.com/office/spreadsheetml/2017/richdata2" ref="A2:A207">
    <sortCondition ref="A2:A207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B603-9073-46D2-802F-8CB553918506}">
  <dimension ref="A1:R101"/>
  <sheetViews>
    <sheetView topLeftCell="A4" workbookViewId="0">
      <selection activeCell="O24" sqref="O24:P24"/>
    </sheetView>
  </sheetViews>
  <sheetFormatPr defaultRowHeight="14.4" x14ac:dyDescent="0.55000000000000004"/>
  <cols>
    <col min="7" max="7" width="8.83984375" style="8"/>
    <col min="14" max="14" width="13.89453125" customWidth="1"/>
  </cols>
  <sheetData>
    <row r="1" spans="1:18" x14ac:dyDescent="0.55000000000000004">
      <c r="A1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>
        <v>4049.5488999999998</v>
      </c>
      <c r="C2">
        <v>2500</v>
      </c>
      <c r="D2" s="9">
        <f>FREQUENCY(A$2:A1001,C2:C21)</f>
        <v>0</v>
      </c>
      <c r="E2">
        <f>D2</f>
        <v>0</v>
      </c>
      <c r="G2" s="8">
        <v>478.06869999999998</v>
      </c>
      <c r="I2">
        <v>2500</v>
      </c>
      <c r="J2" s="9">
        <f>FREQUENCY(G$2:G1001,I2:I21)</f>
        <v>3</v>
      </c>
      <c r="K2">
        <f>J2</f>
        <v>3</v>
      </c>
      <c r="N2" t="str">
        <f>CONCATENATE("&lt; ",C2)</f>
        <v>&lt; 2500</v>
      </c>
      <c r="O2">
        <f>D2</f>
        <v>0</v>
      </c>
      <c r="P2">
        <f>E2</f>
        <v>0</v>
      </c>
      <c r="Q2">
        <f>J2</f>
        <v>3</v>
      </c>
      <c r="R2">
        <f>K2</f>
        <v>3</v>
      </c>
    </row>
    <row r="3" spans="1:18" ht="15.6" x14ac:dyDescent="0.55000000000000004">
      <c r="A3">
        <v>4878.4643999999998</v>
      </c>
      <c r="C3">
        <v>5000</v>
      </c>
      <c r="D3" s="9">
        <f>FREQUENCY(A$2:A1002,C3:C22)</f>
        <v>2</v>
      </c>
      <c r="E3">
        <f>D3-D2</f>
        <v>2</v>
      </c>
      <c r="G3" s="8">
        <v>510.38619999999997</v>
      </c>
      <c r="I3">
        <v>5000</v>
      </c>
      <c r="J3" s="9">
        <f>FREQUENCY(G$2:G1002,I3:I22)</f>
        <v>5</v>
      </c>
      <c r="K3">
        <f>J3-J2</f>
        <v>2</v>
      </c>
      <c r="N3" t="str">
        <f t="shared" ref="N3:N21" si="0">CONCATENATE("&lt; ",C3)</f>
        <v>&lt; 5000</v>
      </c>
      <c r="O3">
        <f t="shared" ref="O3:P22" si="1">D3</f>
        <v>2</v>
      </c>
      <c r="P3">
        <f t="shared" si="1"/>
        <v>2</v>
      </c>
      <c r="Q3">
        <f>J3</f>
        <v>5</v>
      </c>
      <c r="R3">
        <f t="shared" ref="R3:R22" si="2">K3</f>
        <v>2</v>
      </c>
    </row>
    <row r="4" spans="1:18" ht="15.6" x14ac:dyDescent="0.55000000000000004">
      <c r="A4">
        <v>5368.1661000000004</v>
      </c>
      <c r="C4">
        <v>7500</v>
      </c>
      <c r="D4" s="9">
        <f>FREQUENCY(A$2:A1003,C4:C23)</f>
        <v>5</v>
      </c>
      <c r="E4">
        <f t="shared" ref="E4:E22" si="3">D4-D3</f>
        <v>3</v>
      </c>
      <c r="G4" s="8">
        <v>2337.4427000000001</v>
      </c>
      <c r="I4">
        <v>7500</v>
      </c>
      <c r="J4" s="9">
        <f>FREQUENCY(G$2:G1003,I4:I23)</f>
        <v>6</v>
      </c>
      <c r="K4">
        <f t="shared" ref="K4:K22" si="4">J4-J3</f>
        <v>1</v>
      </c>
      <c r="N4" t="str">
        <f t="shared" si="0"/>
        <v>&lt; 7500</v>
      </c>
      <c r="O4">
        <f t="shared" si="1"/>
        <v>5</v>
      </c>
      <c r="P4">
        <f t="shared" si="1"/>
        <v>3</v>
      </c>
      <c r="Q4">
        <f>J4</f>
        <v>6</v>
      </c>
      <c r="R4">
        <f t="shared" si="2"/>
        <v>1</v>
      </c>
    </row>
    <row r="5" spans="1:18" ht="15.6" x14ac:dyDescent="0.55000000000000004">
      <c r="A5">
        <v>5834.9272000000001</v>
      </c>
      <c r="C5">
        <v>10000</v>
      </c>
      <c r="D5" s="9">
        <f>FREQUENCY(A$2:A1004,C5:C24)</f>
        <v>5</v>
      </c>
      <c r="E5">
        <f t="shared" si="3"/>
        <v>0</v>
      </c>
      <c r="G5" s="8">
        <v>2569.4573999999998</v>
      </c>
      <c r="I5">
        <v>10000</v>
      </c>
      <c r="J5" s="9">
        <f>FREQUENCY(G$2:G1004,I5:I24)</f>
        <v>10</v>
      </c>
      <c r="K5">
        <f t="shared" si="4"/>
        <v>4</v>
      </c>
      <c r="N5" t="str">
        <f t="shared" si="0"/>
        <v>&lt; 10000</v>
      </c>
      <c r="O5">
        <f t="shared" si="1"/>
        <v>5</v>
      </c>
      <c r="P5">
        <f t="shared" si="1"/>
        <v>0</v>
      </c>
      <c r="Q5">
        <f>J5</f>
        <v>10</v>
      </c>
      <c r="R5">
        <f t="shared" si="2"/>
        <v>4</v>
      </c>
    </row>
    <row r="6" spans="1:18" ht="15.6" x14ac:dyDescent="0.55000000000000004">
      <c r="A6">
        <v>6967.8010000000004</v>
      </c>
      <c r="C6">
        <v>12500</v>
      </c>
      <c r="D6" s="9">
        <f>FREQUENCY(A$2:A1005,C6:C25)</f>
        <v>5</v>
      </c>
      <c r="E6">
        <f t="shared" si="3"/>
        <v>0</v>
      </c>
      <c r="G6" s="8">
        <v>3056.1799000000001</v>
      </c>
      <c r="I6">
        <v>12500</v>
      </c>
      <c r="J6" s="9">
        <f>FREQUENCY(G$2:G1005,I6:I25)</f>
        <v>13</v>
      </c>
      <c r="K6">
        <f t="shared" si="4"/>
        <v>3</v>
      </c>
      <c r="N6" t="str">
        <f t="shared" si="0"/>
        <v>&lt; 12500</v>
      </c>
      <c r="O6">
        <f t="shared" si="1"/>
        <v>5</v>
      </c>
      <c r="P6">
        <f t="shared" si="1"/>
        <v>0</v>
      </c>
      <c r="Q6">
        <f>J6</f>
        <v>13</v>
      </c>
      <c r="R6">
        <f t="shared" si="2"/>
        <v>3</v>
      </c>
    </row>
    <row r="7" spans="1:18" ht="15.6" x14ac:dyDescent="0.55000000000000004">
      <c r="A7">
        <v>14668.252</v>
      </c>
      <c r="C7">
        <v>15000</v>
      </c>
      <c r="D7" s="9">
        <f>FREQUENCY(A$2:A1006,C7:C26)</f>
        <v>6</v>
      </c>
      <c r="E7">
        <f t="shared" si="3"/>
        <v>1</v>
      </c>
      <c r="G7" s="8">
        <v>6921.5264999999999</v>
      </c>
      <c r="I7">
        <v>15000</v>
      </c>
      <c r="J7" s="9">
        <f>FREQUENCY(G$2:G1006,I7:I26)</f>
        <v>16</v>
      </c>
      <c r="K7">
        <f t="shared" si="4"/>
        <v>3</v>
      </c>
      <c r="N7" t="str">
        <f t="shared" si="0"/>
        <v>&lt; 15000</v>
      </c>
      <c r="O7">
        <f t="shared" si="1"/>
        <v>6</v>
      </c>
      <c r="P7">
        <f t="shared" si="1"/>
        <v>1</v>
      </c>
      <c r="Q7">
        <f>J7</f>
        <v>16</v>
      </c>
      <c r="R7">
        <f t="shared" si="2"/>
        <v>3</v>
      </c>
    </row>
    <row r="8" spans="1:18" ht="15.6" x14ac:dyDescent="0.55000000000000004">
      <c r="A8">
        <v>20110.871299999999</v>
      </c>
      <c r="C8">
        <v>17500</v>
      </c>
      <c r="D8" s="9">
        <f>FREQUENCY(A$2:A1007,C8:C27)</f>
        <v>6</v>
      </c>
      <c r="E8">
        <f t="shared" si="3"/>
        <v>0</v>
      </c>
      <c r="G8" s="8">
        <v>7765.4486999999999</v>
      </c>
      <c r="I8">
        <v>17500</v>
      </c>
      <c r="J8" s="9">
        <f>FREQUENCY(G$2:G1007,I8:I27)</f>
        <v>17</v>
      </c>
      <c r="K8">
        <f t="shared" si="4"/>
        <v>1</v>
      </c>
      <c r="N8" t="str">
        <f t="shared" si="0"/>
        <v>&lt; 17500</v>
      </c>
      <c r="O8">
        <f t="shared" si="1"/>
        <v>6</v>
      </c>
      <c r="P8">
        <f t="shared" si="1"/>
        <v>0</v>
      </c>
      <c r="Q8">
        <f>J8</f>
        <v>17</v>
      </c>
      <c r="R8">
        <f t="shared" si="2"/>
        <v>1</v>
      </c>
    </row>
    <row r="9" spans="1:18" ht="15.6" x14ac:dyDescent="0.55000000000000004">
      <c r="A9">
        <v>22222.863099999999</v>
      </c>
      <c r="C9">
        <v>20000</v>
      </c>
      <c r="D9" s="9">
        <f>FREQUENCY(A$2:A1008,C9:C28)</f>
        <v>6</v>
      </c>
      <c r="E9">
        <f t="shared" si="3"/>
        <v>0</v>
      </c>
      <c r="G9" s="8">
        <v>8631.3636000000006</v>
      </c>
      <c r="I9">
        <v>20000</v>
      </c>
      <c r="J9" s="9">
        <f>FREQUENCY(G$2:G1008,I9:I28)</f>
        <v>18</v>
      </c>
      <c r="K9">
        <f t="shared" si="4"/>
        <v>1</v>
      </c>
      <c r="N9" t="str">
        <f t="shared" si="0"/>
        <v>&lt; 20000</v>
      </c>
      <c r="O9">
        <f t="shared" si="1"/>
        <v>6</v>
      </c>
      <c r="P9">
        <f t="shared" si="1"/>
        <v>0</v>
      </c>
      <c r="Q9">
        <f>J9</f>
        <v>18</v>
      </c>
      <c r="R9">
        <f t="shared" si="2"/>
        <v>1</v>
      </c>
    </row>
    <row r="10" spans="1:18" ht="15.6" x14ac:dyDescent="0.55000000000000004">
      <c r="A10">
        <v>31269.4094</v>
      </c>
      <c r="C10">
        <v>22500</v>
      </c>
      <c r="D10" s="9">
        <f>FREQUENCY(A$2:A1009,C10:C29)</f>
        <v>8</v>
      </c>
      <c r="E10">
        <f t="shared" si="3"/>
        <v>2</v>
      </c>
      <c r="G10" s="8">
        <v>8873.0138000000006</v>
      </c>
      <c r="I10">
        <v>22500</v>
      </c>
      <c r="J10" s="9">
        <f>FREQUENCY(G$2:G1009,I10:I29)</f>
        <v>18</v>
      </c>
      <c r="K10">
        <f t="shared" si="4"/>
        <v>0</v>
      </c>
      <c r="N10" t="str">
        <f t="shared" si="0"/>
        <v>&lt; 22500</v>
      </c>
      <c r="O10">
        <f t="shared" si="1"/>
        <v>8</v>
      </c>
      <c r="P10">
        <f t="shared" si="1"/>
        <v>2</v>
      </c>
      <c r="Q10">
        <f>J10</f>
        <v>18</v>
      </c>
      <c r="R10">
        <f t="shared" si="2"/>
        <v>0</v>
      </c>
    </row>
    <row r="11" spans="1:18" ht="15.6" x14ac:dyDescent="0.55000000000000004">
      <c r="A11">
        <v>33523.311399999999</v>
      </c>
      <c r="C11">
        <v>25000</v>
      </c>
      <c r="D11" s="9">
        <f>FREQUENCY(A$2:A1010,C11:C30)</f>
        <v>8</v>
      </c>
      <c r="E11">
        <f t="shared" si="3"/>
        <v>0</v>
      </c>
      <c r="G11" s="8">
        <v>9116.0439000000006</v>
      </c>
      <c r="I11">
        <v>25000</v>
      </c>
      <c r="J11" s="9">
        <f>FREQUENCY(G$2:G1010,I11:I30)</f>
        <v>22</v>
      </c>
      <c r="K11">
        <f t="shared" si="4"/>
        <v>4</v>
      </c>
      <c r="N11" t="str">
        <f t="shared" si="0"/>
        <v>&lt; 25000</v>
      </c>
      <c r="O11">
        <f t="shared" si="1"/>
        <v>8</v>
      </c>
      <c r="P11">
        <f t="shared" si="1"/>
        <v>0</v>
      </c>
      <c r="Q11">
        <f>J11</f>
        <v>22</v>
      </c>
      <c r="R11">
        <f t="shared" si="2"/>
        <v>4</v>
      </c>
    </row>
    <row r="12" spans="1:18" ht="15.6" x14ac:dyDescent="0.55000000000000004">
      <c r="A12">
        <v>35920.068800000001</v>
      </c>
      <c r="C12">
        <v>27500</v>
      </c>
      <c r="D12" s="9">
        <f>FREQUENCY(A$2:A1011,C12:C31)</f>
        <v>8</v>
      </c>
      <c r="E12">
        <f t="shared" si="3"/>
        <v>0</v>
      </c>
      <c r="G12" s="8">
        <v>10819.1232</v>
      </c>
      <c r="I12">
        <v>27500</v>
      </c>
      <c r="J12" s="9">
        <f>FREQUENCY(G$2:G1011,I12:I31)</f>
        <v>23</v>
      </c>
      <c r="K12">
        <f t="shared" si="4"/>
        <v>1</v>
      </c>
      <c r="N12" t="str">
        <f t="shared" si="0"/>
        <v>&lt; 27500</v>
      </c>
      <c r="O12">
        <f t="shared" si="1"/>
        <v>8</v>
      </c>
      <c r="P12">
        <f t="shared" si="1"/>
        <v>0</v>
      </c>
      <c r="Q12">
        <f>J12</f>
        <v>23</v>
      </c>
      <c r="R12">
        <f t="shared" si="2"/>
        <v>1</v>
      </c>
    </row>
    <row r="13" spans="1:18" ht="15.6" x14ac:dyDescent="0.55000000000000004">
      <c r="A13">
        <v>38682.759599999998</v>
      </c>
      <c r="C13">
        <v>30000</v>
      </c>
      <c r="D13" s="9">
        <f>FREQUENCY(A$2:A1012,C13:C32)</f>
        <v>8</v>
      </c>
      <c r="E13">
        <f t="shared" si="3"/>
        <v>0</v>
      </c>
      <c r="G13" s="8">
        <v>11083.796</v>
      </c>
      <c r="I13">
        <v>30000</v>
      </c>
      <c r="J13" s="9">
        <f>FREQUENCY(G$2:G1012,I13:I32)</f>
        <v>23</v>
      </c>
      <c r="K13">
        <f t="shared" si="4"/>
        <v>0</v>
      </c>
      <c r="N13" t="str">
        <f t="shared" si="0"/>
        <v>&lt; 30000</v>
      </c>
      <c r="O13">
        <f t="shared" si="1"/>
        <v>8</v>
      </c>
      <c r="P13">
        <f t="shared" si="1"/>
        <v>0</v>
      </c>
      <c r="Q13">
        <f>J13</f>
        <v>23</v>
      </c>
      <c r="R13">
        <f t="shared" si="2"/>
        <v>0</v>
      </c>
    </row>
    <row r="14" spans="1:18" ht="15.6" x14ac:dyDescent="0.55000000000000004">
      <c r="A14">
        <v>38906.213499999998</v>
      </c>
      <c r="C14">
        <v>32500</v>
      </c>
      <c r="D14" s="9">
        <f>FREQUENCY(A$2:A1013,C14:C33)</f>
        <v>9</v>
      </c>
      <c r="E14">
        <f t="shared" si="3"/>
        <v>1</v>
      </c>
      <c r="G14" s="8">
        <v>11380.593800000001</v>
      </c>
      <c r="I14">
        <v>32500</v>
      </c>
      <c r="J14" s="9">
        <f>FREQUENCY(G$2:G1013,I14:I33)</f>
        <v>23</v>
      </c>
      <c r="K14">
        <f t="shared" si="4"/>
        <v>0</v>
      </c>
      <c r="N14" t="str">
        <f t="shared" si="0"/>
        <v>&lt; 32500</v>
      </c>
      <c r="O14">
        <f t="shared" si="1"/>
        <v>9</v>
      </c>
      <c r="P14">
        <f t="shared" si="1"/>
        <v>1</v>
      </c>
      <c r="Q14">
        <f>J14</f>
        <v>23</v>
      </c>
      <c r="R14">
        <f t="shared" si="2"/>
        <v>0</v>
      </c>
    </row>
    <row r="15" spans="1:18" ht="15.6" x14ac:dyDescent="0.55000000000000004">
      <c r="A15">
        <v>39081.744200000001</v>
      </c>
      <c r="C15">
        <v>35000</v>
      </c>
      <c r="D15" s="9">
        <f>FREQUENCY(A$2:A1014,C15:C34)</f>
        <v>10</v>
      </c>
      <c r="E15">
        <f t="shared" si="3"/>
        <v>1</v>
      </c>
      <c r="G15" s="8">
        <v>12765.5288</v>
      </c>
      <c r="I15">
        <v>35000</v>
      </c>
      <c r="J15" s="9">
        <f>FREQUENCY(G$2:G1014,I15:I34)</f>
        <v>23</v>
      </c>
      <c r="K15">
        <f t="shared" si="4"/>
        <v>0</v>
      </c>
      <c r="N15" t="str">
        <f t="shared" si="0"/>
        <v>&lt; 35000</v>
      </c>
      <c r="O15">
        <f t="shared" si="1"/>
        <v>10</v>
      </c>
      <c r="P15">
        <f t="shared" si="1"/>
        <v>1</v>
      </c>
      <c r="Q15">
        <f>J15</f>
        <v>23</v>
      </c>
      <c r="R15">
        <f t="shared" si="2"/>
        <v>0</v>
      </c>
    </row>
    <row r="16" spans="1:18" ht="15.6" x14ac:dyDescent="0.55000000000000004">
      <c r="A16">
        <v>39340.577799999999</v>
      </c>
      <c r="C16">
        <v>37500</v>
      </c>
      <c r="D16" s="9">
        <f>FREQUENCY(A$2:A1015,C16:C35)</f>
        <v>11</v>
      </c>
      <c r="E16">
        <f t="shared" si="3"/>
        <v>1</v>
      </c>
      <c r="G16" s="8">
        <v>13898.6564</v>
      </c>
      <c r="I16">
        <v>37500</v>
      </c>
      <c r="J16" s="9">
        <f>FREQUENCY(G$2:G1015,I16:I35)</f>
        <v>24</v>
      </c>
      <c r="K16">
        <f t="shared" si="4"/>
        <v>1</v>
      </c>
      <c r="N16" t="str">
        <f t="shared" si="0"/>
        <v>&lt; 37500</v>
      </c>
      <c r="O16">
        <f t="shared" si="1"/>
        <v>11</v>
      </c>
      <c r="P16">
        <f t="shared" si="1"/>
        <v>1</v>
      </c>
      <c r="Q16">
        <f>J16</f>
        <v>24</v>
      </c>
      <c r="R16">
        <f t="shared" si="2"/>
        <v>1</v>
      </c>
    </row>
    <row r="17" spans="1:18" ht="15.6" x14ac:dyDescent="0.55000000000000004">
      <c r="A17">
        <v>39532.329899999997</v>
      </c>
      <c r="C17">
        <v>40000</v>
      </c>
      <c r="D17" s="9">
        <f>FREQUENCY(A$2:A1016,C17:C36)</f>
        <v>26</v>
      </c>
      <c r="E17">
        <f t="shared" si="3"/>
        <v>15</v>
      </c>
      <c r="G17" s="8">
        <v>14417.384400000001</v>
      </c>
      <c r="I17">
        <v>40000</v>
      </c>
      <c r="J17" s="9">
        <f>FREQUENCY(G$2:G1016,I17:I36)</f>
        <v>24</v>
      </c>
      <c r="K17">
        <f t="shared" si="4"/>
        <v>0</v>
      </c>
      <c r="N17" t="str">
        <f t="shared" si="0"/>
        <v>&lt; 40000</v>
      </c>
      <c r="O17">
        <f t="shared" si="1"/>
        <v>26</v>
      </c>
      <c r="P17">
        <f t="shared" si="1"/>
        <v>15</v>
      </c>
      <c r="Q17">
        <f>J17</f>
        <v>24</v>
      </c>
      <c r="R17">
        <f t="shared" si="2"/>
        <v>0</v>
      </c>
    </row>
    <row r="18" spans="1:18" ht="15.6" x14ac:dyDescent="0.55000000000000004">
      <c r="A18">
        <v>39790.515800000001</v>
      </c>
      <c r="C18">
        <v>42500</v>
      </c>
      <c r="D18" s="9">
        <f>FREQUENCY(A$2:A1017,C18:C37)</f>
        <v>95</v>
      </c>
      <c r="E18">
        <f t="shared" si="3"/>
        <v>69</v>
      </c>
      <c r="G18" s="8">
        <v>15685.8472</v>
      </c>
      <c r="I18">
        <v>42500</v>
      </c>
      <c r="J18" s="9">
        <f>FREQUENCY(G$2:G1017,I18:I37)</f>
        <v>24</v>
      </c>
      <c r="K18">
        <f t="shared" si="4"/>
        <v>0</v>
      </c>
      <c r="N18" t="str">
        <f t="shared" si="0"/>
        <v>&lt; 42500</v>
      </c>
      <c r="O18">
        <f t="shared" si="1"/>
        <v>95</v>
      </c>
      <c r="P18">
        <f t="shared" si="1"/>
        <v>69</v>
      </c>
      <c r="Q18">
        <f>J18</f>
        <v>24</v>
      </c>
      <c r="R18">
        <f t="shared" si="2"/>
        <v>0</v>
      </c>
    </row>
    <row r="19" spans="1:18" ht="15.6" x14ac:dyDescent="0.55000000000000004">
      <c r="A19">
        <v>39832.9473</v>
      </c>
      <c r="C19">
        <v>45000</v>
      </c>
      <c r="D19" s="9">
        <f>FREQUENCY(A$2:A1018,C19:C38)</f>
        <v>99</v>
      </c>
      <c r="E19">
        <f t="shared" si="3"/>
        <v>4</v>
      </c>
      <c r="G19" s="8">
        <v>18857.1306</v>
      </c>
      <c r="I19">
        <v>45000</v>
      </c>
      <c r="J19" s="9">
        <f>FREQUENCY(G$2:G1018,I19:I38)</f>
        <v>24</v>
      </c>
      <c r="K19">
        <f t="shared" si="4"/>
        <v>0</v>
      </c>
      <c r="N19" t="str">
        <f t="shared" si="0"/>
        <v>&lt; 45000</v>
      </c>
      <c r="O19">
        <f t="shared" si="1"/>
        <v>99</v>
      </c>
      <c r="P19">
        <f t="shared" si="1"/>
        <v>4</v>
      </c>
      <c r="Q19">
        <f>J19</f>
        <v>24</v>
      </c>
      <c r="R19">
        <f t="shared" si="2"/>
        <v>0</v>
      </c>
    </row>
    <row r="20" spans="1:18" ht="15.6" x14ac:dyDescent="0.55000000000000004">
      <c r="A20">
        <v>39844.154499999997</v>
      </c>
      <c r="C20">
        <v>47500</v>
      </c>
      <c r="D20" s="9">
        <f>FREQUENCY(A$2:A1019,C20:C39)</f>
        <v>100</v>
      </c>
      <c r="E20">
        <f t="shared" si="3"/>
        <v>1</v>
      </c>
      <c r="G20" s="8">
        <v>22624.397099999998</v>
      </c>
      <c r="I20">
        <v>47500</v>
      </c>
      <c r="J20" s="9">
        <f>FREQUENCY(G$2:G1019,I20:I39)</f>
        <v>24</v>
      </c>
      <c r="K20">
        <f t="shared" si="4"/>
        <v>0</v>
      </c>
      <c r="N20" t="str">
        <f t="shared" si="0"/>
        <v>&lt; 47500</v>
      </c>
      <c r="O20">
        <f t="shared" si="1"/>
        <v>100</v>
      </c>
      <c r="P20">
        <f t="shared" si="1"/>
        <v>1</v>
      </c>
      <c r="Q20">
        <f>J20</f>
        <v>24</v>
      </c>
      <c r="R20">
        <f t="shared" si="2"/>
        <v>0</v>
      </c>
    </row>
    <row r="21" spans="1:18" ht="15.6" x14ac:dyDescent="0.55000000000000004">
      <c r="A21">
        <v>39851.900999999998</v>
      </c>
      <c r="C21">
        <v>50000</v>
      </c>
      <c r="D21" s="9">
        <f>FREQUENCY(A$2:A1020,C21:C40)</f>
        <v>100</v>
      </c>
      <c r="E21">
        <f t="shared" si="3"/>
        <v>0</v>
      </c>
      <c r="G21" s="8">
        <v>23669.517899999999</v>
      </c>
      <c r="I21">
        <v>50000</v>
      </c>
      <c r="J21" s="9">
        <f>FREQUENCY(G$2:G1020,I21:I40)</f>
        <v>24</v>
      </c>
      <c r="K21">
        <f t="shared" si="4"/>
        <v>0</v>
      </c>
      <c r="N21" t="str">
        <f t="shared" si="0"/>
        <v>&lt; 50000</v>
      </c>
      <c r="O21">
        <f t="shared" si="1"/>
        <v>100</v>
      </c>
      <c r="P21">
        <f t="shared" si="1"/>
        <v>0</v>
      </c>
      <c r="Q21">
        <f>J21</f>
        <v>24</v>
      </c>
      <c r="R21">
        <f t="shared" si="2"/>
        <v>0</v>
      </c>
    </row>
    <row r="22" spans="1:18" ht="15.6" x14ac:dyDescent="0.55000000000000004">
      <c r="A22">
        <v>39856.202599999997</v>
      </c>
      <c r="C22">
        <v>100000</v>
      </c>
      <c r="D22" s="9">
        <f>FREQUENCY(A$2:A1021,C22:C41)</f>
        <v>100</v>
      </c>
      <c r="E22">
        <f t="shared" si="3"/>
        <v>0</v>
      </c>
      <c r="G22" s="8">
        <v>24072.236099999998</v>
      </c>
      <c r="I22">
        <v>100000</v>
      </c>
      <c r="J22" s="9">
        <f>FREQUENCY(G$2:G1021,I22:I41)</f>
        <v>100</v>
      </c>
      <c r="K22">
        <f t="shared" si="4"/>
        <v>76</v>
      </c>
      <c r="N22" t="s">
        <v>334</v>
      </c>
      <c r="O22">
        <f t="shared" si="1"/>
        <v>100</v>
      </c>
      <c r="P22">
        <f t="shared" si="1"/>
        <v>0</v>
      </c>
      <c r="Q22">
        <f>J22</f>
        <v>100</v>
      </c>
      <c r="R22">
        <f t="shared" si="2"/>
        <v>76</v>
      </c>
    </row>
    <row r="23" spans="1:18" x14ac:dyDescent="0.55000000000000004">
      <c r="A23">
        <v>39869.191899999998</v>
      </c>
      <c r="G23" s="8">
        <v>24190.8488</v>
      </c>
      <c r="O23" t="s">
        <v>333</v>
      </c>
      <c r="P23" t="s">
        <v>337</v>
      </c>
    </row>
    <row r="24" spans="1:18" x14ac:dyDescent="0.55000000000000004">
      <c r="A24">
        <v>39876.429700000001</v>
      </c>
      <c r="C24" t="s">
        <v>222</v>
      </c>
      <c r="D24" s="8">
        <f>MEDIAN(A$2:A$1001)</f>
        <v>40581.991900000001</v>
      </c>
      <c r="G24" s="8">
        <v>25570.781599999998</v>
      </c>
      <c r="I24" t="s">
        <v>222</v>
      </c>
      <c r="J24" s="8">
        <f>MEDIAN(G$2:G$1001)</f>
        <v>71023.831850000002</v>
      </c>
      <c r="N24" t="str">
        <f>C24</f>
        <v>Median</v>
      </c>
      <c r="O24" s="8">
        <f>D24</f>
        <v>40581.991900000001</v>
      </c>
      <c r="P24" s="8">
        <f>J24</f>
        <v>71023.831850000002</v>
      </c>
    </row>
    <row r="25" spans="1:18" x14ac:dyDescent="0.55000000000000004">
      <c r="A25">
        <v>39887.749400000001</v>
      </c>
      <c r="C25" t="s">
        <v>223</v>
      </c>
      <c r="D25" s="8">
        <f>AVERAGE(A$2:A$1001)</f>
        <v>38168.089267000003</v>
      </c>
      <c r="G25" s="8">
        <v>35308.730600000003</v>
      </c>
      <c r="I25" t="s">
        <v>223</v>
      </c>
      <c r="J25" s="8">
        <f>AVERAGE(G$2:G$1001)</f>
        <v>57161.98934800001</v>
      </c>
      <c r="N25" t="str">
        <f t="shared" ref="N25:O28" si="5">C25</f>
        <v>Mean</v>
      </c>
      <c r="O25" s="8">
        <f t="shared" si="5"/>
        <v>38168.089267000003</v>
      </c>
      <c r="P25" s="8">
        <f t="shared" ref="P25:P28" si="6">J25</f>
        <v>57161.98934800001</v>
      </c>
    </row>
    <row r="26" spans="1:18" x14ac:dyDescent="0.55000000000000004">
      <c r="A26">
        <v>39933.201999999997</v>
      </c>
      <c r="C26" t="s">
        <v>224</v>
      </c>
      <c r="D26" s="8">
        <f>_xlfn.STDEV.P(A$2:A$1001)</f>
        <v>8533.0614994329717</v>
      </c>
      <c r="G26" s="8">
        <v>52108.131600000001</v>
      </c>
      <c r="I26" t="s">
        <v>224</v>
      </c>
      <c r="J26" s="8">
        <f>_xlfn.STDEV.P(G$2:G$1001)</f>
        <v>25349.20529057537</v>
      </c>
      <c r="N26" t="str">
        <f t="shared" si="5"/>
        <v>St.Dev</v>
      </c>
      <c r="O26" s="8">
        <f t="shared" si="5"/>
        <v>8533.0614994329717</v>
      </c>
      <c r="P26" s="8">
        <f t="shared" si="6"/>
        <v>25349.20529057537</v>
      </c>
    </row>
    <row r="27" spans="1:18" x14ac:dyDescent="0.55000000000000004">
      <c r="A27">
        <v>39963.567900000002</v>
      </c>
      <c r="C27" t="s">
        <v>330</v>
      </c>
      <c r="D27" s="8">
        <f>MIN(A$2:A$1001)</f>
        <v>4049.5488999999998</v>
      </c>
      <c r="G27" s="8">
        <v>53569.236400000002</v>
      </c>
      <c r="I27" t="s">
        <v>330</v>
      </c>
      <c r="J27" s="8">
        <f>MIN(G$2:G$1001)</f>
        <v>478.06869999999998</v>
      </c>
      <c r="N27" t="str">
        <f t="shared" si="5"/>
        <v>Min</v>
      </c>
      <c r="O27" s="8">
        <f t="shared" si="5"/>
        <v>4049.5488999999998</v>
      </c>
      <c r="P27" s="8">
        <f t="shared" si="6"/>
        <v>478.06869999999998</v>
      </c>
    </row>
    <row r="28" spans="1:18" x14ac:dyDescent="0.55000000000000004">
      <c r="A28">
        <v>40033.216999999997</v>
      </c>
      <c r="C28" t="s">
        <v>331</v>
      </c>
      <c r="D28" s="8">
        <f>MAX(A$2:A$1001)</f>
        <v>45576.383199999997</v>
      </c>
      <c r="G28" s="8">
        <v>60103.8217</v>
      </c>
      <c r="I28" t="s">
        <v>331</v>
      </c>
      <c r="J28" s="8">
        <f>MAX(G$2:G$1001)</f>
        <v>74575.083700000003</v>
      </c>
      <c r="N28" t="str">
        <f t="shared" si="5"/>
        <v>Max</v>
      </c>
      <c r="O28" s="8">
        <f t="shared" si="5"/>
        <v>45576.383199999997</v>
      </c>
      <c r="P28" s="8">
        <f t="shared" si="6"/>
        <v>74575.083700000003</v>
      </c>
    </row>
    <row r="29" spans="1:18" x14ac:dyDescent="0.55000000000000004">
      <c r="A29">
        <v>40050.6345</v>
      </c>
      <c r="G29" s="8">
        <v>61053.3753</v>
      </c>
    </row>
    <row r="30" spans="1:18" x14ac:dyDescent="0.55000000000000004">
      <c r="A30">
        <v>40105.143300000003</v>
      </c>
      <c r="G30" s="8">
        <v>69301.649600000004</v>
      </c>
    </row>
    <row r="31" spans="1:18" x14ac:dyDescent="0.55000000000000004">
      <c r="A31">
        <v>40107.494899999998</v>
      </c>
      <c r="G31" s="8">
        <v>69589.546600000001</v>
      </c>
    </row>
    <row r="32" spans="1:18" x14ac:dyDescent="0.55000000000000004">
      <c r="A32">
        <v>40140.734799999998</v>
      </c>
      <c r="G32" s="8">
        <v>69661.997099999993</v>
      </c>
    </row>
    <row r="33" spans="1:7" x14ac:dyDescent="0.55000000000000004">
      <c r="A33">
        <v>40155.929199999999</v>
      </c>
      <c r="G33" s="8">
        <v>69675.388399999996</v>
      </c>
    </row>
    <row r="34" spans="1:7" x14ac:dyDescent="0.55000000000000004">
      <c r="A34">
        <v>40181.820099999997</v>
      </c>
      <c r="G34" s="8">
        <v>70156.876699999993</v>
      </c>
    </row>
    <row r="35" spans="1:7" x14ac:dyDescent="0.55000000000000004">
      <c r="A35">
        <v>40220.358800000002</v>
      </c>
      <c r="G35" s="8">
        <v>70178.839200000002</v>
      </c>
    </row>
    <row r="36" spans="1:7" x14ac:dyDescent="0.55000000000000004">
      <c r="A36">
        <v>40239.836000000003</v>
      </c>
      <c r="G36" s="8">
        <v>70182.402700000006</v>
      </c>
    </row>
    <row r="37" spans="1:7" x14ac:dyDescent="0.55000000000000004">
      <c r="A37">
        <v>40256.545299999998</v>
      </c>
      <c r="G37" s="8">
        <v>70199.503100000002</v>
      </c>
    </row>
    <row r="38" spans="1:7" x14ac:dyDescent="0.55000000000000004">
      <c r="A38">
        <v>40292.954299999998</v>
      </c>
      <c r="G38" s="8">
        <v>70257.994099999996</v>
      </c>
    </row>
    <row r="39" spans="1:7" x14ac:dyDescent="0.55000000000000004">
      <c r="A39">
        <v>40299.528100000003</v>
      </c>
      <c r="G39" s="8">
        <v>70307.585600000006</v>
      </c>
    </row>
    <row r="40" spans="1:7" x14ac:dyDescent="0.55000000000000004">
      <c r="A40">
        <v>40339.697399999997</v>
      </c>
      <c r="G40" s="8">
        <v>70327.163199999995</v>
      </c>
    </row>
    <row r="41" spans="1:7" x14ac:dyDescent="0.55000000000000004">
      <c r="A41">
        <v>40348.369299999998</v>
      </c>
      <c r="G41" s="8">
        <v>70338.739400000006</v>
      </c>
    </row>
    <row r="42" spans="1:7" x14ac:dyDescent="0.55000000000000004">
      <c r="A42">
        <v>40361.6734</v>
      </c>
      <c r="G42" s="8">
        <v>70489.828099999999</v>
      </c>
    </row>
    <row r="43" spans="1:7" x14ac:dyDescent="0.55000000000000004">
      <c r="A43">
        <v>40362.082199999997</v>
      </c>
      <c r="G43" s="8">
        <v>70544.880600000004</v>
      </c>
    </row>
    <row r="44" spans="1:7" x14ac:dyDescent="0.55000000000000004">
      <c r="A44">
        <v>40387.039400000001</v>
      </c>
      <c r="G44" s="8">
        <v>70562.309800000003</v>
      </c>
    </row>
    <row r="45" spans="1:7" x14ac:dyDescent="0.55000000000000004">
      <c r="A45">
        <v>40439.5504</v>
      </c>
      <c r="G45" s="8">
        <v>70647.857499999998</v>
      </c>
    </row>
    <row r="46" spans="1:7" x14ac:dyDescent="0.55000000000000004">
      <c r="A46">
        <v>40452.732900000003</v>
      </c>
      <c r="G46" s="8">
        <v>70733.296100000007</v>
      </c>
    </row>
    <row r="47" spans="1:7" x14ac:dyDescent="0.55000000000000004">
      <c r="A47">
        <v>40456.478499999997</v>
      </c>
      <c r="G47" s="8">
        <v>70734.6685</v>
      </c>
    </row>
    <row r="48" spans="1:7" x14ac:dyDescent="0.55000000000000004">
      <c r="A48">
        <v>40499.970999999998</v>
      </c>
      <c r="G48" s="8">
        <v>70808.552899999995</v>
      </c>
    </row>
    <row r="49" spans="1:7" x14ac:dyDescent="0.55000000000000004">
      <c r="A49">
        <v>40541.772400000002</v>
      </c>
      <c r="G49" s="8">
        <v>70826.279899999994</v>
      </c>
    </row>
    <row r="50" spans="1:7" x14ac:dyDescent="0.55000000000000004">
      <c r="A50">
        <v>40552.921300000002</v>
      </c>
      <c r="G50" s="8">
        <v>70922.613700000002</v>
      </c>
    </row>
    <row r="51" spans="1:7" x14ac:dyDescent="0.55000000000000004">
      <c r="A51">
        <v>40568.078399999999</v>
      </c>
      <c r="G51" s="8">
        <v>70990.614700000006</v>
      </c>
    </row>
    <row r="52" spans="1:7" x14ac:dyDescent="0.55000000000000004">
      <c r="A52">
        <v>40595.905400000003</v>
      </c>
      <c r="G52" s="8">
        <v>71057.048999999999</v>
      </c>
    </row>
    <row r="53" spans="1:7" x14ac:dyDescent="0.55000000000000004">
      <c r="A53">
        <v>40597.223599999998</v>
      </c>
      <c r="G53" s="8">
        <v>71156.537500000006</v>
      </c>
    </row>
    <row r="54" spans="1:7" x14ac:dyDescent="0.55000000000000004">
      <c r="A54">
        <v>40599.071100000001</v>
      </c>
      <c r="G54" s="8">
        <v>71245.108900000007</v>
      </c>
    </row>
    <row r="55" spans="1:7" x14ac:dyDescent="0.55000000000000004">
      <c r="A55">
        <v>40606.160300000003</v>
      </c>
      <c r="G55" s="8">
        <v>71347.017900000006</v>
      </c>
    </row>
    <row r="56" spans="1:7" x14ac:dyDescent="0.55000000000000004">
      <c r="A56">
        <v>40631.711300000003</v>
      </c>
      <c r="G56" s="8">
        <v>71406.989199999996</v>
      </c>
    </row>
    <row r="57" spans="1:7" x14ac:dyDescent="0.55000000000000004">
      <c r="A57">
        <v>40640.9542</v>
      </c>
      <c r="G57" s="8">
        <v>71435.4617</v>
      </c>
    </row>
    <row r="58" spans="1:7" x14ac:dyDescent="0.55000000000000004">
      <c r="A58">
        <v>40652.148699999998</v>
      </c>
      <c r="G58" s="8">
        <v>71447.180200000003</v>
      </c>
    </row>
    <row r="59" spans="1:7" x14ac:dyDescent="0.55000000000000004">
      <c r="A59">
        <v>40673.456599999998</v>
      </c>
      <c r="G59" s="8">
        <v>71468.324399999998</v>
      </c>
    </row>
    <row r="60" spans="1:7" x14ac:dyDescent="0.55000000000000004">
      <c r="A60">
        <v>40678.492400000003</v>
      </c>
      <c r="G60" s="8">
        <v>71482.661200000002</v>
      </c>
    </row>
    <row r="61" spans="1:7" x14ac:dyDescent="0.55000000000000004">
      <c r="A61">
        <v>40704.050300000003</v>
      </c>
      <c r="G61" s="8">
        <v>71511.941999999995</v>
      </c>
    </row>
    <row r="62" spans="1:7" x14ac:dyDescent="0.55000000000000004">
      <c r="A62">
        <v>40718.548699999999</v>
      </c>
      <c r="G62" s="8">
        <v>71545.560899999997</v>
      </c>
    </row>
    <row r="63" spans="1:7" x14ac:dyDescent="0.55000000000000004">
      <c r="A63">
        <v>40725.112800000003</v>
      </c>
      <c r="G63" s="8">
        <v>71556.853900000002</v>
      </c>
    </row>
    <row r="64" spans="1:7" x14ac:dyDescent="0.55000000000000004">
      <c r="A64">
        <v>40749.358</v>
      </c>
      <c r="G64" s="8">
        <v>71639.481</v>
      </c>
    </row>
    <row r="65" spans="1:7" x14ac:dyDescent="0.55000000000000004">
      <c r="A65">
        <v>40751.327100000002</v>
      </c>
      <c r="G65" s="8">
        <v>71765.065499999997</v>
      </c>
    </row>
    <row r="66" spans="1:7" x14ac:dyDescent="0.55000000000000004">
      <c r="A66">
        <v>40758.6535</v>
      </c>
      <c r="G66" s="8">
        <v>71769.917499999996</v>
      </c>
    </row>
    <row r="67" spans="1:7" x14ac:dyDescent="0.55000000000000004">
      <c r="A67">
        <v>40810.105199999998</v>
      </c>
      <c r="G67" s="8">
        <v>71859.273000000001</v>
      </c>
    </row>
    <row r="68" spans="1:7" x14ac:dyDescent="0.55000000000000004">
      <c r="A68">
        <v>40887.375099999997</v>
      </c>
      <c r="G68" s="8">
        <v>71860.468999999997</v>
      </c>
    </row>
    <row r="69" spans="1:7" x14ac:dyDescent="0.55000000000000004">
      <c r="A69">
        <v>40891.634899999997</v>
      </c>
      <c r="G69" s="8">
        <v>71866.255000000005</v>
      </c>
    </row>
    <row r="70" spans="1:7" x14ac:dyDescent="0.55000000000000004">
      <c r="A70">
        <v>40936.213600000003</v>
      </c>
      <c r="G70" s="8">
        <v>71872.180300000007</v>
      </c>
    </row>
    <row r="71" spans="1:7" x14ac:dyDescent="0.55000000000000004">
      <c r="A71">
        <v>41040.791299999997</v>
      </c>
      <c r="G71" s="8">
        <v>71874.655899999998</v>
      </c>
    </row>
    <row r="72" spans="1:7" x14ac:dyDescent="0.55000000000000004">
      <c r="A72">
        <v>41104.881300000001</v>
      </c>
      <c r="G72" s="8">
        <v>72084.787899999996</v>
      </c>
    </row>
    <row r="73" spans="1:7" x14ac:dyDescent="0.55000000000000004">
      <c r="A73">
        <v>41138.0772</v>
      </c>
      <c r="G73" s="8">
        <v>72302.530499999993</v>
      </c>
    </row>
    <row r="74" spans="1:7" x14ac:dyDescent="0.55000000000000004">
      <c r="A74">
        <v>41157.326200000003</v>
      </c>
      <c r="G74" s="8">
        <v>72458.996199999994</v>
      </c>
    </row>
    <row r="75" spans="1:7" x14ac:dyDescent="0.55000000000000004">
      <c r="A75">
        <v>41167.970600000001</v>
      </c>
      <c r="G75" s="8">
        <v>72487.554900000003</v>
      </c>
    </row>
    <row r="76" spans="1:7" x14ac:dyDescent="0.55000000000000004">
      <c r="A76">
        <v>41169.432999999997</v>
      </c>
      <c r="G76" s="8">
        <v>72491.430699999997</v>
      </c>
    </row>
    <row r="77" spans="1:7" x14ac:dyDescent="0.55000000000000004">
      <c r="A77">
        <v>41191.736299999997</v>
      </c>
      <c r="G77" s="8">
        <v>72495.679000000004</v>
      </c>
    </row>
    <row r="78" spans="1:7" x14ac:dyDescent="0.55000000000000004">
      <c r="A78">
        <v>41227.550000000003</v>
      </c>
      <c r="G78" s="8">
        <v>72657.626799999998</v>
      </c>
    </row>
    <row r="79" spans="1:7" x14ac:dyDescent="0.55000000000000004">
      <c r="A79">
        <v>41245.528400000003</v>
      </c>
      <c r="G79" s="8">
        <v>72658.981</v>
      </c>
    </row>
    <row r="80" spans="1:7" x14ac:dyDescent="0.55000000000000004">
      <c r="A80">
        <v>41264.961300000003</v>
      </c>
      <c r="G80" s="8">
        <v>72735.150299999994</v>
      </c>
    </row>
    <row r="81" spans="1:7" x14ac:dyDescent="0.55000000000000004">
      <c r="A81">
        <v>41299.045599999998</v>
      </c>
      <c r="G81" s="8">
        <v>72831.277900000001</v>
      </c>
    </row>
    <row r="82" spans="1:7" x14ac:dyDescent="0.55000000000000004">
      <c r="A82">
        <v>41379.0262</v>
      </c>
      <c r="G82" s="8">
        <v>72836.465500000006</v>
      </c>
    </row>
    <row r="83" spans="1:7" x14ac:dyDescent="0.55000000000000004">
      <c r="A83">
        <v>41399.883999999998</v>
      </c>
      <c r="G83" s="8">
        <v>72912.437099999996</v>
      </c>
    </row>
    <row r="84" spans="1:7" x14ac:dyDescent="0.55000000000000004">
      <c r="A84">
        <v>41413.089</v>
      </c>
      <c r="G84" s="8">
        <v>73026.915999999997</v>
      </c>
    </row>
    <row r="85" spans="1:7" x14ac:dyDescent="0.55000000000000004">
      <c r="A85">
        <v>41491.431700000001</v>
      </c>
      <c r="G85" s="8">
        <v>73035.592499999999</v>
      </c>
    </row>
    <row r="86" spans="1:7" x14ac:dyDescent="0.55000000000000004">
      <c r="A86">
        <v>41518.298600000002</v>
      </c>
      <c r="G86" s="8">
        <v>73072.9234</v>
      </c>
    </row>
    <row r="87" spans="1:7" x14ac:dyDescent="0.55000000000000004">
      <c r="A87">
        <v>41653.232600000003</v>
      </c>
      <c r="G87" s="8">
        <v>73096.128700000001</v>
      </c>
    </row>
    <row r="88" spans="1:7" x14ac:dyDescent="0.55000000000000004">
      <c r="A88">
        <v>41692.265599999999</v>
      </c>
      <c r="G88" s="8">
        <v>73246.236300000004</v>
      </c>
    </row>
    <row r="89" spans="1:7" x14ac:dyDescent="0.55000000000000004">
      <c r="A89">
        <v>41836.080699999999</v>
      </c>
      <c r="G89" s="8">
        <v>73325.109700000001</v>
      </c>
    </row>
    <row r="90" spans="1:7" x14ac:dyDescent="0.55000000000000004">
      <c r="A90">
        <v>41887.197</v>
      </c>
      <c r="G90" s="8">
        <v>73363.800799999997</v>
      </c>
    </row>
    <row r="91" spans="1:7" x14ac:dyDescent="0.55000000000000004">
      <c r="A91">
        <v>41901.204100000003</v>
      </c>
      <c r="G91" s="8">
        <v>73442.560599999997</v>
      </c>
    </row>
    <row r="92" spans="1:7" x14ac:dyDescent="0.55000000000000004">
      <c r="A92">
        <v>41907.595800000003</v>
      </c>
      <c r="G92" s="8">
        <v>73443.277400000006</v>
      </c>
    </row>
    <row r="93" spans="1:7" x14ac:dyDescent="0.55000000000000004">
      <c r="A93">
        <v>42053.200299999997</v>
      </c>
      <c r="G93" s="8">
        <v>73482.4755</v>
      </c>
    </row>
    <row r="94" spans="1:7" x14ac:dyDescent="0.55000000000000004">
      <c r="A94">
        <v>42272.625</v>
      </c>
      <c r="G94" s="8">
        <v>73791.694399999993</v>
      </c>
    </row>
    <row r="95" spans="1:7" x14ac:dyDescent="0.55000000000000004">
      <c r="A95">
        <v>42378.0429</v>
      </c>
      <c r="G95" s="8">
        <v>73799.729600000006</v>
      </c>
    </row>
    <row r="96" spans="1:7" x14ac:dyDescent="0.55000000000000004">
      <c r="A96">
        <v>42443.3079</v>
      </c>
      <c r="G96" s="8">
        <v>73891.332899999994</v>
      </c>
    </row>
    <row r="97" spans="1:7" x14ac:dyDescent="0.55000000000000004">
      <c r="A97">
        <v>42577.508300000001</v>
      </c>
      <c r="G97" s="8">
        <v>73984.994000000006</v>
      </c>
    </row>
    <row r="98" spans="1:7" x14ac:dyDescent="0.55000000000000004">
      <c r="A98">
        <v>42684.281600000002</v>
      </c>
      <c r="G98" s="8">
        <v>74023.851800000004</v>
      </c>
    </row>
    <row r="99" spans="1:7" x14ac:dyDescent="0.55000000000000004">
      <c r="A99">
        <v>42777.653899999998</v>
      </c>
      <c r="G99" s="8">
        <v>74193.393800000005</v>
      </c>
    </row>
    <row r="100" spans="1:7" x14ac:dyDescent="0.55000000000000004">
      <c r="A100">
        <v>42894.080699999999</v>
      </c>
      <c r="G100" s="8">
        <v>74406.275500000003</v>
      </c>
    </row>
    <row r="101" spans="1:7" x14ac:dyDescent="0.55000000000000004">
      <c r="A101">
        <v>45576.383199999997</v>
      </c>
      <c r="G101" s="8">
        <v>74575.083700000003</v>
      </c>
    </row>
  </sheetData>
  <sortState xmlns:xlrd2="http://schemas.microsoft.com/office/spreadsheetml/2017/richdata2" ref="A2:A207">
    <sortCondition ref="A2:A207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EEDE-1067-4E9E-A23B-38757A8E3559}">
  <dimension ref="A1:R206"/>
  <sheetViews>
    <sheetView topLeftCell="A7" workbookViewId="0">
      <selection activeCell="O24" sqref="O24:P24"/>
    </sheetView>
  </sheetViews>
  <sheetFormatPr defaultRowHeight="14.4" x14ac:dyDescent="0.55000000000000004"/>
  <cols>
    <col min="7" max="7" width="8.83984375" style="8"/>
    <col min="14" max="14" width="13.89453125" customWidth="1"/>
  </cols>
  <sheetData>
    <row r="1" spans="1:18" x14ac:dyDescent="0.55000000000000004">
      <c r="A1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>
        <v>9.6128999999999998</v>
      </c>
      <c r="C2">
        <v>20</v>
      </c>
      <c r="D2" s="9">
        <f>FREQUENCY(A$2:A1001,C2:C21)</f>
        <v>16</v>
      </c>
      <c r="E2">
        <f>D2</f>
        <v>16</v>
      </c>
      <c r="G2" s="8">
        <v>15.0924</v>
      </c>
      <c r="I2">
        <v>20</v>
      </c>
      <c r="J2" s="9">
        <f>FREQUENCY(G$2:G1001,I2:I21)</f>
        <v>1</v>
      </c>
      <c r="K2">
        <f>J2</f>
        <v>1</v>
      </c>
      <c r="N2" t="str">
        <f>CONCATENATE("&lt; ",C2)</f>
        <v>&lt; 20</v>
      </c>
      <c r="O2">
        <f>D2</f>
        <v>16</v>
      </c>
      <c r="P2">
        <f>E2</f>
        <v>16</v>
      </c>
      <c r="Q2">
        <f>J2</f>
        <v>1</v>
      </c>
      <c r="R2">
        <f>K2</f>
        <v>1</v>
      </c>
    </row>
    <row r="3" spans="1:18" ht="15.6" x14ac:dyDescent="0.55000000000000004">
      <c r="A3">
        <v>9.8636999999999997</v>
      </c>
      <c r="C3">
        <v>40</v>
      </c>
      <c r="D3" s="9">
        <f>FREQUENCY(A$2:A1002,C3:C22)</f>
        <v>34</v>
      </c>
      <c r="E3">
        <f>D3-D2</f>
        <v>18</v>
      </c>
      <c r="G3" s="8">
        <v>20.5184</v>
      </c>
      <c r="I3">
        <v>40</v>
      </c>
      <c r="J3" s="9">
        <f>FREQUENCY(G$2:G1002,I3:I22)</f>
        <v>60</v>
      </c>
      <c r="K3">
        <f>J3-J2</f>
        <v>59</v>
      </c>
      <c r="N3" t="str">
        <f t="shared" ref="N3:N21" si="0">CONCATENATE("&lt; ",C3)</f>
        <v>&lt; 40</v>
      </c>
      <c r="O3">
        <f t="shared" ref="O3:P22" si="1">D3</f>
        <v>34</v>
      </c>
      <c r="P3">
        <f t="shared" si="1"/>
        <v>18</v>
      </c>
      <c r="Q3">
        <f>J3</f>
        <v>60</v>
      </c>
      <c r="R3">
        <f t="shared" ref="R3:R22" si="2">K3</f>
        <v>59</v>
      </c>
    </row>
    <row r="4" spans="1:18" ht="15.6" x14ac:dyDescent="0.55000000000000004">
      <c r="A4">
        <v>10.345700000000001</v>
      </c>
      <c r="C4">
        <v>60</v>
      </c>
      <c r="D4" s="9">
        <f>FREQUENCY(A$2:A1003,C4:C23)</f>
        <v>46</v>
      </c>
      <c r="E4">
        <f t="shared" ref="E4:E22" si="3">D4-D3</f>
        <v>12</v>
      </c>
      <c r="G4" s="8">
        <v>21.4163</v>
      </c>
      <c r="I4">
        <v>60</v>
      </c>
      <c r="J4" s="9">
        <f>FREQUENCY(G$2:G1003,I4:I23)</f>
        <v>80</v>
      </c>
      <c r="K4">
        <f t="shared" ref="K4:K22" si="4">J4-J3</f>
        <v>20</v>
      </c>
      <c r="N4" t="str">
        <f t="shared" si="0"/>
        <v>&lt; 60</v>
      </c>
      <c r="O4">
        <f t="shared" si="1"/>
        <v>46</v>
      </c>
      <c r="P4">
        <f t="shared" si="1"/>
        <v>12</v>
      </c>
      <c r="Q4">
        <f>J4</f>
        <v>80</v>
      </c>
      <c r="R4">
        <f t="shared" si="2"/>
        <v>20</v>
      </c>
    </row>
    <row r="5" spans="1:18" ht="15.6" x14ac:dyDescent="0.55000000000000004">
      <c r="A5">
        <v>10.5717</v>
      </c>
      <c r="C5">
        <v>80</v>
      </c>
      <c r="D5" s="9">
        <f>FREQUENCY(A$2:A1004,C5:C24)</f>
        <v>56</v>
      </c>
      <c r="E5">
        <f t="shared" si="3"/>
        <v>10</v>
      </c>
      <c r="G5" s="8">
        <v>22.356100000000001</v>
      </c>
      <c r="I5">
        <v>80</v>
      </c>
      <c r="J5" s="9">
        <f>FREQUENCY(G$2:G1004,I5:I24)</f>
        <v>87</v>
      </c>
      <c r="K5">
        <f t="shared" si="4"/>
        <v>7</v>
      </c>
      <c r="N5" t="str">
        <f t="shared" si="0"/>
        <v>&lt; 80</v>
      </c>
      <c r="O5">
        <f t="shared" si="1"/>
        <v>56</v>
      </c>
      <c r="P5">
        <f t="shared" si="1"/>
        <v>10</v>
      </c>
      <c r="Q5">
        <f>J5</f>
        <v>87</v>
      </c>
      <c r="R5">
        <f t="shared" si="2"/>
        <v>7</v>
      </c>
    </row>
    <row r="6" spans="1:18" ht="15.6" x14ac:dyDescent="0.55000000000000004">
      <c r="A6">
        <v>12.485099999999999</v>
      </c>
      <c r="C6">
        <v>100</v>
      </c>
      <c r="D6" s="9">
        <f>FREQUENCY(A$2:A1005,C6:C25)</f>
        <v>61</v>
      </c>
      <c r="E6">
        <f t="shared" si="3"/>
        <v>5</v>
      </c>
      <c r="G6" s="8">
        <v>23.282499999999999</v>
      </c>
      <c r="I6">
        <v>100</v>
      </c>
      <c r="J6" s="9">
        <f>FREQUENCY(G$2:G1005,I6:I25)</f>
        <v>91</v>
      </c>
      <c r="K6">
        <f t="shared" si="4"/>
        <v>4</v>
      </c>
      <c r="N6" t="str">
        <f t="shared" si="0"/>
        <v>&lt; 100</v>
      </c>
      <c r="O6">
        <f t="shared" si="1"/>
        <v>61</v>
      </c>
      <c r="P6">
        <f t="shared" si="1"/>
        <v>5</v>
      </c>
      <c r="Q6">
        <f>J6</f>
        <v>91</v>
      </c>
      <c r="R6">
        <f t="shared" si="2"/>
        <v>4</v>
      </c>
    </row>
    <row r="7" spans="1:18" ht="15.6" x14ac:dyDescent="0.55000000000000004">
      <c r="A7">
        <v>12.713900000000001</v>
      </c>
      <c r="C7">
        <v>120</v>
      </c>
      <c r="D7" s="9">
        <f>FREQUENCY(A$2:A1006,C7:C26)</f>
        <v>70</v>
      </c>
      <c r="E7">
        <f t="shared" si="3"/>
        <v>9</v>
      </c>
      <c r="G7" s="8">
        <v>24.561</v>
      </c>
      <c r="I7">
        <v>120</v>
      </c>
      <c r="J7" s="9">
        <f>FREQUENCY(G$2:G1006,I7:I26)</f>
        <v>93</v>
      </c>
      <c r="K7">
        <f t="shared" si="4"/>
        <v>2</v>
      </c>
      <c r="N7" t="str">
        <f t="shared" si="0"/>
        <v>&lt; 120</v>
      </c>
      <c r="O7">
        <f t="shared" si="1"/>
        <v>70</v>
      </c>
      <c r="P7">
        <f t="shared" si="1"/>
        <v>9</v>
      </c>
      <c r="Q7">
        <f>J7</f>
        <v>93</v>
      </c>
      <c r="R7">
        <f t="shared" si="2"/>
        <v>2</v>
      </c>
    </row>
    <row r="8" spans="1:18" ht="15.6" x14ac:dyDescent="0.55000000000000004">
      <c r="A8">
        <v>12.853</v>
      </c>
      <c r="C8">
        <v>140</v>
      </c>
      <c r="D8" s="9">
        <f>FREQUENCY(A$2:A1007,C8:C27)</f>
        <v>74</v>
      </c>
      <c r="E8">
        <f t="shared" si="3"/>
        <v>4</v>
      </c>
      <c r="G8" s="8">
        <v>24.703600000000002</v>
      </c>
      <c r="I8">
        <v>140</v>
      </c>
      <c r="J8" s="9">
        <f>FREQUENCY(G$2:G1007,I8:I27)</f>
        <v>94</v>
      </c>
      <c r="K8">
        <f t="shared" si="4"/>
        <v>1</v>
      </c>
      <c r="N8" t="str">
        <f t="shared" si="0"/>
        <v>&lt; 140</v>
      </c>
      <c r="O8">
        <f t="shared" si="1"/>
        <v>74</v>
      </c>
      <c r="P8">
        <f t="shared" si="1"/>
        <v>4</v>
      </c>
      <c r="Q8">
        <f>J8</f>
        <v>94</v>
      </c>
      <c r="R8">
        <f t="shared" si="2"/>
        <v>1</v>
      </c>
    </row>
    <row r="9" spans="1:18" ht="15.6" x14ac:dyDescent="0.55000000000000004">
      <c r="A9">
        <v>13.67</v>
      </c>
      <c r="C9">
        <v>160</v>
      </c>
      <c r="D9" s="9">
        <f>FREQUENCY(A$2:A1008,C9:C28)</f>
        <v>78</v>
      </c>
      <c r="E9">
        <f t="shared" si="3"/>
        <v>4</v>
      </c>
      <c r="G9" s="8">
        <v>24.715299999999999</v>
      </c>
      <c r="I9">
        <v>160</v>
      </c>
      <c r="J9" s="9">
        <f>FREQUENCY(G$2:G1008,I9:I28)</f>
        <v>95</v>
      </c>
      <c r="K9">
        <f t="shared" si="4"/>
        <v>1</v>
      </c>
      <c r="N9" t="str">
        <f t="shared" si="0"/>
        <v>&lt; 160</v>
      </c>
      <c r="O9">
        <f t="shared" si="1"/>
        <v>78</v>
      </c>
      <c r="P9">
        <f t="shared" si="1"/>
        <v>4</v>
      </c>
      <c r="Q9">
        <f>J9</f>
        <v>95</v>
      </c>
      <c r="R9">
        <f t="shared" si="2"/>
        <v>1</v>
      </c>
    </row>
    <row r="10" spans="1:18" ht="15.6" x14ac:dyDescent="0.55000000000000004">
      <c r="A10">
        <v>15.183199999999999</v>
      </c>
      <c r="C10">
        <v>180</v>
      </c>
      <c r="D10" s="9">
        <f>FREQUENCY(A$2:A1009,C10:C29)</f>
        <v>81</v>
      </c>
      <c r="E10">
        <f t="shared" si="3"/>
        <v>3</v>
      </c>
      <c r="G10" s="8">
        <v>24.917100000000001</v>
      </c>
      <c r="I10">
        <v>180</v>
      </c>
      <c r="J10" s="9">
        <f>FREQUENCY(G$2:G1009,I10:I29)</f>
        <v>96</v>
      </c>
      <c r="K10">
        <f t="shared" si="4"/>
        <v>1</v>
      </c>
      <c r="N10" t="str">
        <f t="shared" si="0"/>
        <v>&lt; 180</v>
      </c>
      <c r="O10">
        <f t="shared" si="1"/>
        <v>81</v>
      </c>
      <c r="P10">
        <f t="shared" si="1"/>
        <v>3</v>
      </c>
      <c r="Q10">
        <f>J10</f>
        <v>96</v>
      </c>
      <c r="R10">
        <f t="shared" si="2"/>
        <v>1</v>
      </c>
    </row>
    <row r="11" spans="1:18" ht="15.6" x14ac:dyDescent="0.55000000000000004">
      <c r="A11">
        <v>16.626899999999999</v>
      </c>
      <c r="C11">
        <v>200</v>
      </c>
      <c r="D11" s="9">
        <f>FREQUENCY(A$2:A1010,C11:C30)</f>
        <v>85</v>
      </c>
      <c r="E11">
        <f t="shared" si="3"/>
        <v>4</v>
      </c>
      <c r="G11" s="8">
        <v>25.149100000000001</v>
      </c>
      <c r="I11">
        <v>200</v>
      </c>
      <c r="J11" s="9">
        <f>FREQUENCY(G$2:G1010,I11:I30)</f>
        <v>97</v>
      </c>
      <c r="K11">
        <f t="shared" si="4"/>
        <v>1</v>
      </c>
      <c r="N11" t="str">
        <f t="shared" si="0"/>
        <v>&lt; 200</v>
      </c>
      <c r="O11">
        <f t="shared" si="1"/>
        <v>85</v>
      </c>
      <c r="P11">
        <f t="shared" si="1"/>
        <v>4</v>
      </c>
      <c r="Q11">
        <f>J11</f>
        <v>97</v>
      </c>
      <c r="R11">
        <f t="shared" si="2"/>
        <v>1</v>
      </c>
    </row>
    <row r="12" spans="1:18" ht="15.6" x14ac:dyDescent="0.55000000000000004">
      <c r="A12">
        <v>16.8766</v>
      </c>
      <c r="C12">
        <v>220</v>
      </c>
      <c r="D12" s="9">
        <f>FREQUENCY(A$2:A1011,C12:C31)</f>
        <v>87</v>
      </c>
      <c r="E12">
        <f t="shared" si="3"/>
        <v>2</v>
      </c>
      <c r="G12" s="8">
        <v>25.300799999999999</v>
      </c>
      <c r="I12">
        <v>220</v>
      </c>
      <c r="J12" s="9">
        <f>FREQUENCY(G$2:G1011,I12:I31)</f>
        <v>97</v>
      </c>
      <c r="K12">
        <f t="shared" si="4"/>
        <v>0</v>
      </c>
      <c r="N12" t="str">
        <f t="shared" si="0"/>
        <v>&lt; 220</v>
      </c>
      <c r="O12">
        <f t="shared" si="1"/>
        <v>87</v>
      </c>
      <c r="P12">
        <f t="shared" si="1"/>
        <v>2</v>
      </c>
      <c r="Q12">
        <f>J12</f>
        <v>97</v>
      </c>
      <c r="R12">
        <f t="shared" si="2"/>
        <v>0</v>
      </c>
    </row>
    <row r="13" spans="1:18" ht="15.6" x14ac:dyDescent="0.55000000000000004">
      <c r="A13">
        <v>17.488</v>
      </c>
      <c r="C13">
        <v>240</v>
      </c>
      <c r="D13" s="9">
        <f>FREQUENCY(A$2:A1012,C13:C32)</f>
        <v>90</v>
      </c>
      <c r="E13">
        <f t="shared" si="3"/>
        <v>3</v>
      </c>
      <c r="G13" s="8">
        <v>25.472100000000001</v>
      </c>
      <c r="I13">
        <v>240</v>
      </c>
      <c r="J13" s="9">
        <f>FREQUENCY(G$2:G1012,I13:I32)</f>
        <v>97</v>
      </c>
      <c r="K13">
        <f t="shared" si="4"/>
        <v>0</v>
      </c>
      <c r="N13" t="str">
        <f t="shared" si="0"/>
        <v>&lt; 240</v>
      </c>
      <c r="O13">
        <f t="shared" si="1"/>
        <v>90</v>
      </c>
      <c r="P13">
        <f t="shared" si="1"/>
        <v>3</v>
      </c>
      <c r="Q13">
        <f>J13</f>
        <v>97</v>
      </c>
      <c r="R13">
        <f t="shared" si="2"/>
        <v>0</v>
      </c>
    </row>
    <row r="14" spans="1:18" ht="15.6" x14ac:dyDescent="0.55000000000000004">
      <c r="A14">
        <v>18.156400000000001</v>
      </c>
      <c r="C14">
        <v>260</v>
      </c>
      <c r="D14" s="9">
        <f>FREQUENCY(A$2:A1013,C14:C33)</f>
        <v>91</v>
      </c>
      <c r="E14">
        <f t="shared" si="3"/>
        <v>1</v>
      </c>
      <c r="G14" s="8">
        <v>25.638100000000001</v>
      </c>
      <c r="I14">
        <v>260</v>
      </c>
      <c r="J14" s="9">
        <f>FREQUENCY(G$2:G1013,I14:I33)</f>
        <v>97</v>
      </c>
      <c r="K14">
        <f t="shared" si="4"/>
        <v>0</v>
      </c>
      <c r="N14" t="str">
        <f t="shared" si="0"/>
        <v>&lt; 260</v>
      </c>
      <c r="O14">
        <f t="shared" si="1"/>
        <v>91</v>
      </c>
      <c r="P14">
        <f t="shared" si="1"/>
        <v>1</v>
      </c>
      <c r="Q14">
        <f>J14</f>
        <v>97</v>
      </c>
      <c r="R14">
        <f t="shared" si="2"/>
        <v>0</v>
      </c>
    </row>
    <row r="15" spans="1:18" ht="15.6" x14ac:dyDescent="0.55000000000000004">
      <c r="A15">
        <v>18.307099999999998</v>
      </c>
      <c r="C15">
        <v>280</v>
      </c>
      <c r="D15" s="9">
        <f>FREQUENCY(A$2:A1014,C15:C34)</f>
        <v>91</v>
      </c>
      <c r="E15">
        <f t="shared" si="3"/>
        <v>0</v>
      </c>
      <c r="G15" s="8">
        <v>25.639500000000002</v>
      </c>
      <c r="I15">
        <v>280</v>
      </c>
      <c r="J15" s="9">
        <f>FREQUENCY(G$2:G1014,I15:I34)</f>
        <v>98</v>
      </c>
      <c r="K15">
        <f t="shared" si="4"/>
        <v>1</v>
      </c>
      <c r="N15" t="str">
        <f t="shared" si="0"/>
        <v>&lt; 280</v>
      </c>
      <c r="O15">
        <f t="shared" si="1"/>
        <v>91</v>
      </c>
      <c r="P15">
        <f t="shared" si="1"/>
        <v>0</v>
      </c>
      <c r="Q15">
        <f>J15</f>
        <v>98</v>
      </c>
      <c r="R15">
        <f t="shared" si="2"/>
        <v>1</v>
      </c>
    </row>
    <row r="16" spans="1:18" ht="15.6" x14ac:dyDescent="0.55000000000000004">
      <c r="A16">
        <v>18.437000000000001</v>
      </c>
      <c r="C16">
        <v>300</v>
      </c>
      <c r="D16" s="9">
        <f>FREQUENCY(A$2:A1015,C16:C35)</f>
        <v>93</v>
      </c>
      <c r="E16">
        <f t="shared" si="3"/>
        <v>2</v>
      </c>
      <c r="G16" s="8">
        <v>25.870100000000001</v>
      </c>
      <c r="I16">
        <v>300</v>
      </c>
      <c r="J16" s="9">
        <f>FREQUENCY(G$2:G1015,I16:I35)</f>
        <v>99</v>
      </c>
      <c r="K16">
        <f t="shared" si="4"/>
        <v>1</v>
      </c>
      <c r="N16" t="str">
        <f t="shared" si="0"/>
        <v>&lt; 300</v>
      </c>
      <c r="O16">
        <f t="shared" si="1"/>
        <v>93</v>
      </c>
      <c r="P16">
        <f t="shared" si="1"/>
        <v>2</v>
      </c>
      <c r="Q16">
        <f>J16</f>
        <v>99</v>
      </c>
      <c r="R16">
        <f t="shared" si="2"/>
        <v>1</v>
      </c>
    </row>
    <row r="17" spans="1:18" ht="15.6" x14ac:dyDescent="0.55000000000000004">
      <c r="A17">
        <v>19.198</v>
      </c>
      <c r="C17">
        <v>320</v>
      </c>
      <c r="D17" s="9">
        <f>FREQUENCY(A$2:A1016,C17:C36)</f>
        <v>93</v>
      </c>
      <c r="E17">
        <f t="shared" si="3"/>
        <v>0</v>
      </c>
      <c r="G17" s="8">
        <v>25.888300000000001</v>
      </c>
      <c r="I17">
        <v>320</v>
      </c>
      <c r="J17" s="9">
        <f>FREQUENCY(G$2:G1016,I17:I36)</f>
        <v>99</v>
      </c>
      <c r="K17">
        <f t="shared" si="4"/>
        <v>0</v>
      </c>
      <c r="N17" t="str">
        <f t="shared" si="0"/>
        <v>&lt; 320</v>
      </c>
      <c r="O17">
        <f t="shared" si="1"/>
        <v>93</v>
      </c>
      <c r="P17">
        <f t="shared" si="1"/>
        <v>0</v>
      </c>
      <c r="Q17">
        <f>J17</f>
        <v>99</v>
      </c>
      <c r="R17">
        <f t="shared" si="2"/>
        <v>0</v>
      </c>
    </row>
    <row r="18" spans="1:18" ht="15.6" x14ac:dyDescent="0.55000000000000004">
      <c r="A18">
        <v>20.039000000000001</v>
      </c>
      <c r="C18">
        <v>340</v>
      </c>
      <c r="D18" s="9">
        <f>FREQUENCY(A$2:A1017,C18:C37)</f>
        <v>93</v>
      </c>
      <c r="E18">
        <f t="shared" si="3"/>
        <v>0</v>
      </c>
      <c r="G18" s="8">
        <v>26.284700000000001</v>
      </c>
      <c r="I18">
        <v>340</v>
      </c>
      <c r="J18" s="9">
        <f>FREQUENCY(G$2:G1017,I18:I37)</f>
        <v>99</v>
      </c>
      <c r="K18">
        <f t="shared" si="4"/>
        <v>0</v>
      </c>
      <c r="N18" t="str">
        <f t="shared" si="0"/>
        <v>&lt; 340</v>
      </c>
      <c r="O18">
        <f t="shared" si="1"/>
        <v>93</v>
      </c>
      <c r="P18">
        <f t="shared" si="1"/>
        <v>0</v>
      </c>
      <c r="Q18">
        <f>J18</f>
        <v>99</v>
      </c>
      <c r="R18">
        <f t="shared" si="2"/>
        <v>0</v>
      </c>
    </row>
    <row r="19" spans="1:18" ht="15.6" x14ac:dyDescent="0.55000000000000004">
      <c r="A19">
        <v>20.073499999999999</v>
      </c>
      <c r="C19">
        <v>360</v>
      </c>
      <c r="D19" s="9">
        <f>FREQUENCY(A$2:A1018,C19:C38)</f>
        <v>94</v>
      </c>
      <c r="E19">
        <f t="shared" si="3"/>
        <v>1</v>
      </c>
      <c r="G19" s="8">
        <v>27.373000000000001</v>
      </c>
      <c r="I19">
        <v>360</v>
      </c>
      <c r="J19" s="9">
        <f>FREQUENCY(G$2:G1018,I19:I38)</f>
        <v>100</v>
      </c>
      <c r="K19">
        <f t="shared" si="4"/>
        <v>1</v>
      </c>
      <c r="N19" t="str">
        <f t="shared" si="0"/>
        <v>&lt; 360</v>
      </c>
      <c r="O19">
        <f t="shared" si="1"/>
        <v>94</v>
      </c>
      <c r="P19">
        <f t="shared" si="1"/>
        <v>1</v>
      </c>
      <c r="Q19">
        <f>J19</f>
        <v>100</v>
      </c>
      <c r="R19">
        <f t="shared" si="2"/>
        <v>1</v>
      </c>
    </row>
    <row r="20" spans="1:18" ht="15.6" x14ac:dyDescent="0.55000000000000004">
      <c r="A20">
        <v>21.7669</v>
      </c>
      <c r="C20">
        <v>380</v>
      </c>
      <c r="D20" s="9">
        <f>FREQUENCY(A$2:A1019,C20:C39)</f>
        <v>97</v>
      </c>
      <c r="E20">
        <f t="shared" si="3"/>
        <v>3</v>
      </c>
      <c r="G20" s="8">
        <v>28.078199999999999</v>
      </c>
      <c r="I20">
        <v>380</v>
      </c>
      <c r="J20" s="9">
        <f>FREQUENCY(G$2:G1019,I20:I39)</f>
        <v>100</v>
      </c>
      <c r="K20">
        <f t="shared" si="4"/>
        <v>0</v>
      </c>
      <c r="N20" t="str">
        <f t="shared" si="0"/>
        <v>&lt; 380</v>
      </c>
      <c r="O20">
        <f t="shared" si="1"/>
        <v>97</v>
      </c>
      <c r="P20">
        <f t="shared" si="1"/>
        <v>3</v>
      </c>
      <c r="Q20">
        <f>J20</f>
        <v>100</v>
      </c>
      <c r="R20">
        <f t="shared" si="2"/>
        <v>0</v>
      </c>
    </row>
    <row r="21" spans="1:18" ht="15.6" x14ac:dyDescent="0.55000000000000004">
      <c r="A21">
        <v>21.9542</v>
      </c>
      <c r="C21">
        <v>400</v>
      </c>
      <c r="D21" s="9">
        <f>FREQUENCY(A$2:A1020,C21:C40)</f>
        <v>98</v>
      </c>
      <c r="E21">
        <f t="shared" si="3"/>
        <v>1</v>
      </c>
      <c r="G21" s="8">
        <v>28.586200000000002</v>
      </c>
      <c r="I21">
        <v>400</v>
      </c>
      <c r="J21" s="9">
        <f>FREQUENCY(G$2:G1020,I21:I40)</f>
        <v>100</v>
      </c>
      <c r="K21">
        <f t="shared" si="4"/>
        <v>0</v>
      </c>
      <c r="N21" t="str">
        <f t="shared" si="0"/>
        <v>&lt; 400</v>
      </c>
      <c r="O21">
        <f t="shared" si="1"/>
        <v>98</v>
      </c>
      <c r="P21">
        <f t="shared" si="1"/>
        <v>1</v>
      </c>
      <c r="Q21">
        <f>J21</f>
        <v>100</v>
      </c>
      <c r="R21">
        <f t="shared" si="2"/>
        <v>0</v>
      </c>
    </row>
    <row r="22" spans="1:18" ht="15.6" x14ac:dyDescent="0.55000000000000004">
      <c r="A22">
        <v>22.447399999999998</v>
      </c>
      <c r="C22">
        <v>100000</v>
      </c>
      <c r="D22" s="9">
        <f>FREQUENCY(A$2:A1021,C22:C41)</f>
        <v>100</v>
      </c>
      <c r="E22">
        <f t="shared" si="3"/>
        <v>2</v>
      </c>
      <c r="G22" s="8">
        <v>29.3734</v>
      </c>
      <c r="I22">
        <v>100000</v>
      </c>
      <c r="J22" s="9">
        <f>FREQUENCY(G$2:G1021,I22:I41)</f>
        <v>100</v>
      </c>
      <c r="K22">
        <f t="shared" si="4"/>
        <v>0</v>
      </c>
      <c r="N22" t="s">
        <v>334</v>
      </c>
      <c r="O22">
        <f t="shared" si="1"/>
        <v>100</v>
      </c>
      <c r="P22">
        <f t="shared" si="1"/>
        <v>2</v>
      </c>
      <c r="Q22">
        <f>J22</f>
        <v>100</v>
      </c>
      <c r="R22">
        <f t="shared" si="2"/>
        <v>0</v>
      </c>
    </row>
    <row r="23" spans="1:18" x14ac:dyDescent="0.55000000000000004">
      <c r="A23">
        <v>23.062200000000001</v>
      </c>
      <c r="G23" s="8">
        <v>29.7942</v>
      </c>
      <c r="O23" t="s">
        <v>333</v>
      </c>
      <c r="P23" t="s">
        <v>337</v>
      </c>
    </row>
    <row r="24" spans="1:18" x14ac:dyDescent="0.55000000000000004">
      <c r="A24">
        <v>24.739100000000001</v>
      </c>
      <c r="C24" t="s">
        <v>222</v>
      </c>
      <c r="D24" s="8">
        <f>MEDIAN(A$2:A$1001)</f>
        <v>61.935600000000001</v>
      </c>
      <c r="G24" s="8">
        <v>30.204000000000001</v>
      </c>
      <c r="I24" t="s">
        <v>222</v>
      </c>
      <c r="J24" s="8">
        <f>MEDIAN(G$2:G$1001)</f>
        <v>37.536999999999999</v>
      </c>
      <c r="N24" t="str">
        <f>C24</f>
        <v>Median</v>
      </c>
      <c r="O24" s="8">
        <f>D24</f>
        <v>61.935600000000001</v>
      </c>
      <c r="P24" s="8">
        <f>J24</f>
        <v>37.536999999999999</v>
      </c>
    </row>
    <row r="25" spans="1:18" x14ac:dyDescent="0.55000000000000004">
      <c r="A25">
        <v>26.295200000000001</v>
      </c>
      <c r="C25" t="s">
        <v>223</v>
      </c>
      <c r="D25" s="8">
        <f>AVERAGE(A$2:A$1001)</f>
        <v>106.00358100000003</v>
      </c>
      <c r="G25" s="8">
        <v>30.215599999999998</v>
      </c>
      <c r="I25" t="s">
        <v>223</v>
      </c>
      <c r="J25" s="8">
        <f>AVERAGE(G$2:G$1001)</f>
        <v>54.410340999999988</v>
      </c>
      <c r="N25" t="str">
        <f t="shared" ref="N25:O28" si="5">C25</f>
        <v>Mean</v>
      </c>
      <c r="O25" s="8">
        <f t="shared" si="5"/>
        <v>106.00358100000003</v>
      </c>
      <c r="P25" s="8">
        <f t="shared" ref="P25:P28" si="6">J25</f>
        <v>54.410340999999988</v>
      </c>
    </row>
    <row r="26" spans="1:18" x14ac:dyDescent="0.55000000000000004">
      <c r="A26">
        <v>29.1051</v>
      </c>
      <c r="C26" t="s">
        <v>224</v>
      </c>
      <c r="D26" s="8">
        <f>_xlfn.STDEV.P(A$2:A$1001)</f>
        <v>109.029787301301</v>
      </c>
      <c r="G26" s="8">
        <v>30.326499999999999</v>
      </c>
      <c r="I26" t="s">
        <v>224</v>
      </c>
      <c r="J26" s="8">
        <f>_xlfn.STDEV.P(G$2:G$1001)</f>
        <v>53.116211661744288</v>
      </c>
      <c r="N26" t="str">
        <f t="shared" si="5"/>
        <v>St.Dev</v>
      </c>
      <c r="O26" s="8">
        <f t="shared" si="5"/>
        <v>109.029787301301</v>
      </c>
      <c r="P26" s="8">
        <f t="shared" si="6"/>
        <v>53.116211661744288</v>
      </c>
    </row>
    <row r="27" spans="1:18" x14ac:dyDescent="0.55000000000000004">
      <c r="A27">
        <v>29.9068</v>
      </c>
      <c r="C27" t="s">
        <v>330</v>
      </c>
      <c r="D27" s="8">
        <f>MIN(A$2:A$1001)</f>
        <v>9.6128999999999998</v>
      </c>
      <c r="G27" s="8">
        <v>30.848199999999999</v>
      </c>
      <c r="I27" t="s">
        <v>330</v>
      </c>
      <c r="J27" s="8">
        <f>MIN(G$2:G$1001)</f>
        <v>15.0924</v>
      </c>
      <c r="N27" t="str">
        <f t="shared" si="5"/>
        <v>Min</v>
      </c>
      <c r="O27" s="8">
        <f t="shared" si="5"/>
        <v>9.6128999999999998</v>
      </c>
      <c r="P27" s="8">
        <f t="shared" si="6"/>
        <v>15.0924</v>
      </c>
    </row>
    <row r="28" spans="1:18" x14ac:dyDescent="0.55000000000000004">
      <c r="A28">
        <v>32.767000000000003</v>
      </c>
      <c r="C28" t="s">
        <v>331</v>
      </c>
      <c r="D28" s="8">
        <f>MAX(A$2:A$1001)</f>
        <v>608.84799999999996</v>
      </c>
      <c r="G28" s="8">
        <v>30.8748</v>
      </c>
      <c r="I28" t="s">
        <v>331</v>
      </c>
      <c r="J28" s="8">
        <f>MAX(G$2:G$1001)</f>
        <v>351.3766</v>
      </c>
      <c r="N28" t="str">
        <f t="shared" si="5"/>
        <v>Max</v>
      </c>
      <c r="O28" s="8">
        <f t="shared" si="5"/>
        <v>608.84799999999996</v>
      </c>
      <c r="P28" s="8">
        <f t="shared" si="6"/>
        <v>351.3766</v>
      </c>
    </row>
    <row r="29" spans="1:18" x14ac:dyDescent="0.55000000000000004">
      <c r="A29">
        <v>35.525399999999998</v>
      </c>
      <c r="G29" s="8">
        <v>31.238</v>
      </c>
    </row>
    <row r="30" spans="1:18" x14ac:dyDescent="0.55000000000000004">
      <c r="A30">
        <v>35.7042</v>
      </c>
      <c r="G30" s="8">
        <v>31.286799999999999</v>
      </c>
    </row>
    <row r="31" spans="1:18" x14ac:dyDescent="0.55000000000000004">
      <c r="A31">
        <v>35.768799999999999</v>
      </c>
      <c r="G31" s="8">
        <v>31.3674</v>
      </c>
    </row>
    <row r="32" spans="1:18" x14ac:dyDescent="0.55000000000000004">
      <c r="A32">
        <v>36.425199999999997</v>
      </c>
      <c r="G32" s="8">
        <v>32.4756</v>
      </c>
    </row>
    <row r="33" spans="1:7" x14ac:dyDescent="0.55000000000000004">
      <c r="A33">
        <v>36.670900000000003</v>
      </c>
      <c r="G33" s="8">
        <v>32.4831</v>
      </c>
    </row>
    <row r="34" spans="1:7" x14ac:dyDescent="0.55000000000000004">
      <c r="A34">
        <v>37.918599999999998</v>
      </c>
      <c r="G34" s="8">
        <v>32.502499999999998</v>
      </c>
    </row>
    <row r="35" spans="1:7" x14ac:dyDescent="0.55000000000000004">
      <c r="A35">
        <v>38.785600000000002</v>
      </c>
      <c r="G35" s="8">
        <v>32.777299999999997</v>
      </c>
    </row>
    <row r="36" spans="1:7" x14ac:dyDescent="0.55000000000000004">
      <c r="A36">
        <v>42.402999999999999</v>
      </c>
      <c r="G36" s="8">
        <v>33.157499999999999</v>
      </c>
    </row>
    <row r="37" spans="1:7" x14ac:dyDescent="0.55000000000000004">
      <c r="A37">
        <v>43.574100000000001</v>
      </c>
      <c r="G37" s="8">
        <v>33.579000000000001</v>
      </c>
    </row>
    <row r="38" spans="1:7" x14ac:dyDescent="0.55000000000000004">
      <c r="A38">
        <v>43.826000000000001</v>
      </c>
      <c r="G38" s="8">
        <v>34.334600000000002</v>
      </c>
    </row>
    <row r="39" spans="1:7" x14ac:dyDescent="0.55000000000000004">
      <c r="A39">
        <v>44.812199999999997</v>
      </c>
      <c r="G39" s="8">
        <v>34.371299999999998</v>
      </c>
    </row>
    <row r="40" spans="1:7" x14ac:dyDescent="0.55000000000000004">
      <c r="A40">
        <v>45.201099999999997</v>
      </c>
      <c r="G40" s="8">
        <v>34.4512</v>
      </c>
    </row>
    <row r="41" spans="1:7" x14ac:dyDescent="0.55000000000000004">
      <c r="A41">
        <v>46.618099999999998</v>
      </c>
      <c r="G41" s="8">
        <v>34.4925</v>
      </c>
    </row>
    <row r="42" spans="1:7" x14ac:dyDescent="0.55000000000000004">
      <c r="A42">
        <v>48.500799999999998</v>
      </c>
      <c r="G42" s="8">
        <v>34.590000000000003</v>
      </c>
    </row>
    <row r="43" spans="1:7" x14ac:dyDescent="0.55000000000000004">
      <c r="A43">
        <v>48.706299999999999</v>
      </c>
      <c r="G43" s="8">
        <v>35.111800000000002</v>
      </c>
    </row>
    <row r="44" spans="1:7" x14ac:dyDescent="0.55000000000000004">
      <c r="A44">
        <v>48.7973</v>
      </c>
      <c r="G44" s="8">
        <v>35.165500000000002</v>
      </c>
    </row>
    <row r="45" spans="1:7" x14ac:dyDescent="0.55000000000000004">
      <c r="A45">
        <v>49.417900000000003</v>
      </c>
      <c r="G45" s="8">
        <v>35.518500000000003</v>
      </c>
    </row>
    <row r="46" spans="1:7" x14ac:dyDescent="0.55000000000000004">
      <c r="A46">
        <v>52.731299999999997</v>
      </c>
      <c r="G46" s="8">
        <v>35.978099999999998</v>
      </c>
    </row>
    <row r="47" spans="1:7" x14ac:dyDescent="0.55000000000000004">
      <c r="A47">
        <v>54.740299999999998</v>
      </c>
      <c r="G47" s="8">
        <v>36.265999999999998</v>
      </c>
    </row>
    <row r="48" spans="1:7" x14ac:dyDescent="0.55000000000000004">
      <c r="A48">
        <v>60.410899999999998</v>
      </c>
      <c r="G48" s="8">
        <v>37.3688</v>
      </c>
    </row>
    <row r="49" spans="1:7" x14ac:dyDescent="0.55000000000000004">
      <c r="A49">
        <v>60.866799999999998</v>
      </c>
      <c r="G49" s="8">
        <v>37.418999999999997</v>
      </c>
    </row>
    <row r="50" spans="1:7" x14ac:dyDescent="0.55000000000000004">
      <c r="A50">
        <v>60.965299999999999</v>
      </c>
      <c r="G50" s="8">
        <v>37.4358</v>
      </c>
    </row>
    <row r="51" spans="1:7" x14ac:dyDescent="0.55000000000000004">
      <c r="A51">
        <v>61.343499999999999</v>
      </c>
      <c r="G51" s="8">
        <v>37.443399999999997</v>
      </c>
    </row>
    <row r="52" spans="1:7" x14ac:dyDescent="0.55000000000000004">
      <c r="A52">
        <v>62.527700000000003</v>
      </c>
      <c r="G52" s="8">
        <v>37.630600000000001</v>
      </c>
    </row>
    <row r="53" spans="1:7" x14ac:dyDescent="0.55000000000000004">
      <c r="A53">
        <v>65.054100000000005</v>
      </c>
      <c r="G53" s="8">
        <v>37.723199999999999</v>
      </c>
    </row>
    <row r="54" spans="1:7" x14ac:dyDescent="0.55000000000000004">
      <c r="A54">
        <v>65.1631</v>
      </c>
      <c r="G54" s="8">
        <v>37.907499999999999</v>
      </c>
    </row>
    <row r="55" spans="1:7" x14ac:dyDescent="0.55000000000000004">
      <c r="A55">
        <v>67.808599999999998</v>
      </c>
      <c r="G55" s="8">
        <v>37.954799999999999</v>
      </c>
    </row>
    <row r="56" spans="1:7" x14ac:dyDescent="0.55000000000000004">
      <c r="A56">
        <v>70.308300000000003</v>
      </c>
      <c r="G56" s="8">
        <v>38.135199999999998</v>
      </c>
    </row>
    <row r="57" spans="1:7" x14ac:dyDescent="0.55000000000000004">
      <c r="A57">
        <v>79.635099999999994</v>
      </c>
      <c r="G57" s="8">
        <v>38.646299999999997</v>
      </c>
    </row>
    <row r="58" spans="1:7" x14ac:dyDescent="0.55000000000000004">
      <c r="A58">
        <v>84.829700000000003</v>
      </c>
      <c r="G58" s="8">
        <v>38.6477</v>
      </c>
    </row>
    <row r="59" spans="1:7" x14ac:dyDescent="0.55000000000000004">
      <c r="A59">
        <v>85.855099999999993</v>
      </c>
      <c r="G59" s="8">
        <v>38.859099999999998</v>
      </c>
    </row>
    <row r="60" spans="1:7" x14ac:dyDescent="0.55000000000000004">
      <c r="A60">
        <v>96.345799999999997</v>
      </c>
      <c r="G60" s="8">
        <v>39.037500000000001</v>
      </c>
    </row>
    <row r="61" spans="1:7" x14ac:dyDescent="0.55000000000000004">
      <c r="A61">
        <v>99.160700000000006</v>
      </c>
      <c r="G61" s="8">
        <v>39.899099999999997</v>
      </c>
    </row>
    <row r="62" spans="1:7" x14ac:dyDescent="0.55000000000000004">
      <c r="A62">
        <v>99.886499999999998</v>
      </c>
      <c r="G62" s="8">
        <v>40.151299999999999</v>
      </c>
    </row>
    <row r="63" spans="1:7" x14ac:dyDescent="0.55000000000000004">
      <c r="A63">
        <v>100.3528</v>
      </c>
      <c r="G63" s="8">
        <v>40.3825</v>
      </c>
    </row>
    <row r="64" spans="1:7" x14ac:dyDescent="0.55000000000000004">
      <c r="A64">
        <v>100.75230000000001</v>
      </c>
      <c r="G64" s="8">
        <v>40.489100000000001</v>
      </c>
    </row>
    <row r="65" spans="1:7" x14ac:dyDescent="0.55000000000000004">
      <c r="A65">
        <v>102.56010000000001</v>
      </c>
      <c r="G65" s="8">
        <v>40.9863</v>
      </c>
    </row>
    <row r="66" spans="1:7" x14ac:dyDescent="0.55000000000000004">
      <c r="A66">
        <v>102.75920000000001</v>
      </c>
      <c r="G66" s="8">
        <v>41.835099999999997</v>
      </c>
    </row>
    <row r="67" spans="1:7" x14ac:dyDescent="0.55000000000000004">
      <c r="A67">
        <v>108.31870000000001</v>
      </c>
      <c r="G67" s="8">
        <v>41.871400000000001</v>
      </c>
    </row>
    <row r="68" spans="1:7" x14ac:dyDescent="0.55000000000000004">
      <c r="A68">
        <v>109.23439999999999</v>
      </c>
      <c r="G68" s="8">
        <v>42.034300000000002</v>
      </c>
    </row>
    <row r="69" spans="1:7" x14ac:dyDescent="0.55000000000000004">
      <c r="A69">
        <v>111.1574</v>
      </c>
      <c r="G69" s="8">
        <v>43.779200000000003</v>
      </c>
    </row>
    <row r="70" spans="1:7" x14ac:dyDescent="0.55000000000000004">
      <c r="A70">
        <v>113.4402</v>
      </c>
      <c r="G70" s="8">
        <v>43.781599999999997</v>
      </c>
    </row>
    <row r="71" spans="1:7" x14ac:dyDescent="0.55000000000000004">
      <c r="A71">
        <v>116.60339999999999</v>
      </c>
      <c r="G71" s="8">
        <v>43.913499999999999</v>
      </c>
    </row>
    <row r="72" spans="1:7" x14ac:dyDescent="0.55000000000000004">
      <c r="A72">
        <v>127.3494</v>
      </c>
      <c r="G72" s="8">
        <v>45.190600000000003</v>
      </c>
    </row>
    <row r="73" spans="1:7" x14ac:dyDescent="0.55000000000000004">
      <c r="A73">
        <v>133.92339999999999</v>
      </c>
      <c r="G73" s="8">
        <v>45.350099999999998</v>
      </c>
    </row>
    <row r="74" spans="1:7" x14ac:dyDescent="0.55000000000000004">
      <c r="A74">
        <v>134.929</v>
      </c>
      <c r="G74" s="8">
        <v>45.7973</v>
      </c>
    </row>
    <row r="75" spans="1:7" x14ac:dyDescent="0.55000000000000004">
      <c r="A75">
        <v>137.81010000000001</v>
      </c>
      <c r="G75" s="8">
        <v>51.253999999999998</v>
      </c>
    </row>
    <row r="76" spans="1:7" x14ac:dyDescent="0.55000000000000004">
      <c r="A76">
        <v>141.6533</v>
      </c>
      <c r="G76" s="8">
        <v>53.710299999999997</v>
      </c>
    </row>
    <row r="77" spans="1:7" x14ac:dyDescent="0.55000000000000004">
      <c r="A77">
        <v>145.70050000000001</v>
      </c>
      <c r="G77" s="8">
        <v>54.397300000000001</v>
      </c>
    </row>
    <row r="78" spans="1:7" x14ac:dyDescent="0.55000000000000004">
      <c r="A78">
        <v>145.79920000000001</v>
      </c>
      <c r="G78" s="8">
        <v>55.303899999999999</v>
      </c>
    </row>
    <row r="79" spans="1:7" x14ac:dyDescent="0.55000000000000004">
      <c r="A79">
        <v>159.69499999999999</v>
      </c>
      <c r="G79" s="8">
        <v>55.314900000000002</v>
      </c>
    </row>
    <row r="80" spans="1:7" x14ac:dyDescent="0.55000000000000004">
      <c r="A80">
        <v>168.54400000000001</v>
      </c>
      <c r="G80" s="8">
        <v>57.113100000000003</v>
      </c>
    </row>
    <row r="81" spans="1:7" x14ac:dyDescent="0.55000000000000004">
      <c r="A81">
        <v>169.8963</v>
      </c>
      <c r="G81" s="8">
        <v>59.615400000000001</v>
      </c>
    </row>
    <row r="82" spans="1:7" x14ac:dyDescent="0.55000000000000004">
      <c r="A82">
        <v>178.78110000000001</v>
      </c>
      <c r="G82" s="8">
        <v>63.495100000000001</v>
      </c>
    </row>
    <row r="83" spans="1:7" x14ac:dyDescent="0.55000000000000004">
      <c r="A83">
        <v>185.60849999999999</v>
      </c>
      <c r="G83" s="8">
        <v>67.576400000000007</v>
      </c>
    </row>
    <row r="84" spans="1:7" x14ac:dyDescent="0.55000000000000004">
      <c r="A84">
        <v>188.84970000000001</v>
      </c>
      <c r="G84" s="8">
        <v>72.816400000000002</v>
      </c>
    </row>
    <row r="85" spans="1:7" x14ac:dyDescent="0.55000000000000004">
      <c r="A85">
        <v>195.31720000000001</v>
      </c>
      <c r="G85" s="8">
        <v>73.349999999999994</v>
      </c>
    </row>
    <row r="86" spans="1:7" x14ac:dyDescent="0.55000000000000004">
      <c r="A86">
        <v>198.2808</v>
      </c>
      <c r="G86" s="8">
        <v>73.562299999999993</v>
      </c>
    </row>
    <row r="87" spans="1:7" x14ac:dyDescent="0.55000000000000004">
      <c r="A87">
        <v>212.9306</v>
      </c>
      <c r="G87" s="8">
        <v>73.845699999999994</v>
      </c>
    </row>
    <row r="88" spans="1:7" x14ac:dyDescent="0.55000000000000004">
      <c r="A88">
        <v>217.8526</v>
      </c>
      <c r="G88" s="8">
        <v>73.873900000000006</v>
      </c>
    </row>
    <row r="89" spans="1:7" x14ac:dyDescent="0.55000000000000004">
      <c r="A89">
        <v>220.6969</v>
      </c>
      <c r="G89" s="8">
        <v>84.013400000000004</v>
      </c>
    </row>
    <row r="90" spans="1:7" x14ac:dyDescent="0.55000000000000004">
      <c r="A90">
        <v>222.68780000000001</v>
      </c>
      <c r="G90" s="8">
        <v>86.069800000000001</v>
      </c>
    </row>
    <row r="91" spans="1:7" x14ac:dyDescent="0.55000000000000004">
      <c r="A91">
        <v>233.2046</v>
      </c>
      <c r="G91" s="8">
        <v>92.775199999999998</v>
      </c>
    </row>
    <row r="92" spans="1:7" x14ac:dyDescent="0.55000000000000004">
      <c r="A92">
        <v>242.68469999999999</v>
      </c>
      <c r="G92" s="8">
        <v>99.980800000000002</v>
      </c>
    </row>
    <row r="93" spans="1:7" x14ac:dyDescent="0.55000000000000004">
      <c r="A93">
        <v>284.89120000000003</v>
      </c>
      <c r="G93" s="8">
        <v>105.4152</v>
      </c>
    </row>
    <row r="94" spans="1:7" x14ac:dyDescent="0.55000000000000004">
      <c r="A94">
        <v>286.8845</v>
      </c>
      <c r="G94" s="8">
        <v>116.8708</v>
      </c>
    </row>
    <row r="95" spans="1:7" x14ac:dyDescent="0.55000000000000004">
      <c r="A95">
        <v>342.3073</v>
      </c>
      <c r="G95" s="8">
        <v>123.37439999999999</v>
      </c>
    </row>
    <row r="96" spans="1:7" x14ac:dyDescent="0.55000000000000004">
      <c r="A96">
        <v>364.81790000000001</v>
      </c>
      <c r="G96" s="8">
        <v>154.66139999999999</v>
      </c>
    </row>
    <row r="97" spans="1:7" x14ac:dyDescent="0.55000000000000004">
      <c r="A97">
        <v>365.63850000000002</v>
      </c>
      <c r="G97" s="8">
        <v>163.6396</v>
      </c>
    </row>
    <row r="98" spans="1:7" x14ac:dyDescent="0.55000000000000004">
      <c r="A98">
        <v>368.67939999999999</v>
      </c>
      <c r="G98" s="8">
        <v>193.06180000000001</v>
      </c>
    </row>
    <row r="99" spans="1:7" x14ac:dyDescent="0.55000000000000004">
      <c r="A99">
        <v>392.69639999999998</v>
      </c>
      <c r="G99" s="8">
        <v>264.33120000000002</v>
      </c>
    </row>
    <row r="100" spans="1:7" x14ac:dyDescent="0.55000000000000004">
      <c r="A100">
        <v>407.38780000000003</v>
      </c>
      <c r="G100" s="8">
        <v>286.93869999999998</v>
      </c>
    </row>
    <row r="101" spans="1:7" x14ac:dyDescent="0.55000000000000004">
      <c r="A101">
        <v>608.84799999999996</v>
      </c>
      <c r="G101" s="8">
        <v>351.3766</v>
      </c>
    </row>
    <row r="102" spans="1:7" x14ac:dyDescent="0.55000000000000004">
      <c r="A102" t="s">
        <v>328</v>
      </c>
    </row>
    <row r="103" spans="1:7" x14ac:dyDescent="0.55000000000000004">
      <c r="A103" t="s">
        <v>227</v>
      </c>
    </row>
    <row r="104" spans="1:7" x14ac:dyDescent="0.55000000000000004">
      <c r="A104" t="s">
        <v>329</v>
      </c>
    </row>
    <row r="105" spans="1:7" x14ac:dyDescent="0.55000000000000004">
      <c r="A105" t="s">
        <v>215</v>
      </c>
    </row>
    <row r="106" spans="1:7" x14ac:dyDescent="0.55000000000000004">
      <c r="A106" t="s">
        <v>228</v>
      </c>
    </row>
    <row r="107" spans="1:7" x14ac:dyDescent="0.55000000000000004">
      <c r="A107" t="s">
        <v>229</v>
      </c>
    </row>
    <row r="108" spans="1:7" x14ac:dyDescent="0.55000000000000004">
      <c r="A108" t="s">
        <v>230</v>
      </c>
    </row>
    <row r="109" spans="1:7" x14ac:dyDescent="0.55000000000000004">
      <c r="A109" t="s">
        <v>231</v>
      </c>
    </row>
    <row r="110" spans="1:7" x14ac:dyDescent="0.55000000000000004">
      <c r="A110" t="s">
        <v>232</v>
      </c>
    </row>
    <row r="111" spans="1:7" x14ac:dyDescent="0.55000000000000004">
      <c r="A111" t="s">
        <v>233</v>
      </c>
    </row>
    <row r="112" spans="1:7" x14ac:dyDescent="0.55000000000000004">
      <c r="A112" t="s">
        <v>234</v>
      </c>
    </row>
    <row r="113" spans="1:1" x14ac:dyDescent="0.55000000000000004">
      <c r="A113" t="s">
        <v>235</v>
      </c>
    </row>
    <row r="114" spans="1:1" x14ac:dyDescent="0.55000000000000004">
      <c r="A114" t="s">
        <v>236</v>
      </c>
    </row>
    <row r="115" spans="1:1" x14ac:dyDescent="0.55000000000000004">
      <c r="A115" t="s">
        <v>237</v>
      </c>
    </row>
    <row r="116" spans="1:1" x14ac:dyDescent="0.55000000000000004">
      <c r="A116" t="s">
        <v>238</v>
      </c>
    </row>
    <row r="117" spans="1:1" x14ac:dyDescent="0.55000000000000004">
      <c r="A117" t="s">
        <v>239</v>
      </c>
    </row>
    <row r="118" spans="1:1" x14ac:dyDescent="0.55000000000000004">
      <c r="A118" t="s">
        <v>240</v>
      </c>
    </row>
    <row r="119" spans="1:1" x14ac:dyDescent="0.55000000000000004">
      <c r="A119" t="s">
        <v>241</v>
      </c>
    </row>
    <row r="120" spans="1:1" x14ac:dyDescent="0.55000000000000004">
      <c r="A120" t="s">
        <v>242</v>
      </c>
    </row>
    <row r="121" spans="1:1" x14ac:dyDescent="0.55000000000000004">
      <c r="A121" t="s">
        <v>243</v>
      </c>
    </row>
    <row r="122" spans="1:1" x14ac:dyDescent="0.55000000000000004">
      <c r="A122" t="s">
        <v>244</v>
      </c>
    </row>
    <row r="123" spans="1:1" x14ac:dyDescent="0.55000000000000004">
      <c r="A123" t="s">
        <v>245</v>
      </c>
    </row>
    <row r="124" spans="1:1" x14ac:dyDescent="0.55000000000000004">
      <c r="A124" t="s">
        <v>246</v>
      </c>
    </row>
    <row r="125" spans="1:1" x14ac:dyDescent="0.55000000000000004">
      <c r="A125" t="s">
        <v>247</v>
      </c>
    </row>
    <row r="126" spans="1:1" x14ac:dyDescent="0.55000000000000004">
      <c r="A126" t="s">
        <v>248</v>
      </c>
    </row>
    <row r="127" spans="1:1" x14ac:dyDescent="0.55000000000000004">
      <c r="A127" t="s">
        <v>249</v>
      </c>
    </row>
    <row r="128" spans="1:1" x14ac:dyDescent="0.55000000000000004">
      <c r="A128" t="s">
        <v>250</v>
      </c>
    </row>
    <row r="129" spans="1:1" x14ac:dyDescent="0.55000000000000004">
      <c r="A129" t="s">
        <v>251</v>
      </c>
    </row>
    <row r="130" spans="1:1" x14ac:dyDescent="0.55000000000000004">
      <c r="A130" t="s">
        <v>252</v>
      </c>
    </row>
    <row r="131" spans="1:1" x14ac:dyDescent="0.55000000000000004">
      <c r="A131" t="s">
        <v>253</v>
      </c>
    </row>
    <row r="132" spans="1:1" x14ac:dyDescent="0.55000000000000004">
      <c r="A132" t="s">
        <v>254</v>
      </c>
    </row>
    <row r="133" spans="1:1" x14ac:dyDescent="0.55000000000000004">
      <c r="A133" t="s">
        <v>255</v>
      </c>
    </row>
    <row r="134" spans="1:1" x14ac:dyDescent="0.55000000000000004">
      <c r="A134" t="s">
        <v>256</v>
      </c>
    </row>
    <row r="135" spans="1:1" x14ac:dyDescent="0.55000000000000004">
      <c r="A135" t="s">
        <v>257</v>
      </c>
    </row>
    <row r="136" spans="1:1" x14ac:dyDescent="0.55000000000000004">
      <c r="A136" t="s">
        <v>258</v>
      </c>
    </row>
    <row r="137" spans="1:1" x14ac:dyDescent="0.55000000000000004">
      <c r="A137" t="s">
        <v>259</v>
      </c>
    </row>
    <row r="138" spans="1:1" x14ac:dyDescent="0.55000000000000004">
      <c r="A138" t="s">
        <v>260</v>
      </c>
    </row>
    <row r="139" spans="1:1" x14ac:dyDescent="0.55000000000000004">
      <c r="A139" t="s">
        <v>261</v>
      </c>
    </row>
    <row r="140" spans="1:1" x14ac:dyDescent="0.55000000000000004">
      <c r="A140" t="s">
        <v>262</v>
      </c>
    </row>
    <row r="141" spans="1:1" x14ac:dyDescent="0.55000000000000004">
      <c r="A141" t="s">
        <v>263</v>
      </c>
    </row>
    <row r="142" spans="1:1" x14ac:dyDescent="0.55000000000000004">
      <c r="A142" t="s">
        <v>264</v>
      </c>
    </row>
    <row r="143" spans="1:1" x14ac:dyDescent="0.55000000000000004">
      <c r="A143" t="s">
        <v>265</v>
      </c>
    </row>
    <row r="144" spans="1:1" x14ac:dyDescent="0.55000000000000004">
      <c r="A144" t="s">
        <v>266</v>
      </c>
    </row>
    <row r="145" spans="1:1" x14ac:dyDescent="0.55000000000000004">
      <c r="A145" t="s">
        <v>267</v>
      </c>
    </row>
    <row r="146" spans="1:1" x14ac:dyDescent="0.55000000000000004">
      <c r="A146" t="s">
        <v>268</v>
      </c>
    </row>
    <row r="147" spans="1:1" x14ac:dyDescent="0.55000000000000004">
      <c r="A147" t="s">
        <v>269</v>
      </c>
    </row>
    <row r="148" spans="1:1" x14ac:dyDescent="0.55000000000000004">
      <c r="A148" t="s">
        <v>270</v>
      </c>
    </row>
    <row r="149" spans="1:1" x14ac:dyDescent="0.55000000000000004">
      <c r="A149" t="s">
        <v>271</v>
      </c>
    </row>
    <row r="150" spans="1:1" x14ac:dyDescent="0.55000000000000004">
      <c r="A150" t="s">
        <v>272</v>
      </c>
    </row>
    <row r="151" spans="1:1" x14ac:dyDescent="0.55000000000000004">
      <c r="A151" t="s">
        <v>273</v>
      </c>
    </row>
    <row r="152" spans="1:1" x14ac:dyDescent="0.55000000000000004">
      <c r="A152" t="s">
        <v>274</v>
      </c>
    </row>
    <row r="153" spans="1:1" x14ac:dyDescent="0.55000000000000004">
      <c r="A153" t="s">
        <v>275</v>
      </c>
    </row>
    <row r="154" spans="1:1" x14ac:dyDescent="0.55000000000000004">
      <c r="A154" t="s">
        <v>276</v>
      </c>
    </row>
    <row r="155" spans="1:1" x14ac:dyDescent="0.55000000000000004">
      <c r="A155" t="s">
        <v>277</v>
      </c>
    </row>
    <row r="156" spans="1:1" x14ac:dyDescent="0.55000000000000004">
      <c r="A156" t="s">
        <v>278</v>
      </c>
    </row>
    <row r="157" spans="1:1" x14ac:dyDescent="0.55000000000000004">
      <c r="A157" t="s">
        <v>279</v>
      </c>
    </row>
    <row r="158" spans="1:1" x14ac:dyDescent="0.55000000000000004">
      <c r="A158" t="s">
        <v>280</v>
      </c>
    </row>
    <row r="159" spans="1:1" x14ac:dyDescent="0.55000000000000004">
      <c r="A159" t="s">
        <v>281</v>
      </c>
    </row>
    <row r="160" spans="1:1" x14ac:dyDescent="0.55000000000000004">
      <c r="A160" t="s">
        <v>282</v>
      </c>
    </row>
    <row r="161" spans="1:1" x14ac:dyDescent="0.55000000000000004">
      <c r="A161" t="s">
        <v>283</v>
      </c>
    </row>
    <row r="162" spans="1:1" x14ac:dyDescent="0.55000000000000004">
      <c r="A162" t="s">
        <v>284</v>
      </c>
    </row>
    <row r="163" spans="1:1" x14ac:dyDescent="0.55000000000000004">
      <c r="A163" t="s">
        <v>285</v>
      </c>
    </row>
    <row r="164" spans="1:1" x14ac:dyDescent="0.55000000000000004">
      <c r="A164" t="s">
        <v>286</v>
      </c>
    </row>
    <row r="165" spans="1:1" x14ac:dyDescent="0.55000000000000004">
      <c r="A165" t="s">
        <v>287</v>
      </c>
    </row>
    <row r="166" spans="1:1" x14ac:dyDescent="0.55000000000000004">
      <c r="A166" t="s">
        <v>288</v>
      </c>
    </row>
    <row r="167" spans="1:1" x14ac:dyDescent="0.55000000000000004">
      <c r="A167" t="s">
        <v>289</v>
      </c>
    </row>
    <row r="168" spans="1:1" x14ac:dyDescent="0.55000000000000004">
      <c r="A168" t="s">
        <v>290</v>
      </c>
    </row>
    <row r="169" spans="1:1" x14ac:dyDescent="0.55000000000000004">
      <c r="A169" t="s">
        <v>291</v>
      </c>
    </row>
    <row r="170" spans="1:1" x14ac:dyDescent="0.55000000000000004">
      <c r="A170" t="s">
        <v>292</v>
      </c>
    </row>
    <row r="171" spans="1:1" x14ac:dyDescent="0.55000000000000004">
      <c r="A171" t="s">
        <v>293</v>
      </c>
    </row>
    <row r="172" spans="1:1" x14ac:dyDescent="0.55000000000000004">
      <c r="A172" t="s">
        <v>294</v>
      </c>
    </row>
    <row r="173" spans="1:1" x14ac:dyDescent="0.55000000000000004">
      <c r="A173" t="s">
        <v>295</v>
      </c>
    </row>
    <row r="174" spans="1:1" x14ac:dyDescent="0.55000000000000004">
      <c r="A174" t="s">
        <v>296</v>
      </c>
    </row>
    <row r="175" spans="1:1" x14ac:dyDescent="0.55000000000000004">
      <c r="A175" t="s">
        <v>297</v>
      </c>
    </row>
    <row r="176" spans="1:1" x14ac:dyDescent="0.55000000000000004">
      <c r="A176" t="s">
        <v>298</v>
      </c>
    </row>
    <row r="177" spans="1:1" x14ac:dyDescent="0.55000000000000004">
      <c r="A177" t="s">
        <v>299</v>
      </c>
    </row>
    <row r="178" spans="1:1" x14ac:dyDescent="0.55000000000000004">
      <c r="A178" t="s">
        <v>300</v>
      </c>
    </row>
    <row r="179" spans="1:1" x14ac:dyDescent="0.55000000000000004">
      <c r="A179" t="s">
        <v>301</v>
      </c>
    </row>
    <row r="180" spans="1:1" x14ac:dyDescent="0.55000000000000004">
      <c r="A180" t="s">
        <v>302</v>
      </c>
    </row>
    <row r="181" spans="1:1" x14ac:dyDescent="0.55000000000000004">
      <c r="A181" t="s">
        <v>303</v>
      </c>
    </row>
    <row r="182" spans="1:1" x14ac:dyDescent="0.55000000000000004">
      <c r="A182" t="s">
        <v>304</v>
      </c>
    </row>
    <row r="183" spans="1:1" x14ac:dyDescent="0.55000000000000004">
      <c r="A183" t="s">
        <v>305</v>
      </c>
    </row>
    <row r="184" spans="1:1" x14ac:dyDescent="0.55000000000000004">
      <c r="A184" t="s">
        <v>306</v>
      </c>
    </row>
    <row r="185" spans="1:1" x14ac:dyDescent="0.55000000000000004">
      <c r="A185" t="s">
        <v>307</v>
      </c>
    </row>
    <row r="186" spans="1:1" x14ac:dyDescent="0.55000000000000004">
      <c r="A186" t="s">
        <v>308</v>
      </c>
    </row>
    <row r="187" spans="1:1" x14ac:dyDescent="0.55000000000000004">
      <c r="A187" t="s">
        <v>309</v>
      </c>
    </row>
    <row r="188" spans="1:1" x14ac:dyDescent="0.55000000000000004">
      <c r="A188" t="s">
        <v>310</v>
      </c>
    </row>
    <row r="189" spans="1:1" x14ac:dyDescent="0.55000000000000004">
      <c r="A189" t="s">
        <v>311</v>
      </c>
    </row>
    <row r="190" spans="1:1" x14ac:dyDescent="0.55000000000000004">
      <c r="A190" t="s">
        <v>312</v>
      </c>
    </row>
    <row r="191" spans="1:1" x14ac:dyDescent="0.55000000000000004">
      <c r="A191" t="s">
        <v>313</v>
      </c>
    </row>
    <row r="192" spans="1:1" x14ac:dyDescent="0.55000000000000004">
      <c r="A192" t="s">
        <v>314</v>
      </c>
    </row>
    <row r="193" spans="1:1" x14ac:dyDescent="0.55000000000000004">
      <c r="A193" t="s">
        <v>315</v>
      </c>
    </row>
    <row r="194" spans="1:1" x14ac:dyDescent="0.55000000000000004">
      <c r="A194" t="s">
        <v>316</v>
      </c>
    </row>
    <row r="195" spans="1:1" x14ac:dyDescent="0.55000000000000004">
      <c r="A195" t="s">
        <v>317</v>
      </c>
    </row>
    <row r="196" spans="1:1" x14ac:dyDescent="0.55000000000000004">
      <c r="A196" t="s">
        <v>318</v>
      </c>
    </row>
    <row r="197" spans="1:1" x14ac:dyDescent="0.55000000000000004">
      <c r="A197" t="s">
        <v>319</v>
      </c>
    </row>
    <row r="198" spans="1:1" x14ac:dyDescent="0.55000000000000004">
      <c r="A198" t="s">
        <v>320</v>
      </c>
    </row>
    <row r="199" spans="1:1" x14ac:dyDescent="0.55000000000000004">
      <c r="A199" t="s">
        <v>321</v>
      </c>
    </row>
    <row r="200" spans="1:1" x14ac:dyDescent="0.55000000000000004">
      <c r="A200" t="s">
        <v>322</v>
      </c>
    </row>
    <row r="201" spans="1:1" x14ac:dyDescent="0.55000000000000004">
      <c r="A201" t="s">
        <v>323</v>
      </c>
    </row>
    <row r="202" spans="1:1" x14ac:dyDescent="0.55000000000000004">
      <c r="A202" t="s">
        <v>324</v>
      </c>
    </row>
    <row r="203" spans="1:1" x14ac:dyDescent="0.55000000000000004">
      <c r="A203" t="s">
        <v>325</v>
      </c>
    </row>
    <row r="204" spans="1:1" x14ac:dyDescent="0.55000000000000004">
      <c r="A204" t="s">
        <v>326</v>
      </c>
    </row>
    <row r="205" spans="1:1" x14ac:dyDescent="0.55000000000000004">
      <c r="A205" t="s">
        <v>327</v>
      </c>
    </row>
    <row r="206" spans="1:1" x14ac:dyDescent="0.55000000000000004">
      <c r="A206" t="s">
        <v>226</v>
      </c>
    </row>
  </sheetData>
  <sortState xmlns:xlrd2="http://schemas.microsoft.com/office/spreadsheetml/2017/richdata2" ref="A2:A207">
    <sortCondition ref="A2:A207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F46C-E699-4F32-BFB3-E8BAB8B41811}">
  <dimension ref="A1:R1000"/>
  <sheetViews>
    <sheetView topLeftCell="A7" workbookViewId="0">
      <selection activeCell="O24" sqref="O24:P24"/>
    </sheetView>
  </sheetViews>
  <sheetFormatPr defaultRowHeight="14.4" x14ac:dyDescent="0.55000000000000004"/>
  <cols>
    <col min="7" max="7" width="8.83984375" style="8"/>
    <col min="14" max="14" width="13.89453125" customWidth="1"/>
  </cols>
  <sheetData>
    <row r="1" spans="1:18" x14ac:dyDescent="0.55000000000000004">
      <c r="A1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>
        <v>41.7331</v>
      </c>
      <c r="C2">
        <v>250</v>
      </c>
      <c r="D2" s="9">
        <f>FREQUENCY(A$2:A1001,C2:C21)</f>
        <v>127</v>
      </c>
      <c r="E2">
        <f>D2</f>
        <v>127</v>
      </c>
      <c r="G2" s="8">
        <v>53.110300000000002</v>
      </c>
      <c r="I2">
        <v>250</v>
      </c>
      <c r="J2" s="9">
        <f>FREQUENCY(G$2:G1001,I2:I21)</f>
        <v>374</v>
      </c>
      <c r="K2">
        <f>J2</f>
        <v>374</v>
      </c>
      <c r="N2" t="str">
        <f>CONCATENATE("&lt; ",C2)</f>
        <v>&lt; 250</v>
      </c>
      <c r="O2">
        <f>D2</f>
        <v>127</v>
      </c>
      <c r="P2">
        <f>E2</f>
        <v>127</v>
      </c>
      <c r="Q2">
        <f>J2</f>
        <v>374</v>
      </c>
      <c r="R2">
        <f>K2</f>
        <v>374</v>
      </c>
    </row>
    <row r="3" spans="1:18" ht="15.6" x14ac:dyDescent="0.55000000000000004">
      <c r="A3">
        <v>42.562100000000001</v>
      </c>
      <c r="C3">
        <v>500</v>
      </c>
      <c r="D3" s="9">
        <f>FREQUENCY(A$2:A1002,C3:C22)</f>
        <v>239</v>
      </c>
      <c r="E3">
        <f>D3-D2</f>
        <v>112</v>
      </c>
      <c r="G3" s="8">
        <v>53.421500000000002</v>
      </c>
      <c r="I3">
        <v>500</v>
      </c>
      <c r="J3" s="9">
        <f>FREQUENCY(G$2:G1002,I3:I22)</f>
        <v>584</v>
      </c>
      <c r="K3">
        <f>J3-J2</f>
        <v>210</v>
      </c>
      <c r="N3" t="str">
        <f t="shared" ref="N3:N21" si="0">CONCATENATE("&lt; ",C3)</f>
        <v>&lt; 500</v>
      </c>
      <c r="O3">
        <f t="shared" ref="O3:P22" si="1">D3</f>
        <v>239</v>
      </c>
      <c r="P3">
        <f t="shared" si="1"/>
        <v>112</v>
      </c>
      <c r="Q3">
        <f>J3</f>
        <v>584</v>
      </c>
      <c r="R3">
        <f t="shared" ref="R3:R22" si="2">K3</f>
        <v>210</v>
      </c>
    </row>
    <row r="4" spans="1:18" ht="15.6" x14ac:dyDescent="0.55000000000000004">
      <c r="A4">
        <v>43.402000000000001</v>
      </c>
      <c r="C4">
        <v>750</v>
      </c>
      <c r="D4" s="9">
        <f>FREQUENCY(A$2:A1003,C4:C23)</f>
        <v>328</v>
      </c>
      <c r="E4">
        <f t="shared" ref="E4:E22" si="3">D4-D3</f>
        <v>89</v>
      </c>
      <c r="G4" s="8">
        <v>55.832700000000003</v>
      </c>
      <c r="I4">
        <v>750</v>
      </c>
      <c r="J4" s="9">
        <f>FREQUENCY(G$2:G1003,I4:I23)</f>
        <v>722</v>
      </c>
      <c r="K4">
        <f t="shared" ref="K4:K22" si="4">J4-J3</f>
        <v>138</v>
      </c>
      <c r="N4" t="str">
        <f t="shared" si="0"/>
        <v>&lt; 750</v>
      </c>
      <c r="O4">
        <f t="shared" si="1"/>
        <v>328</v>
      </c>
      <c r="P4">
        <f t="shared" si="1"/>
        <v>89</v>
      </c>
      <c r="Q4">
        <f>J4</f>
        <v>722</v>
      </c>
      <c r="R4">
        <f t="shared" si="2"/>
        <v>138</v>
      </c>
    </row>
    <row r="5" spans="1:18" ht="15.6" x14ac:dyDescent="0.55000000000000004">
      <c r="A5">
        <v>45.1374</v>
      </c>
      <c r="C5">
        <v>1000</v>
      </c>
      <c r="D5" s="9">
        <f>FREQUENCY(A$2:A1004,C5:C24)</f>
        <v>402</v>
      </c>
      <c r="E5">
        <f t="shared" si="3"/>
        <v>74</v>
      </c>
      <c r="G5" s="8">
        <v>56.183300000000003</v>
      </c>
      <c r="I5">
        <v>1000</v>
      </c>
      <c r="J5" s="9">
        <f>FREQUENCY(G$2:G1004,I5:I24)</f>
        <v>801</v>
      </c>
      <c r="K5">
        <f t="shared" si="4"/>
        <v>79</v>
      </c>
      <c r="N5" t="str">
        <f t="shared" si="0"/>
        <v>&lt; 1000</v>
      </c>
      <c r="O5">
        <f t="shared" si="1"/>
        <v>402</v>
      </c>
      <c r="P5">
        <f t="shared" si="1"/>
        <v>74</v>
      </c>
      <c r="Q5">
        <f>J5</f>
        <v>801</v>
      </c>
      <c r="R5">
        <f t="shared" si="2"/>
        <v>79</v>
      </c>
    </row>
    <row r="6" spans="1:18" ht="15.6" x14ac:dyDescent="0.55000000000000004">
      <c r="A6">
        <v>45.923499999999997</v>
      </c>
      <c r="C6">
        <v>1250</v>
      </c>
      <c r="D6" s="9">
        <f>FREQUENCY(A$2:A1005,C6:C25)</f>
        <v>468</v>
      </c>
      <c r="E6">
        <f t="shared" si="3"/>
        <v>66</v>
      </c>
      <c r="G6" s="8">
        <v>57.692500000000003</v>
      </c>
      <c r="I6">
        <v>1250</v>
      </c>
      <c r="J6" s="9">
        <f>FREQUENCY(G$2:G1005,I6:I25)</f>
        <v>856</v>
      </c>
      <c r="K6">
        <f t="shared" si="4"/>
        <v>55</v>
      </c>
      <c r="N6" t="str">
        <f t="shared" si="0"/>
        <v>&lt; 1250</v>
      </c>
      <c r="O6">
        <f t="shared" si="1"/>
        <v>468</v>
      </c>
      <c r="P6">
        <f t="shared" si="1"/>
        <v>66</v>
      </c>
      <c r="Q6">
        <f>J6</f>
        <v>856</v>
      </c>
      <c r="R6">
        <f t="shared" si="2"/>
        <v>55</v>
      </c>
    </row>
    <row r="7" spans="1:18" ht="15.6" x14ac:dyDescent="0.55000000000000004">
      <c r="A7">
        <v>46.839100000000002</v>
      </c>
      <c r="C7">
        <v>1500</v>
      </c>
      <c r="D7" s="9">
        <f>FREQUENCY(A$2:A1006,C7:C26)</f>
        <v>508</v>
      </c>
      <c r="E7">
        <f t="shared" si="3"/>
        <v>40</v>
      </c>
      <c r="G7" s="8">
        <v>59.936</v>
      </c>
      <c r="I7">
        <v>1500</v>
      </c>
      <c r="J7" s="9">
        <f>FREQUENCY(G$2:G1006,I7:I26)</f>
        <v>896</v>
      </c>
      <c r="K7">
        <f t="shared" si="4"/>
        <v>40</v>
      </c>
      <c r="N7" t="str">
        <f t="shared" si="0"/>
        <v>&lt; 1500</v>
      </c>
      <c r="O7">
        <f t="shared" si="1"/>
        <v>508</v>
      </c>
      <c r="P7">
        <f t="shared" si="1"/>
        <v>40</v>
      </c>
      <c r="Q7">
        <f>J7</f>
        <v>896</v>
      </c>
      <c r="R7">
        <f t="shared" si="2"/>
        <v>40</v>
      </c>
    </row>
    <row r="8" spans="1:18" ht="15.6" x14ac:dyDescent="0.55000000000000004">
      <c r="A8">
        <v>47.4026</v>
      </c>
      <c r="C8">
        <v>1750</v>
      </c>
      <c r="D8" s="9">
        <f>FREQUENCY(A$2:A1007,C8:C27)</f>
        <v>566</v>
      </c>
      <c r="E8">
        <f t="shared" si="3"/>
        <v>58</v>
      </c>
      <c r="G8" s="8">
        <v>60.672499999999999</v>
      </c>
      <c r="I8">
        <v>1750</v>
      </c>
      <c r="J8" s="9">
        <f>FREQUENCY(G$2:G1007,I8:I27)</f>
        <v>911</v>
      </c>
      <c r="K8">
        <f t="shared" si="4"/>
        <v>15</v>
      </c>
      <c r="N8" t="str">
        <f t="shared" si="0"/>
        <v>&lt; 1750</v>
      </c>
      <c r="O8">
        <f t="shared" si="1"/>
        <v>566</v>
      </c>
      <c r="P8">
        <f t="shared" si="1"/>
        <v>58</v>
      </c>
      <c r="Q8">
        <f>J8</f>
        <v>911</v>
      </c>
      <c r="R8">
        <f t="shared" si="2"/>
        <v>15</v>
      </c>
    </row>
    <row r="9" spans="1:18" ht="15.6" x14ac:dyDescent="0.55000000000000004">
      <c r="A9">
        <v>49.446599999999997</v>
      </c>
      <c r="C9">
        <v>2000</v>
      </c>
      <c r="D9" s="9">
        <f>FREQUENCY(A$2:A1008,C9:C28)</f>
        <v>616</v>
      </c>
      <c r="E9">
        <f t="shared" si="3"/>
        <v>50</v>
      </c>
      <c r="G9" s="8">
        <v>61.563899999999997</v>
      </c>
      <c r="I9">
        <v>2000</v>
      </c>
      <c r="J9" s="9">
        <f>FREQUENCY(G$2:G1008,I9:I28)</f>
        <v>932</v>
      </c>
      <c r="K9">
        <f t="shared" si="4"/>
        <v>21</v>
      </c>
      <c r="N9" t="str">
        <f t="shared" si="0"/>
        <v>&lt; 2000</v>
      </c>
      <c r="O9">
        <f t="shared" si="1"/>
        <v>616</v>
      </c>
      <c r="P9">
        <f t="shared" si="1"/>
        <v>50</v>
      </c>
      <c r="Q9">
        <f>J9</f>
        <v>932</v>
      </c>
      <c r="R9">
        <f t="shared" si="2"/>
        <v>21</v>
      </c>
    </row>
    <row r="10" spans="1:18" ht="15.6" x14ac:dyDescent="0.55000000000000004">
      <c r="A10">
        <v>49.533900000000003</v>
      </c>
      <c r="C10">
        <v>2250</v>
      </c>
      <c r="D10" s="9">
        <f>FREQUENCY(A$2:A1009,C10:C29)</f>
        <v>644</v>
      </c>
      <c r="E10">
        <f t="shared" si="3"/>
        <v>28</v>
      </c>
      <c r="G10" s="8">
        <v>63.819600000000001</v>
      </c>
      <c r="I10">
        <v>2250</v>
      </c>
      <c r="J10" s="9">
        <f>FREQUENCY(G$2:G1009,I10:I29)</f>
        <v>949</v>
      </c>
      <c r="K10">
        <f t="shared" si="4"/>
        <v>17</v>
      </c>
      <c r="N10" t="str">
        <f t="shared" si="0"/>
        <v>&lt; 2250</v>
      </c>
      <c r="O10">
        <f t="shared" si="1"/>
        <v>644</v>
      </c>
      <c r="P10">
        <f t="shared" si="1"/>
        <v>28</v>
      </c>
      <c r="Q10">
        <f>J10</f>
        <v>949</v>
      </c>
      <c r="R10">
        <f t="shared" si="2"/>
        <v>17</v>
      </c>
    </row>
    <row r="11" spans="1:18" ht="15.6" x14ac:dyDescent="0.55000000000000004">
      <c r="A11">
        <v>50.339500000000001</v>
      </c>
      <c r="C11">
        <v>2500</v>
      </c>
      <c r="D11" s="9">
        <f>FREQUENCY(A$2:A1010,C11:C30)</f>
        <v>668</v>
      </c>
      <c r="E11">
        <f t="shared" si="3"/>
        <v>24</v>
      </c>
      <c r="G11" s="8">
        <v>65.772800000000004</v>
      </c>
      <c r="I11">
        <v>2500</v>
      </c>
      <c r="J11" s="9">
        <f>FREQUENCY(G$2:G1010,I11:I30)</f>
        <v>957</v>
      </c>
      <c r="K11">
        <f t="shared" si="4"/>
        <v>8</v>
      </c>
      <c r="N11" t="str">
        <f t="shared" si="0"/>
        <v>&lt; 2500</v>
      </c>
      <c r="O11">
        <f t="shared" si="1"/>
        <v>668</v>
      </c>
      <c r="P11">
        <f t="shared" si="1"/>
        <v>24</v>
      </c>
      <c r="Q11">
        <f>J11</f>
        <v>957</v>
      </c>
      <c r="R11">
        <f t="shared" si="2"/>
        <v>8</v>
      </c>
    </row>
    <row r="12" spans="1:18" ht="15.6" x14ac:dyDescent="0.55000000000000004">
      <c r="A12">
        <v>50.815100000000001</v>
      </c>
      <c r="C12">
        <v>2750</v>
      </c>
      <c r="D12" s="9">
        <f>FREQUENCY(A$2:A1011,C12:C31)</f>
        <v>693</v>
      </c>
      <c r="E12">
        <f t="shared" si="3"/>
        <v>25</v>
      </c>
      <c r="G12" s="8">
        <v>66.526499999999999</v>
      </c>
      <c r="I12">
        <v>2750</v>
      </c>
      <c r="J12" s="9">
        <f>FREQUENCY(G$2:G1011,I12:I31)</f>
        <v>965</v>
      </c>
      <c r="K12">
        <f t="shared" si="4"/>
        <v>8</v>
      </c>
      <c r="N12" t="str">
        <f t="shared" si="0"/>
        <v>&lt; 2750</v>
      </c>
      <c r="O12">
        <f t="shared" si="1"/>
        <v>693</v>
      </c>
      <c r="P12">
        <f t="shared" si="1"/>
        <v>25</v>
      </c>
      <c r="Q12">
        <f>J12</f>
        <v>965</v>
      </c>
      <c r="R12">
        <f t="shared" si="2"/>
        <v>8</v>
      </c>
    </row>
    <row r="13" spans="1:18" ht="15.6" x14ac:dyDescent="0.55000000000000004">
      <c r="A13">
        <v>51.617600000000003</v>
      </c>
      <c r="C13">
        <v>3000</v>
      </c>
      <c r="D13" s="9">
        <f>FREQUENCY(A$2:A1012,C13:C32)</f>
        <v>714</v>
      </c>
      <c r="E13">
        <f t="shared" si="3"/>
        <v>21</v>
      </c>
      <c r="G13" s="8">
        <v>66.652299999999997</v>
      </c>
      <c r="I13">
        <v>3000</v>
      </c>
      <c r="J13" s="9">
        <f>FREQUENCY(G$2:G1012,I13:I32)</f>
        <v>971</v>
      </c>
      <c r="K13">
        <f t="shared" si="4"/>
        <v>6</v>
      </c>
      <c r="N13" t="str">
        <f t="shared" si="0"/>
        <v>&lt; 3000</v>
      </c>
      <c r="O13">
        <f t="shared" si="1"/>
        <v>714</v>
      </c>
      <c r="P13">
        <f t="shared" si="1"/>
        <v>21</v>
      </c>
      <c r="Q13">
        <f>J13</f>
        <v>971</v>
      </c>
      <c r="R13">
        <f t="shared" si="2"/>
        <v>6</v>
      </c>
    </row>
    <row r="14" spans="1:18" ht="15.6" x14ac:dyDescent="0.55000000000000004">
      <c r="A14">
        <v>52.224299999999999</v>
      </c>
      <c r="C14">
        <v>3250</v>
      </c>
      <c r="D14" s="9">
        <f>FREQUENCY(A$2:A1013,C14:C33)</f>
        <v>732</v>
      </c>
      <c r="E14">
        <f t="shared" si="3"/>
        <v>18</v>
      </c>
      <c r="G14" s="8">
        <v>66.837400000000002</v>
      </c>
      <c r="I14">
        <v>3250</v>
      </c>
      <c r="J14" s="9">
        <f>FREQUENCY(G$2:G1013,I14:I33)</f>
        <v>979</v>
      </c>
      <c r="K14">
        <f t="shared" si="4"/>
        <v>8</v>
      </c>
      <c r="N14" t="str">
        <f t="shared" si="0"/>
        <v>&lt; 3250</v>
      </c>
      <c r="O14">
        <f t="shared" si="1"/>
        <v>732</v>
      </c>
      <c r="P14">
        <f t="shared" si="1"/>
        <v>18</v>
      </c>
      <c r="Q14">
        <f>J14</f>
        <v>979</v>
      </c>
      <c r="R14">
        <f t="shared" si="2"/>
        <v>8</v>
      </c>
    </row>
    <row r="15" spans="1:18" ht="15.6" x14ac:dyDescent="0.55000000000000004">
      <c r="A15">
        <v>53.245600000000003</v>
      </c>
      <c r="C15">
        <v>3500</v>
      </c>
      <c r="D15" s="9">
        <f>FREQUENCY(A$2:A1014,C15:C34)</f>
        <v>752</v>
      </c>
      <c r="E15">
        <f t="shared" si="3"/>
        <v>20</v>
      </c>
      <c r="G15" s="8">
        <v>67.543499999999995</v>
      </c>
      <c r="I15">
        <v>3500</v>
      </c>
      <c r="J15" s="9">
        <f>FREQUENCY(G$2:G1014,I15:I34)</f>
        <v>984</v>
      </c>
      <c r="K15">
        <f t="shared" si="4"/>
        <v>5</v>
      </c>
      <c r="N15" t="str">
        <f t="shared" si="0"/>
        <v>&lt; 3500</v>
      </c>
      <c r="O15">
        <f t="shared" si="1"/>
        <v>752</v>
      </c>
      <c r="P15">
        <f t="shared" si="1"/>
        <v>20</v>
      </c>
      <c r="Q15">
        <f>J15</f>
        <v>984</v>
      </c>
      <c r="R15">
        <f t="shared" si="2"/>
        <v>5</v>
      </c>
    </row>
    <row r="16" spans="1:18" ht="15.6" x14ac:dyDescent="0.55000000000000004">
      <c r="A16">
        <v>53.4283</v>
      </c>
      <c r="C16">
        <v>3750</v>
      </c>
      <c r="D16" s="9">
        <f>FREQUENCY(A$2:A1015,C16:C35)</f>
        <v>777</v>
      </c>
      <c r="E16">
        <f t="shared" si="3"/>
        <v>25</v>
      </c>
      <c r="G16" s="8">
        <v>68.069100000000006</v>
      </c>
      <c r="I16">
        <v>3750</v>
      </c>
      <c r="J16" s="9">
        <f>FREQUENCY(G$2:G1015,I16:I35)</f>
        <v>985</v>
      </c>
      <c r="K16">
        <f t="shared" si="4"/>
        <v>1</v>
      </c>
      <c r="N16" t="str">
        <f t="shared" si="0"/>
        <v>&lt; 3750</v>
      </c>
      <c r="O16">
        <f t="shared" si="1"/>
        <v>777</v>
      </c>
      <c r="P16">
        <f t="shared" si="1"/>
        <v>25</v>
      </c>
      <c r="Q16">
        <f>J16</f>
        <v>985</v>
      </c>
      <c r="R16">
        <f t="shared" si="2"/>
        <v>1</v>
      </c>
    </row>
    <row r="17" spans="1:18" ht="15.6" x14ac:dyDescent="0.55000000000000004">
      <c r="A17">
        <v>55.000100000000003</v>
      </c>
      <c r="C17">
        <v>4000</v>
      </c>
      <c r="D17" s="9">
        <f>FREQUENCY(A$2:A1016,C17:C36)</f>
        <v>798</v>
      </c>
      <c r="E17">
        <f t="shared" si="3"/>
        <v>21</v>
      </c>
      <c r="G17" s="8">
        <v>68.283000000000001</v>
      </c>
      <c r="I17">
        <v>4000</v>
      </c>
      <c r="J17" s="9">
        <f>FREQUENCY(G$2:G1016,I17:I36)</f>
        <v>986</v>
      </c>
      <c r="K17">
        <f t="shared" si="4"/>
        <v>1</v>
      </c>
      <c r="N17" t="str">
        <f t="shared" si="0"/>
        <v>&lt; 4000</v>
      </c>
      <c r="O17">
        <f t="shared" si="1"/>
        <v>798</v>
      </c>
      <c r="P17">
        <f t="shared" si="1"/>
        <v>21</v>
      </c>
      <c r="Q17">
        <f>J17</f>
        <v>986</v>
      </c>
      <c r="R17">
        <f t="shared" si="2"/>
        <v>1</v>
      </c>
    </row>
    <row r="18" spans="1:18" ht="15.6" x14ac:dyDescent="0.55000000000000004">
      <c r="A18">
        <v>56.559199999999997</v>
      </c>
      <c r="C18">
        <v>4250</v>
      </c>
      <c r="D18" s="9">
        <f>FREQUENCY(A$2:A1017,C18:C37)</f>
        <v>818</v>
      </c>
      <c r="E18">
        <f t="shared" si="3"/>
        <v>20</v>
      </c>
      <c r="G18" s="8">
        <v>68.711799999999997</v>
      </c>
      <c r="I18">
        <v>4250</v>
      </c>
      <c r="J18" s="9">
        <f>FREQUENCY(G$2:G1017,I18:I37)</f>
        <v>987</v>
      </c>
      <c r="K18">
        <f t="shared" si="4"/>
        <v>1</v>
      </c>
      <c r="N18" t="str">
        <f t="shared" si="0"/>
        <v>&lt; 4250</v>
      </c>
      <c r="O18">
        <f t="shared" si="1"/>
        <v>818</v>
      </c>
      <c r="P18">
        <f t="shared" si="1"/>
        <v>20</v>
      </c>
      <c r="Q18">
        <f>J18</f>
        <v>987</v>
      </c>
      <c r="R18">
        <f t="shared" si="2"/>
        <v>1</v>
      </c>
    </row>
    <row r="19" spans="1:18" ht="15.6" x14ac:dyDescent="0.55000000000000004">
      <c r="A19">
        <v>57.567700000000002</v>
      </c>
      <c r="C19">
        <v>4500</v>
      </c>
      <c r="D19" s="9">
        <f>FREQUENCY(A$2:A1018,C19:C38)</f>
        <v>829</v>
      </c>
      <c r="E19">
        <f t="shared" si="3"/>
        <v>11</v>
      </c>
      <c r="G19" s="8">
        <v>69.181100000000001</v>
      </c>
      <c r="I19">
        <v>4500</v>
      </c>
      <c r="J19" s="9">
        <f>FREQUENCY(G$2:G1018,I19:I38)</f>
        <v>989</v>
      </c>
      <c r="K19">
        <f t="shared" si="4"/>
        <v>2</v>
      </c>
      <c r="N19" t="str">
        <f t="shared" si="0"/>
        <v>&lt; 4500</v>
      </c>
      <c r="O19">
        <f t="shared" si="1"/>
        <v>829</v>
      </c>
      <c r="P19">
        <f t="shared" si="1"/>
        <v>11</v>
      </c>
      <c r="Q19">
        <f>J19</f>
        <v>989</v>
      </c>
      <c r="R19">
        <f t="shared" si="2"/>
        <v>2</v>
      </c>
    </row>
    <row r="20" spans="1:18" ht="15.6" x14ac:dyDescent="0.55000000000000004">
      <c r="A20">
        <v>63.201999999999998</v>
      </c>
      <c r="C20">
        <v>4750</v>
      </c>
      <c r="D20" s="9">
        <f>FREQUENCY(A$2:A1019,C20:C39)</f>
        <v>841</v>
      </c>
      <c r="E20">
        <f t="shared" si="3"/>
        <v>12</v>
      </c>
      <c r="G20" s="8">
        <v>69.270600000000002</v>
      </c>
      <c r="I20">
        <v>4750</v>
      </c>
      <c r="J20" s="9">
        <f>FREQUENCY(G$2:G1019,I20:I39)</f>
        <v>989</v>
      </c>
      <c r="K20">
        <f t="shared" si="4"/>
        <v>0</v>
      </c>
      <c r="N20" t="str">
        <f t="shared" si="0"/>
        <v>&lt; 4750</v>
      </c>
      <c r="O20">
        <f t="shared" si="1"/>
        <v>841</v>
      </c>
      <c r="P20">
        <f t="shared" si="1"/>
        <v>12</v>
      </c>
      <c r="Q20">
        <f>J20</f>
        <v>989</v>
      </c>
      <c r="R20">
        <f t="shared" si="2"/>
        <v>0</v>
      </c>
    </row>
    <row r="21" spans="1:18" ht="15.6" x14ac:dyDescent="0.55000000000000004">
      <c r="A21">
        <v>64.239500000000007</v>
      </c>
      <c r="C21">
        <v>5000</v>
      </c>
      <c r="D21" s="9">
        <f>FREQUENCY(A$2:A1020,C21:C40)</f>
        <v>849</v>
      </c>
      <c r="E21">
        <f t="shared" si="3"/>
        <v>8</v>
      </c>
      <c r="G21" s="8">
        <v>71.074700000000007</v>
      </c>
      <c r="I21">
        <v>5000</v>
      </c>
      <c r="J21" s="9">
        <f>FREQUENCY(G$2:G1020,I21:I40)</f>
        <v>990</v>
      </c>
      <c r="K21">
        <f t="shared" si="4"/>
        <v>1</v>
      </c>
      <c r="N21" t="str">
        <f t="shared" si="0"/>
        <v>&lt; 5000</v>
      </c>
      <c r="O21">
        <f t="shared" si="1"/>
        <v>849</v>
      </c>
      <c r="P21">
        <f t="shared" si="1"/>
        <v>8</v>
      </c>
      <c r="Q21">
        <f>J21</f>
        <v>990</v>
      </c>
      <c r="R21">
        <f t="shared" si="2"/>
        <v>1</v>
      </c>
    </row>
    <row r="22" spans="1:18" ht="15.6" x14ac:dyDescent="0.55000000000000004">
      <c r="A22">
        <v>64.4131</v>
      </c>
      <c r="C22">
        <v>100000</v>
      </c>
      <c r="D22" s="9">
        <f>FREQUENCY(A$2:A1021,C22:C41)</f>
        <v>999</v>
      </c>
      <c r="E22">
        <f t="shared" si="3"/>
        <v>150</v>
      </c>
      <c r="G22" s="8">
        <v>71.1828</v>
      </c>
      <c r="I22">
        <v>100000</v>
      </c>
      <c r="J22" s="9">
        <f>FREQUENCY(G$2:G1021,I22:I41)</f>
        <v>999</v>
      </c>
      <c r="K22">
        <f t="shared" si="4"/>
        <v>9</v>
      </c>
      <c r="N22" t="s">
        <v>334</v>
      </c>
      <c r="O22">
        <f t="shared" si="1"/>
        <v>999</v>
      </c>
      <c r="P22">
        <f t="shared" si="1"/>
        <v>150</v>
      </c>
      <c r="Q22">
        <f>J22</f>
        <v>999</v>
      </c>
      <c r="R22">
        <f t="shared" si="2"/>
        <v>9</v>
      </c>
    </row>
    <row r="23" spans="1:18" x14ac:dyDescent="0.55000000000000004">
      <c r="A23">
        <v>68.111699999999999</v>
      </c>
      <c r="G23" s="8">
        <v>72.238399999999999</v>
      </c>
      <c r="O23" t="s">
        <v>333</v>
      </c>
      <c r="P23" t="s">
        <v>337</v>
      </c>
    </row>
    <row r="24" spans="1:18" x14ac:dyDescent="0.55000000000000004">
      <c r="A24">
        <v>69.171400000000006</v>
      </c>
      <c r="C24" t="s">
        <v>222</v>
      </c>
      <c r="D24" s="8">
        <f>MEDIAN(A$2:A$1001)</f>
        <v>1426.9177</v>
      </c>
      <c r="G24" s="8">
        <v>72.400899999999993</v>
      </c>
      <c r="I24" t="s">
        <v>222</v>
      </c>
      <c r="J24" s="8">
        <f>MEDIAN(G$2:G$1001)</f>
        <v>371.59230000000002</v>
      </c>
      <c r="N24" t="str">
        <f>C24</f>
        <v>Median</v>
      </c>
      <c r="O24" s="8">
        <f>D24</f>
        <v>1426.9177</v>
      </c>
      <c r="P24" s="8">
        <f>J24</f>
        <v>371.59230000000002</v>
      </c>
    </row>
    <row r="25" spans="1:18" x14ac:dyDescent="0.55000000000000004">
      <c r="A25">
        <v>71.598699999999994</v>
      </c>
      <c r="C25" t="s">
        <v>223</v>
      </c>
      <c r="D25" s="8">
        <f>AVERAGE(A$2:A$1001)</f>
        <v>2596.829686286284</v>
      </c>
      <c r="G25" s="8">
        <v>72.952299999999994</v>
      </c>
      <c r="I25" t="s">
        <v>223</v>
      </c>
      <c r="J25" s="8">
        <f>AVERAGE(G$2:G$1001)</f>
        <v>688.23696756756715</v>
      </c>
      <c r="N25" t="str">
        <f t="shared" ref="N25:O28" si="5">C25</f>
        <v>Mean</v>
      </c>
      <c r="O25" s="8">
        <f t="shared" si="5"/>
        <v>2596.829686286284</v>
      </c>
      <c r="P25" s="8">
        <f t="shared" ref="P25:P28" si="6">J25</f>
        <v>688.23696756756715</v>
      </c>
    </row>
    <row r="26" spans="1:18" x14ac:dyDescent="0.55000000000000004">
      <c r="A26">
        <v>75.273799999999994</v>
      </c>
      <c r="C26" t="s">
        <v>224</v>
      </c>
      <c r="D26" s="8">
        <f>_xlfn.STDEV.P(A$2:A$1001)</f>
        <v>3094.1949069847356</v>
      </c>
      <c r="G26" s="8">
        <v>73.353700000000003</v>
      </c>
      <c r="I26" t="s">
        <v>224</v>
      </c>
      <c r="J26" s="8">
        <f>_xlfn.STDEV.P(G$2:G$1001)</f>
        <v>949.41063597930236</v>
      </c>
      <c r="N26" t="str">
        <f t="shared" si="5"/>
        <v>St.Dev</v>
      </c>
      <c r="O26" s="8">
        <f t="shared" si="5"/>
        <v>3094.1949069847356</v>
      </c>
      <c r="P26" s="8">
        <f t="shared" si="6"/>
        <v>949.41063597930236</v>
      </c>
    </row>
    <row r="27" spans="1:18" x14ac:dyDescent="0.55000000000000004">
      <c r="A27">
        <v>76.673900000000003</v>
      </c>
      <c r="C27" t="s">
        <v>330</v>
      </c>
      <c r="D27" s="8">
        <f>MIN(A$2:A$1001)</f>
        <v>41.7331</v>
      </c>
      <c r="G27" s="8">
        <v>73.578100000000006</v>
      </c>
      <c r="I27" t="s">
        <v>330</v>
      </c>
      <c r="J27" s="8">
        <f>MIN(G$2:G$1001)</f>
        <v>53.110300000000002</v>
      </c>
      <c r="N27" t="str">
        <f t="shared" si="5"/>
        <v>Min</v>
      </c>
      <c r="O27" s="8">
        <f t="shared" si="5"/>
        <v>41.7331</v>
      </c>
      <c r="P27" s="8">
        <f t="shared" si="6"/>
        <v>53.110300000000002</v>
      </c>
    </row>
    <row r="28" spans="1:18" x14ac:dyDescent="0.55000000000000004">
      <c r="A28">
        <v>78.558400000000006</v>
      </c>
      <c r="C28" t="s">
        <v>331</v>
      </c>
      <c r="D28" s="8">
        <f>MAX(A$2:A$1001)</f>
        <v>14278.225700000001</v>
      </c>
      <c r="G28" s="8">
        <v>74.498800000000003</v>
      </c>
      <c r="I28" t="s">
        <v>331</v>
      </c>
      <c r="J28" s="8">
        <f>MAX(G$2:G$1001)</f>
        <v>10751.0309</v>
      </c>
      <c r="N28" t="str">
        <f t="shared" si="5"/>
        <v>Max</v>
      </c>
      <c r="O28" s="8">
        <f t="shared" si="5"/>
        <v>14278.225700000001</v>
      </c>
      <c r="P28" s="8">
        <f t="shared" si="6"/>
        <v>10751.0309</v>
      </c>
    </row>
    <row r="29" spans="1:18" x14ac:dyDescent="0.55000000000000004">
      <c r="A29">
        <v>83.095299999999995</v>
      </c>
      <c r="G29" s="8">
        <v>74.617099999999994</v>
      </c>
    </row>
    <row r="30" spans="1:18" x14ac:dyDescent="0.55000000000000004">
      <c r="A30">
        <v>86.518000000000001</v>
      </c>
      <c r="G30" s="8">
        <v>74.730500000000006</v>
      </c>
    </row>
    <row r="31" spans="1:18" x14ac:dyDescent="0.55000000000000004">
      <c r="A31">
        <v>88.235699999999994</v>
      </c>
      <c r="G31" s="8">
        <v>75.521199999999993</v>
      </c>
    </row>
    <row r="32" spans="1:18" x14ac:dyDescent="0.55000000000000004">
      <c r="A32">
        <v>91.760900000000007</v>
      </c>
      <c r="G32" s="8">
        <v>75.600999999999999</v>
      </c>
    </row>
    <row r="33" spans="1:7" x14ac:dyDescent="0.55000000000000004">
      <c r="A33">
        <v>92.084800000000001</v>
      </c>
      <c r="G33" s="8">
        <v>76.435900000000004</v>
      </c>
    </row>
    <row r="34" spans="1:7" x14ac:dyDescent="0.55000000000000004">
      <c r="A34">
        <v>100.8785</v>
      </c>
      <c r="G34" s="8">
        <v>76.454300000000003</v>
      </c>
    </row>
    <row r="35" spans="1:7" x14ac:dyDescent="0.55000000000000004">
      <c r="A35">
        <v>104.114</v>
      </c>
      <c r="G35" s="8">
        <v>76.925700000000006</v>
      </c>
    </row>
    <row r="36" spans="1:7" x14ac:dyDescent="0.55000000000000004">
      <c r="A36">
        <v>104.4975</v>
      </c>
      <c r="G36" s="8">
        <v>77.498699999999999</v>
      </c>
    </row>
    <row r="37" spans="1:7" x14ac:dyDescent="0.55000000000000004">
      <c r="A37">
        <v>105.6718</v>
      </c>
      <c r="G37" s="8">
        <v>77.520499999999998</v>
      </c>
    </row>
    <row r="38" spans="1:7" x14ac:dyDescent="0.55000000000000004">
      <c r="A38">
        <v>107.1893</v>
      </c>
      <c r="G38" s="8">
        <v>77.540300000000002</v>
      </c>
    </row>
    <row r="39" spans="1:7" x14ac:dyDescent="0.55000000000000004">
      <c r="A39">
        <v>108.1006</v>
      </c>
      <c r="G39" s="8">
        <v>78.142300000000006</v>
      </c>
    </row>
    <row r="40" spans="1:7" x14ac:dyDescent="0.55000000000000004">
      <c r="A40">
        <v>110.6644</v>
      </c>
      <c r="G40" s="8">
        <v>78.8369</v>
      </c>
    </row>
    <row r="41" spans="1:7" x14ac:dyDescent="0.55000000000000004">
      <c r="A41">
        <v>110.84520000000001</v>
      </c>
      <c r="G41" s="8">
        <v>78.968299999999999</v>
      </c>
    </row>
    <row r="42" spans="1:7" x14ac:dyDescent="0.55000000000000004">
      <c r="A42">
        <v>111.82470000000001</v>
      </c>
      <c r="G42" s="8">
        <v>78.992400000000004</v>
      </c>
    </row>
    <row r="43" spans="1:7" x14ac:dyDescent="0.55000000000000004">
      <c r="A43">
        <v>112.86879999999999</v>
      </c>
      <c r="G43" s="8">
        <v>80.175399999999996</v>
      </c>
    </row>
    <row r="44" spans="1:7" x14ac:dyDescent="0.55000000000000004">
      <c r="A44">
        <v>112.9918</v>
      </c>
      <c r="G44" s="8">
        <v>81.020200000000003</v>
      </c>
    </row>
    <row r="45" spans="1:7" x14ac:dyDescent="0.55000000000000004">
      <c r="A45">
        <v>114.15430000000001</v>
      </c>
      <c r="G45" s="8">
        <v>81.799499999999995</v>
      </c>
    </row>
    <row r="46" spans="1:7" x14ac:dyDescent="0.55000000000000004">
      <c r="A46">
        <v>115.4943</v>
      </c>
      <c r="G46" s="8">
        <v>84.163200000000003</v>
      </c>
    </row>
    <row r="47" spans="1:7" x14ac:dyDescent="0.55000000000000004">
      <c r="A47">
        <v>115.8485</v>
      </c>
      <c r="G47" s="8">
        <v>84.346800000000002</v>
      </c>
    </row>
    <row r="48" spans="1:7" x14ac:dyDescent="0.55000000000000004">
      <c r="A48">
        <v>118.1489</v>
      </c>
      <c r="G48" s="8">
        <v>84.580399999999997</v>
      </c>
    </row>
    <row r="49" spans="1:7" x14ac:dyDescent="0.55000000000000004">
      <c r="A49">
        <v>122.35299999999999</v>
      </c>
      <c r="G49" s="8">
        <v>84.638199999999998</v>
      </c>
    </row>
    <row r="50" spans="1:7" x14ac:dyDescent="0.55000000000000004">
      <c r="A50">
        <v>124.65689999999999</v>
      </c>
      <c r="G50" s="8">
        <v>84.794399999999996</v>
      </c>
    </row>
    <row r="51" spans="1:7" x14ac:dyDescent="0.55000000000000004">
      <c r="A51">
        <v>129.43510000000001</v>
      </c>
      <c r="G51" s="8">
        <v>85.020200000000003</v>
      </c>
    </row>
    <row r="52" spans="1:7" x14ac:dyDescent="0.55000000000000004">
      <c r="A52">
        <v>130.74260000000001</v>
      </c>
      <c r="G52" s="8">
        <v>85.396900000000002</v>
      </c>
    </row>
    <row r="53" spans="1:7" x14ac:dyDescent="0.55000000000000004">
      <c r="A53">
        <v>131.57470000000001</v>
      </c>
      <c r="G53" s="8">
        <v>85.697599999999994</v>
      </c>
    </row>
    <row r="54" spans="1:7" x14ac:dyDescent="0.55000000000000004">
      <c r="A54">
        <v>132.9196</v>
      </c>
      <c r="G54" s="8">
        <v>85.8703</v>
      </c>
    </row>
    <row r="55" spans="1:7" x14ac:dyDescent="0.55000000000000004">
      <c r="A55">
        <v>133.334</v>
      </c>
      <c r="G55" s="8">
        <v>85.911100000000005</v>
      </c>
    </row>
    <row r="56" spans="1:7" x14ac:dyDescent="0.55000000000000004">
      <c r="A56">
        <v>137.1011</v>
      </c>
      <c r="G56" s="8">
        <v>86.420599999999993</v>
      </c>
    </row>
    <row r="57" spans="1:7" x14ac:dyDescent="0.55000000000000004">
      <c r="A57">
        <v>137.63079999999999</v>
      </c>
      <c r="G57" s="8">
        <v>86.751400000000004</v>
      </c>
    </row>
    <row r="58" spans="1:7" x14ac:dyDescent="0.55000000000000004">
      <c r="A58">
        <v>137.83250000000001</v>
      </c>
      <c r="G58" s="8">
        <v>87.169700000000006</v>
      </c>
    </row>
    <row r="59" spans="1:7" x14ac:dyDescent="0.55000000000000004">
      <c r="A59">
        <v>144.18559999999999</v>
      </c>
      <c r="G59" s="8">
        <v>87.805800000000005</v>
      </c>
    </row>
    <row r="60" spans="1:7" x14ac:dyDescent="0.55000000000000004">
      <c r="A60">
        <v>144.44880000000001</v>
      </c>
      <c r="G60" s="8">
        <v>87.995599999999996</v>
      </c>
    </row>
    <row r="61" spans="1:7" x14ac:dyDescent="0.55000000000000004">
      <c r="A61">
        <v>147.92009999999999</v>
      </c>
      <c r="G61" s="8">
        <v>89.199600000000004</v>
      </c>
    </row>
    <row r="62" spans="1:7" x14ac:dyDescent="0.55000000000000004">
      <c r="A62">
        <v>148.1987</v>
      </c>
      <c r="G62" s="8">
        <v>89.278999999999996</v>
      </c>
    </row>
    <row r="63" spans="1:7" x14ac:dyDescent="0.55000000000000004">
      <c r="A63">
        <v>148.9701</v>
      </c>
      <c r="G63" s="8">
        <v>92.020200000000003</v>
      </c>
    </row>
    <row r="64" spans="1:7" x14ac:dyDescent="0.55000000000000004">
      <c r="A64">
        <v>149.86519999999999</v>
      </c>
      <c r="G64" s="8">
        <v>92.301199999999994</v>
      </c>
    </row>
    <row r="65" spans="1:7" x14ac:dyDescent="0.55000000000000004">
      <c r="A65">
        <v>150.72120000000001</v>
      </c>
      <c r="G65" s="8">
        <v>92.581199999999995</v>
      </c>
    </row>
    <row r="66" spans="1:7" x14ac:dyDescent="0.55000000000000004">
      <c r="A66">
        <v>156.40620000000001</v>
      </c>
      <c r="G66" s="8">
        <v>92.617800000000003</v>
      </c>
    </row>
    <row r="67" spans="1:7" x14ac:dyDescent="0.55000000000000004">
      <c r="A67">
        <v>158.48099999999999</v>
      </c>
      <c r="G67" s="8">
        <v>92.855900000000005</v>
      </c>
    </row>
    <row r="68" spans="1:7" x14ac:dyDescent="0.55000000000000004">
      <c r="A68">
        <v>159.42789999999999</v>
      </c>
      <c r="G68" s="8">
        <v>93.749300000000005</v>
      </c>
    </row>
    <row r="69" spans="1:7" x14ac:dyDescent="0.55000000000000004">
      <c r="A69">
        <v>160.78579999999999</v>
      </c>
      <c r="G69" s="8">
        <v>94.624600000000001</v>
      </c>
    </row>
    <row r="70" spans="1:7" x14ac:dyDescent="0.55000000000000004">
      <c r="A70">
        <v>161.22280000000001</v>
      </c>
      <c r="G70" s="8">
        <v>94.867999999999995</v>
      </c>
    </row>
    <row r="71" spans="1:7" x14ac:dyDescent="0.55000000000000004">
      <c r="A71">
        <v>161.2269</v>
      </c>
      <c r="G71" s="8">
        <v>95.215800000000002</v>
      </c>
    </row>
    <row r="72" spans="1:7" x14ac:dyDescent="0.55000000000000004">
      <c r="A72">
        <v>163.11250000000001</v>
      </c>
      <c r="G72" s="8">
        <v>95.2239</v>
      </c>
    </row>
    <row r="73" spans="1:7" x14ac:dyDescent="0.55000000000000004">
      <c r="A73">
        <v>163.4769</v>
      </c>
      <c r="G73" s="8">
        <v>95.598100000000002</v>
      </c>
    </row>
    <row r="74" spans="1:7" x14ac:dyDescent="0.55000000000000004">
      <c r="A74">
        <v>165.9314</v>
      </c>
      <c r="G74" s="8">
        <v>95.676100000000005</v>
      </c>
    </row>
    <row r="75" spans="1:7" x14ac:dyDescent="0.55000000000000004">
      <c r="A75">
        <v>167.2921</v>
      </c>
      <c r="G75" s="8">
        <v>95.857500000000002</v>
      </c>
    </row>
    <row r="76" spans="1:7" x14ac:dyDescent="0.55000000000000004">
      <c r="A76">
        <v>168.17509999999999</v>
      </c>
      <c r="G76" s="8">
        <v>96.988</v>
      </c>
    </row>
    <row r="77" spans="1:7" x14ac:dyDescent="0.55000000000000004">
      <c r="A77">
        <v>169.77959999999999</v>
      </c>
      <c r="G77" s="8">
        <v>97.027299999999997</v>
      </c>
    </row>
    <row r="78" spans="1:7" x14ac:dyDescent="0.55000000000000004">
      <c r="A78">
        <v>170.35769999999999</v>
      </c>
      <c r="G78" s="8">
        <v>98.052599999999998</v>
      </c>
    </row>
    <row r="79" spans="1:7" x14ac:dyDescent="0.55000000000000004">
      <c r="A79">
        <v>171.26580000000001</v>
      </c>
      <c r="G79" s="8">
        <v>98.3416</v>
      </c>
    </row>
    <row r="80" spans="1:7" x14ac:dyDescent="0.55000000000000004">
      <c r="A80">
        <v>171.60650000000001</v>
      </c>
      <c r="G80" s="8">
        <v>98.367500000000007</v>
      </c>
    </row>
    <row r="81" spans="1:7" x14ac:dyDescent="0.55000000000000004">
      <c r="A81">
        <v>173.1318</v>
      </c>
      <c r="G81" s="8">
        <v>98.882300000000001</v>
      </c>
    </row>
    <row r="82" spans="1:7" x14ac:dyDescent="0.55000000000000004">
      <c r="A82">
        <v>173.81</v>
      </c>
      <c r="G82" s="8">
        <v>99.014499999999998</v>
      </c>
    </row>
    <row r="83" spans="1:7" x14ac:dyDescent="0.55000000000000004">
      <c r="A83">
        <v>174.1645</v>
      </c>
      <c r="G83" s="8">
        <v>99.219899999999996</v>
      </c>
    </row>
    <row r="84" spans="1:7" x14ac:dyDescent="0.55000000000000004">
      <c r="A84">
        <v>175.76300000000001</v>
      </c>
      <c r="G84" s="8">
        <v>99.691000000000003</v>
      </c>
    </row>
    <row r="85" spans="1:7" x14ac:dyDescent="0.55000000000000004">
      <c r="A85">
        <v>176.77</v>
      </c>
      <c r="G85" s="8">
        <v>100.3407</v>
      </c>
    </row>
    <row r="86" spans="1:7" x14ac:dyDescent="0.55000000000000004">
      <c r="A86">
        <v>178.1241</v>
      </c>
      <c r="G86" s="8">
        <v>100.52460000000001</v>
      </c>
    </row>
    <row r="87" spans="1:7" x14ac:dyDescent="0.55000000000000004">
      <c r="A87">
        <v>179.1045</v>
      </c>
      <c r="G87" s="8">
        <v>100.7921</v>
      </c>
    </row>
    <row r="88" spans="1:7" x14ac:dyDescent="0.55000000000000004">
      <c r="A88">
        <v>179.16</v>
      </c>
      <c r="G88" s="8">
        <v>101.0866</v>
      </c>
    </row>
    <row r="89" spans="1:7" x14ac:dyDescent="0.55000000000000004">
      <c r="A89">
        <v>179.7201</v>
      </c>
      <c r="G89" s="8">
        <v>101.52800000000001</v>
      </c>
    </row>
    <row r="90" spans="1:7" x14ac:dyDescent="0.55000000000000004">
      <c r="A90">
        <v>180.5753</v>
      </c>
      <c r="G90" s="8">
        <v>101.9132</v>
      </c>
    </row>
    <row r="91" spans="1:7" x14ac:dyDescent="0.55000000000000004">
      <c r="A91">
        <v>180.5943</v>
      </c>
      <c r="G91" s="8">
        <v>101.98609999999999</v>
      </c>
    </row>
    <row r="92" spans="1:7" x14ac:dyDescent="0.55000000000000004">
      <c r="A92">
        <v>181.0847</v>
      </c>
      <c r="G92" s="8">
        <v>102.35080000000001</v>
      </c>
    </row>
    <row r="93" spans="1:7" x14ac:dyDescent="0.55000000000000004">
      <c r="A93">
        <v>184.19</v>
      </c>
      <c r="G93" s="8">
        <v>102.50279999999999</v>
      </c>
    </row>
    <row r="94" spans="1:7" x14ac:dyDescent="0.55000000000000004">
      <c r="A94">
        <v>185.26949999999999</v>
      </c>
      <c r="G94" s="8">
        <v>102.63809999999999</v>
      </c>
    </row>
    <row r="95" spans="1:7" x14ac:dyDescent="0.55000000000000004">
      <c r="A95">
        <v>189.4975</v>
      </c>
      <c r="G95" s="8">
        <v>102.7484</v>
      </c>
    </row>
    <row r="96" spans="1:7" x14ac:dyDescent="0.55000000000000004">
      <c r="A96">
        <v>191.24700000000001</v>
      </c>
      <c r="G96" s="8">
        <v>103.51139999999999</v>
      </c>
    </row>
    <row r="97" spans="1:7" x14ac:dyDescent="0.55000000000000004">
      <c r="A97">
        <v>195.23320000000001</v>
      </c>
      <c r="G97" s="8">
        <v>103.6641</v>
      </c>
    </row>
    <row r="98" spans="1:7" x14ac:dyDescent="0.55000000000000004">
      <c r="A98">
        <v>197.15280000000001</v>
      </c>
      <c r="G98" s="8">
        <v>103.8755</v>
      </c>
    </row>
    <row r="99" spans="1:7" x14ac:dyDescent="0.55000000000000004">
      <c r="A99">
        <v>199.20400000000001</v>
      </c>
      <c r="G99" s="8">
        <v>104.2657</v>
      </c>
    </row>
    <row r="100" spans="1:7" x14ac:dyDescent="0.55000000000000004">
      <c r="A100">
        <v>200.91829999999999</v>
      </c>
      <c r="G100" s="8">
        <v>104.3032</v>
      </c>
    </row>
    <row r="101" spans="1:7" x14ac:dyDescent="0.55000000000000004">
      <c r="A101">
        <v>201.57550000000001</v>
      </c>
      <c r="G101" s="8">
        <v>104.71720000000001</v>
      </c>
    </row>
    <row r="102" spans="1:7" x14ac:dyDescent="0.55000000000000004">
      <c r="A102">
        <v>210.53290000000001</v>
      </c>
      <c r="G102" s="8">
        <v>105.3026</v>
      </c>
    </row>
    <row r="103" spans="1:7" x14ac:dyDescent="0.55000000000000004">
      <c r="A103">
        <v>210.96090000000001</v>
      </c>
      <c r="G103" s="8">
        <v>106.0265</v>
      </c>
    </row>
    <row r="104" spans="1:7" x14ac:dyDescent="0.55000000000000004">
      <c r="A104">
        <v>211.65350000000001</v>
      </c>
      <c r="G104" s="8">
        <v>106.8901</v>
      </c>
    </row>
    <row r="105" spans="1:7" x14ac:dyDescent="0.55000000000000004">
      <c r="A105">
        <v>213.86840000000001</v>
      </c>
      <c r="G105" s="8">
        <v>107.0196</v>
      </c>
    </row>
    <row r="106" spans="1:7" x14ac:dyDescent="0.55000000000000004">
      <c r="A106">
        <v>214.73699999999999</v>
      </c>
      <c r="G106" s="8">
        <v>107.2414</v>
      </c>
    </row>
    <row r="107" spans="1:7" x14ac:dyDescent="0.55000000000000004">
      <c r="A107">
        <v>217.83019999999999</v>
      </c>
      <c r="G107" s="8">
        <v>107.5831</v>
      </c>
    </row>
    <row r="108" spans="1:7" x14ac:dyDescent="0.55000000000000004">
      <c r="A108">
        <v>219.0712</v>
      </c>
      <c r="G108" s="8">
        <v>108.3626</v>
      </c>
    </row>
    <row r="109" spans="1:7" x14ac:dyDescent="0.55000000000000004">
      <c r="A109">
        <v>219.12280000000001</v>
      </c>
      <c r="G109" s="8">
        <v>108.5154</v>
      </c>
    </row>
    <row r="110" spans="1:7" x14ac:dyDescent="0.55000000000000004">
      <c r="A110">
        <v>219.87989999999999</v>
      </c>
      <c r="G110" s="8">
        <v>109.0966</v>
      </c>
    </row>
    <row r="111" spans="1:7" x14ac:dyDescent="0.55000000000000004">
      <c r="A111">
        <v>220.1583</v>
      </c>
      <c r="G111" s="8">
        <v>109.4649</v>
      </c>
    </row>
    <row r="112" spans="1:7" x14ac:dyDescent="0.55000000000000004">
      <c r="A112">
        <v>220.78299999999999</v>
      </c>
      <c r="G112" s="8">
        <v>109.547</v>
      </c>
    </row>
    <row r="113" spans="1:7" x14ac:dyDescent="0.55000000000000004">
      <c r="A113">
        <v>221.90280000000001</v>
      </c>
      <c r="G113" s="8">
        <v>109.54810000000001</v>
      </c>
    </row>
    <row r="114" spans="1:7" x14ac:dyDescent="0.55000000000000004">
      <c r="A114">
        <v>222.06</v>
      </c>
      <c r="G114" s="8">
        <v>110.04049999999999</v>
      </c>
    </row>
    <row r="115" spans="1:7" x14ac:dyDescent="0.55000000000000004">
      <c r="A115">
        <v>223.19499999999999</v>
      </c>
      <c r="G115" s="8">
        <v>110.0591</v>
      </c>
    </row>
    <row r="116" spans="1:7" x14ac:dyDescent="0.55000000000000004">
      <c r="A116">
        <v>227.9272</v>
      </c>
      <c r="G116" s="8">
        <v>110.9285</v>
      </c>
    </row>
    <row r="117" spans="1:7" x14ac:dyDescent="0.55000000000000004">
      <c r="A117">
        <v>228.1317</v>
      </c>
      <c r="G117" s="8">
        <v>112.2938</v>
      </c>
    </row>
    <row r="118" spans="1:7" x14ac:dyDescent="0.55000000000000004">
      <c r="A118">
        <v>230.64160000000001</v>
      </c>
      <c r="G118" s="8">
        <v>112.35429999999999</v>
      </c>
    </row>
    <row r="119" spans="1:7" x14ac:dyDescent="0.55000000000000004">
      <c r="A119">
        <v>232.8938</v>
      </c>
      <c r="G119" s="8">
        <v>113.1617</v>
      </c>
    </row>
    <row r="120" spans="1:7" x14ac:dyDescent="0.55000000000000004">
      <c r="A120">
        <v>233.637</v>
      </c>
      <c r="G120" s="8">
        <v>113.65260000000001</v>
      </c>
    </row>
    <row r="121" spans="1:7" x14ac:dyDescent="0.55000000000000004">
      <c r="A121">
        <v>234.20939999999999</v>
      </c>
      <c r="G121" s="8">
        <v>113.8004</v>
      </c>
    </row>
    <row r="122" spans="1:7" x14ac:dyDescent="0.55000000000000004">
      <c r="A122">
        <v>235.88059999999999</v>
      </c>
      <c r="G122" s="8">
        <v>113.9747</v>
      </c>
    </row>
    <row r="123" spans="1:7" x14ac:dyDescent="0.55000000000000004">
      <c r="A123">
        <v>236.21360000000001</v>
      </c>
      <c r="G123" s="8">
        <v>115.4084</v>
      </c>
    </row>
    <row r="124" spans="1:7" x14ac:dyDescent="0.55000000000000004">
      <c r="A124">
        <v>236.62090000000001</v>
      </c>
      <c r="G124" s="8">
        <v>115.7135</v>
      </c>
    </row>
    <row r="125" spans="1:7" x14ac:dyDescent="0.55000000000000004">
      <c r="A125">
        <v>237.83539999999999</v>
      </c>
      <c r="G125" s="8">
        <v>116.92270000000001</v>
      </c>
    </row>
    <row r="126" spans="1:7" x14ac:dyDescent="0.55000000000000004">
      <c r="A126">
        <v>238.46430000000001</v>
      </c>
      <c r="G126" s="8">
        <v>116.99769999999999</v>
      </c>
    </row>
    <row r="127" spans="1:7" x14ac:dyDescent="0.55000000000000004">
      <c r="A127">
        <v>241.96449999999999</v>
      </c>
      <c r="G127" s="8">
        <v>117.1413</v>
      </c>
    </row>
    <row r="128" spans="1:7" x14ac:dyDescent="0.55000000000000004">
      <c r="A128">
        <v>248.85990000000001</v>
      </c>
      <c r="G128" s="8">
        <v>117.23569999999999</v>
      </c>
    </row>
    <row r="129" spans="1:7" x14ac:dyDescent="0.55000000000000004">
      <c r="A129">
        <v>250.53030000000001</v>
      </c>
      <c r="G129" s="8">
        <v>117.4049</v>
      </c>
    </row>
    <row r="130" spans="1:7" x14ac:dyDescent="0.55000000000000004">
      <c r="A130">
        <v>251.3887</v>
      </c>
      <c r="G130" s="8">
        <v>117.426</v>
      </c>
    </row>
    <row r="131" spans="1:7" x14ac:dyDescent="0.55000000000000004">
      <c r="A131">
        <v>254.26779999999999</v>
      </c>
      <c r="G131" s="8">
        <v>117.52249999999999</v>
      </c>
    </row>
    <row r="132" spans="1:7" x14ac:dyDescent="0.55000000000000004">
      <c r="A132">
        <v>256.69619999999998</v>
      </c>
      <c r="G132" s="8">
        <v>118.125</v>
      </c>
    </row>
    <row r="133" spans="1:7" x14ac:dyDescent="0.55000000000000004">
      <c r="A133">
        <v>257.18709999999999</v>
      </c>
      <c r="G133" s="8">
        <v>118.1384</v>
      </c>
    </row>
    <row r="134" spans="1:7" x14ac:dyDescent="0.55000000000000004">
      <c r="A134">
        <v>257.49340000000001</v>
      </c>
      <c r="G134" s="8">
        <v>118.2728</v>
      </c>
    </row>
    <row r="135" spans="1:7" x14ac:dyDescent="0.55000000000000004">
      <c r="A135">
        <v>259.43360000000001</v>
      </c>
      <c r="G135" s="8">
        <v>118.7264</v>
      </c>
    </row>
    <row r="136" spans="1:7" x14ac:dyDescent="0.55000000000000004">
      <c r="A136">
        <v>262.56220000000002</v>
      </c>
      <c r="G136" s="8">
        <v>118.7551</v>
      </c>
    </row>
    <row r="137" spans="1:7" x14ac:dyDescent="0.55000000000000004">
      <c r="A137">
        <v>262.60539999999997</v>
      </c>
      <c r="G137" s="8">
        <v>118.8027</v>
      </c>
    </row>
    <row r="138" spans="1:7" x14ac:dyDescent="0.55000000000000004">
      <c r="A138">
        <v>263.09300000000002</v>
      </c>
      <c r="G138" s="8">
        <v>119.07640000000001</v>
      </c>
    </row>
    <row r="139" spans="1:7" x14ac:dyDescent="0.55000000000000004">
      <c r="A139">
        <v>265.20670000000001</v>
      </c>
      <c r="G139" s="8">
        <v>119.1991</v>
      </c>
    </row>
    <row r="140" spans="1:7" x14ac:dyDescent="0.55000000000000004">
      <c r="A140">
        <v>269.18060000000003</v>
      </c>
      <c r="G140" s="8">
        <v>119.8887</v>
      </c>
    </row>
    <row r="141" spans="1:7" x14ac:dyDescent="0.55000000000000004">
      <c r="A141">
        <v>274.6893</v>
      </c>
      <c r="G141" s="8">
        <v>120.0022</v>
      </c>
    </row>
    <row r="142" spans="1:7" x14ac:dyDescent="0.55000000000000004">
      <c r="A142">
        <v>277.23770000000002</v>
      </c>
      <c r="G142" s="8">
        <v>120.17189999999999</v>
      </c>
    </row>
    <row r="143" spans="1:7" x14ac:dyDescent="0.55000000000000004">
      <c r="A143">
        <v>278.28269999999998</v>
      </c>
      <c r="G143" s="8">
        <v>120.218</v>
      </c>
    </row>
    <row r="144" spans="1:7" x14ac:dyDescent="0.55000000000000004">
      <c r="A144">
        <v>279.40989999999999</v>
      </c>
      <c r="G144" s="8">
        <v>120.26049999999999</v>
      </c>
    </row>
    <row r="145" spans="1:7" x14ac:dyDescent="0.55000000000000004">
      <c r="A145">
        <v>280.43950000000001</v>
      </c>
      <c r="G145" s="8">
        <v>120.452</v>
      </c>
    </row>
    <row r="146" spans="1:7" x14ac:dyDescent="0.55000000000000004">
      <c r="A146">
        <v>283.66090000000003</v>
      </c>
      <c r="G146" s="8">
        <v>120.7871</v>
      </c>
    </row>
    <row r="147" spans="1:7" x14ac:dyDescent="0.55000000000000004">
      <c r="A147">
        <v>285.81650000000002</v>
      </c>
      <c r="G147" s="8">
        <v>121.2197</v>
      </c>
    </row>
    <row r="148" spans="1:7" x14ac:dyDescent="0.55000000000000004">
      <c r="A148">
        <v>289.8297</v>
      </c>
      <c r="G148" s="8">
        <v>121.3597</v>
      </c>
    </row>
    <row r="149" spans="1:7" x14ac:dyDescent="0.55000000000000004">
      <c r="A149">
        <v>291.76580000000001</v>
      </c>
      <c r="G149" s="8">
        <v>121.86669999999999</v>
      </c>
    </row>
    <row r="150" spans="1:7" x14ac:dyDescent="0.55000000000000004">
      <c r="A150">
        <v>293.24770000000001</v>
      </c>
      <c r="G150" s="8">
        <v>122.37130000000001</v>
      </c>
    </row>
    <row r="151" spans="1:7" x14ac:dyDescent="0.55000000000000004">
      <c r="A151">
        <v>294.19850000000002</v>
      </c>
      <c r="G151" s="8">
        <v>123.4384</v>
      </c>
    </row>
    <row r="152" spans="1:7" x14ac:dyDescent="0.55000000000000004">
      <c r="A152">
        <v>294.65159999999997</v>
      </c>
      <c r="G152" s="8">
        <v>123.747</v>
      </c>
    </row>
    <row r="153" spans="1:7" x14ac:dyDescent="0.55000000000000004">
      <c r="A153">
        <v>294.97179999999997</v>
      </c>
      <c r="G153" s="8">
        <v>123.857</v>
      </c>
    </row>
    <row r="154" spans="1:7" x14ac:dyDescent="0.55000000000000004">
      <c r="A154">
        <v>298.38869999999997</v>
      </c>
      <c r="G154" s="8">
        <v>124.4046</v>
      </c>
    </row>
    <row r="155" spans="1:7" x14ac:dyDescent="0.55000000000000004">
      <c r="A155">
        <v>302.32429999999999</v>
      </c>
      <c r="G155" s="8">
        <v>124.5288</v>
      </c>
    </row>
    <row r="156" spans="1:7" x14ac:dyDescent="0.55000000000000004">
      <c r="A156">
        <v>307.8537</v>
      </c>
      <c r="G156" s="8">
        <v>125.745</v>
      </c>
    </row>
    <row r="157" spans="1:7" x14ac:dyDescent="0.55000000000000004">
      <c r="A157">
        <v>309.8596</v>
      </c>
      <c r="G157" s="8">
        <v>125.85680000000001</v>
      </c>
    </row>
    <row r="158" spans="1:7" x14ac:dyDescent="0.55000000000000004">
      <c r="A158">
        <v>311.60019999999997</v>
      </c>
      <c r="G158" s="8">
        <v>126.0724</v>
      </c>
    </row>
    <row r="159" spans="1:7" x14ac:dyDescent="0.55000000000000004">
      <c r="A159">
        <v>313.17720000000003</v>
      </c>
      <c r="G159" s="8">
        <v>126.22929999999999</v>
      </c>
    </row>
    <row r="160" spans="1:7" x14ac:dyDescent="0.55000000000000004">
      <c r="A160">
        <v>313.51949999999999</v>
      </c>
      <c r="G160" s="8">
        <v>128.08930000000001</v>
      </c>
    </row>
    <row r="161" spans="1:7" x14ac:dyDescent="0.55000000000000004">
      <c r="A161">
        <v>316.72539999999998</v>
      </c>
      <c r="G161" s="8">
        <v>128.6534</v>
      </c>
    </row>
    <row r="162" spans="1:7" x14ac:dyDescent="0.55000000000000004">
      <c r="A162">
        <v>317.02109999999999</v>
      </c>
      <c r="G162" s="8">
        <v>129.79419999999999</v>
      </c>
    </row>
    <row r="163" spans="1:7" x14ac:dyDescent="0.55000000000000004">
      <c r="A163">
        <v>319.87700000000001</v>
      </c>
      <c r="G163" s="8">
        <v>130.05549999999999</v>
      </c>
    </row>
    <row r="164" spans="1:7" x14ac:dyDescent="0.55000000000000004">
      <c r="A164">
        <v>320.14690000000002</v>
      </c>
      <c r="G164" s="8">
        <v>130.16419999999999</v>
      </c>
    </row>
    <row r="165" spans="1:7" x14ac:dyDescent="0.55000000000000004">
      <c r="A165">
        <v>321.80509999999998</v>
      </c>
      <c r="G165" s="8">
        <v>130.47919999999999</v>
      </c>
    </row>
    <row r="166" spans="1:7" x14ac:dyDescent="0.55000000000000004">
      <c r="A166">
        <v>324.62740000000002</v>
      </c>
      <c r="G166" s="8">
        <v>130.85900000000001</v>
      </c>
    </row>
    <row r="167" spans="1:7" x14ac:dyDescent="0.55000000000000004">
      <c r="A167">
        <v>332.4128</v>
      </c>
      <c r="G167" s="8">
        <v>131.2612</v>
      </c>
    </row>
    <row r="168" spans="1:7" x14ac:dyDescent="0.55000000000000004">
      <c r="A168">
        <v>332.43720000000002</v>
      </c>
      <c r="G168" s="8">
        <v>131.72659999999999</v>
      </c>
    </row>
    <row r="169" spans="1:7" x14ac:dyDescent="0.55000000000000004">
      <c r="A169">
        <v>333.1003</v>
      </c>
      <c r="G169" s="8">
        <v>132.2296</v>
      </c>
    </row>
    <row r="170" spans="1:7" x14ac:dyDescent="0.55000000000000004">
      <c r="A170">
        <v>335.64229999999998</v>
      </c>
      <c r="G170" s="8">
        <v>132.4846</v>
      </c>
    </row>
    <row r="171" spans="1:7" x14ac:dyDescent="0.55000000000000004">
      <c r="A171">
        <v>343.69130000000001</v>
      </c>
      <c r="G171" s="8">
        <v>132.57069999999999</v>
      </c>
    </row>
    <row r="172" spans="1:7" x14ac:dyDescent="0.55000000000000004">
      <c r="A172">
        <v>344.94839999999999</v>
      </c>
      <c r="G172" s="8">
        <v>132.821</v>
      </c>
    </row>
    <row r="173" spans="1:7" x14ac:dyDescent="0.55000000000000004">
      <c r="A173">
        <v>348.51690000000002</v>
      </c>
      <c r="G173" s="8">
        <v>133.94030000000001</v>
      </c>
    </row>
    <row r="174" spans="1:7" x14ac:dyDescent="0.55000000000000004">
      <c r="A174">
        <v>349.61860000000001</v>
      </c>
      <c r="G174" s="8">
        <v>134.0804</v>
      </c>
    </row>
    <row r="175" spans="1:7" x14ac:dyDescent="0.55000000000000004">
      <c r="A175">
        <v>353.27699999999999</v>
      </c>
      <c r="G175" s="8">
        <v>134.1841</v>
      </c>
    </row>
    <row r="176" spans="1:7" x14ac:dyDescent="0.55000000000000004">
      <c r="A176">
        <v>353.3707</v>
      </c>
      <c r="G176" s="8">
        <v>134.53890000000001</v>
      </c>
    </row>
    <row r="177" spans="1:7" x14ac:dyDescent="0.55000000000000004">
      <c r="A177">
        <v>356.26679999999999</v>
      </c>
      <c r="G177" s="8">
        <v>134.55410000000001</v>
      </c>
    </row>
    <row r="178" spans="1:7" x14ac:dyDescent="0.55000000000000004">
      <c r="A178">
        <v>357.34</v>
      </c>
      <c r="G178" s="8">
        <v>134.96770000000001</v>
      </c>
    </row>
    <row r="179" spans="1:7" x14ac:dyDescent="0.55000000000000004">
      <c r="A179">
        <v>360.2518</v>
      </c>
      <c r="G179" s="8">
        <v>135.13759999999999</v>
      </c>
    </row>
    <row r="180" spans="1:7" x14ac:dyDescent="0.55000000000000004">
      <c r="A180">
        <v>362.57170000000002</v>
      </c>
      <c r="G180" s="8">
        <v>135.30779999999999</v>
      </c>
    </row>
    <row r="181" spans="1:7" x14ac:dyDescent="0.55000000000000004">
      <c r="A181">
        <v>363.45100000000002</v>
      </c>
      <c r="G181" s="8">
        <v>135.39940000000001</v>
      </c>
    </row>
    <row r="182" spans="1:7" x14ac:dyDescent="0.55000000000000004">
      <c r="A182">
        <v>363.73200000000003</v>
      </c>
      <c r="G182" s="8">
        <v>136.09110000000001</v>
      </c>
    </row>
    <row r="183" spans="1:7" x14ac:dyDescent="0.55000000000000004">
      <c r="A183">
        <v>365.13920000000002</v>
      </c>
      <c r="G183" s="8">
        <v>136.78280000000001</v>
      </c>
    </row>
    <row r="184" spans="1:7" x14ac:dyDescent="0.55000000000000004">
      <c r="A184">
        <v>365.37920000000003</v>
      </c>
      <c r="G184" s="8">
        <v>137.38149999999999</v>
      </c>
    </row>
    <row r="185" spans="1:7" x14ac:dyDescent="0.55000000000000004">
      <c r="A185">
        <v>368.23840000000001</v>
      </c>
      <c r="G185" s="8">
        <v>137.52539999999999</v>
      </c>
    </row>
    <row r="186" spans="1:7" x14ac:dyDescent="0.55000000000000004">
      <c r="A186">
        <v>374.69560000000001</v>
      </c>
      <c r="G186" s="8">
        <v>137.68459999999999</v>
      </c>
    </row>
    <row r="187" spans="1:7" x14ac:dyDescent="0.55000000000000004">
      <c r="A187">
        <v>376.19889999999998</v>
      </c>
      <c r="G187" s="8">
        <v>137.7936</v>
      </c>
    </row>
    <row r="188" spans="1:7" x14ac:dyDescent="0.55000000000000004">
      <c r="A188">
        <v>379.05500000000001</v>
      </c>
      <c r="G188" s="8">
        <v>137.81979999999999</v>
      </c>
    </row>
    <row r="189" spans="1:7" x14ac:dyDescent="0.55000000000000004">
      <c r="A189">
        <v>380.38490000000002</v>
      </c>
      <c r="G189" s="8">
        <v>137.88730000000001</v>
      </c>
    </row>
    <row r="190" spans="1:7" x14ac:dyDescent="0.55000000000000004">
      <c r="A190">
        <v>385.37020000000001</v>
      </c>
      <c r="G190" s="8">
        <v>138.11330000000001</v>
      </c>
    </row>
    <row r="191" spans="1:7" x14ac:dyDescent="0.55000000000000004">
      <c r="A191">
        <v>385.41609999999997</v>
      </c>
      <c r="G191" s="8">
        <v>138.59020000000001</v>
      </c>
    </row>
    <row r="192" spans="1:7" x14ac:dyDescent="0.55000000000000004">
      <c r="A192">
        <v>385.70190000000002</v>
      </c>
      <c r="G192" s="8">
        <v>139.13249999999999</v>
      </c>
    </row>
    <row r="193" spans="1:7" x14ac:dyDescent="0.55000000000000004">
      <c r="A193">
        <v>388.0634</v>
      </c>
      <c r="G193" s="8">
        <v>139.15039999999999</v>
      </c>
    </row>
    <row r="194" spans="1:7" x14ac:dyDescent="0.55000000000000004">
      <c r="A194">
        <v>390.11219999999997</v>
      </c>
      <c r="G194" s="8">
        <v>139.1816</v>
      </c>
    </row>
    <row r="195" spans="1:7" x14ac:dyDescent="0.55000000000000004">
      <c r="A195">
        <v>392.82960000000003</v>
      </c>
      <c r="G195" s="8">
        <v>140.26259999999999</v>
      </c>
    </row>
    <row r="196" spans="1:7" x14ac:dyDescent="0.55000000000000004">
      <c r="A196">
        <v>394.80900000000003</v>
      </c>
      <c r="G196" s="8">
        <v>140.55600000000001</v>
      </c>
    </row>
    <row r="197" spans="1:7" x14ac:dyDescent="0.55000000000000004">
      <c r="A197">
        <v>394.8313</v>
      </c>
      <c r="G197" s="8">
        <v>141.02500000000001</v>
      </c>
    </row>
    <row r="198" spans="1:7" x14ac:dyDescent="0.55000000000000004">
      <c r="A198">
        <v>396.86759999999998</v>
      </c>
      <c r="G198" s="8">
        <v>141.10339999999999</v>
      </c>
    </row>
    <row r="199" spans="1:7" x14ac:dyDescent="0.55000000000000004">
      <c r="A199">
        <v>398.05869999999999</v>
      </c>
      <c r="G199" s="8">
        <v>142.2842</v>
      </c>
    </row>
    <row r="200" spans="1:7" x14ac:dyDescent="0.55000000000000004">
      <c r="A200">
        <v>399.45240000000001</v>
      </c>
      <c r="G200" s="8">
        <v>142.3947</v>
      </c>
    </row>
    <row r="201" spans="1:7" x14ac:dyDescent="0.55000000000000004">
      <c r="A201">
        <v>401.89690000000002</v>
      </c>
      <c r="G201" s="8">
        <v>142.67740000000001</v>
      </c>
    </row>
    <row r="202" spans="1:7" x14ac:dyDescent="0.55000000000000004">
      <c r="A202">
        <v>404.86880000000002</v>
      </c>
      <c r="G202" s="8">
        <v>142.76920000000001</v>
      </c>
    </row>
    <row r="203" spans="1:7" x14ac:dyDescent="0.55000000000000004">
      <c r="A203">
        <v>406.19600000000003</v>
      </c>
      <c r="G203" s="8">
        <v>142.84</v>
      </c>
    </row>
    <row r="204" spans="1:7" x14ac:dyDescent="0.55000000000000004">
      <c r="A204">
        <v>406.50409999999999</v>
      </c>
      <c r="G204" s="8">
        <v>143.64680000000001</v>
      </c>
    </row>
    <row r="205" spans="1:7" x14ac:dyDescent="0.55000000000000004">
      <c r="A205">
        <v>408.85199999999998</v>
      </c>
      <c r="G205" s="8">
        <v>144.2936</v>
      </c>
    </row>
    <row r="206" spans="1:7" x14ac:dyDescent="0.55000000000000004">
      <c r="A206">
        <v>409.31900000000002</v>
      </c>
      <c r="G206" s="8">
        <v>145.1943</v>
      </c>
    </row>
    <row r="207" spans="1:7" x14ac:dyDescent="0.55000000000000004">
      <c r="A207">
        <v>413.21210000000002</v>
      </c>
      <c r="G207" s="8">
        <v>145.4228</v>
      </c>
    </row>
    <row r="208" spans="1:7" x14ac:dyDescent="0.55000000000000004">
      <c r="A208">
        <v>415.1225</v>
      </c>
      <c r="G208" s="8">
        <v>146.08529999999999</v>
      </c>
    </row>
    <row r="209" spans="1:7" x14ac:dyDescent="0.55000000000000004">
      <c r="A209">
        <v>418.70580000000001</v>
      </c>
      <c r="G209" s="8">
        <v>146.9665</v>
      </c>
    </row>
    <row r="210" spans="1:7" x14ac:dyDescent="0.55000000000000004">
      <c r="A210">
        <v>428.399</v>
      </c>
      <c r="G210" s="8">
        <v>148.04</v>
      </c>
    </row>
    <row r="211" spans="1:7" x14ac:dyDescent="0.55000000000000004">
      <c r="A211">
        <v>429.95370000000003</v>
      </c>
      <c r="G211" s="8">
        <v>148.32730000000001</v>
      </c>
    </row>
    <row r="212" spans="1:7" x14ac:dyDescent="0.55000000000000004">
      <c r="A212">
        <v>431.86529999999999</v>
      </c>
      <c r="G212" s="8">
        <v>149.08789999999999</v>
      </c>
    </row>
    <row r="213" spans="1:7" x14ac:dyDescent="0.55000000000000004">
      <c r="A213">
        <v>435.37869999999998</v>
      </c>
      <c r="G213" s="8">
        <v>149.5582</v>
      </c>
    </row>
    <row r="214" spans="1:7" x14ac:dyDescent="0.55000000000000004">
      <c r="A214">
        <v>436.99459999999999</v>
      </c>
      <c r="G214" s="8">
        <v>149.56370000000001</v>
      </c>
    </row>
    <row r="215" spans="1:7" x14ac:dyDescent="0.55000000000000004">
      <c r="A215">
        <v>440.71679999999998</v>
      </c>
      <c r="G215" s="8">
        <v>150.2313</v>
      </c>
    </row>
    <row r="216" spans="1:7" x14ac:dyDescent="0.55000000000000004">
      <c r="A216">
        <v>441.67450000000002</v>
      </c>
      <c r="G216" s="8">
        <v>151.26990000000001</v>
      </c>
    </row>
    <row r="217" spans="1:7" x14ac:dyDescent="0.55000000000000004">
      <c r="A217">
        <v>442.8458</v>
      </c>
      <c r="G217" s="8">
        <v>152.6825</v>
      </c>
    </row>
    <row r="218" spans="1:7" x14ac:dyDescent="0.55000000000000004">
      <c r="A218">
        <v>453.04809999999998</v>
      </c>
      <c r="G218" s="8">
        <v>153.13759999999999</v>
      </c>
    </row>
    <row r="219" spans="1:7" x14ac:dyDescent="0.55000000000000004">
      <c r="A219">
        <v>455.20760000000001</v>
      </c>
      <c r="G219" s="8">
        <v>153.34350000000001</v>
      </c>
    </row>
    <row r="220" spans="1:7" x14ac:dyDescent="0.55000000000000004">
      <c r="A220">
        <v>455.33109999999999</v>
      </c>
      <c r="G220" s="8">
        <v>155.14420000000001</v>
      </c>
    </row>
    <row r="221" spans="1:7" x14ac:dyDescent="0.55000000000000004">
      <c r="A221">
        <v>455.49509999999998</v>
      </c>
      <c r="G221" s="8">
        <v>155.9391</v>
      </c>
    </row>
    <row r="222" spans="1:7" x14ac:dyDescent="0.55000000000000004">
      <c r="A222">
        <v>460.02699999999999</v>
      </c>
      <c r="G222" s="8">
        <v>156.02979999999999</v>
      </c>
    </row>
    <row r="223" spans="1:7" x14ac:dyDescent="0.55000000000000004">
      <c r="A223">
        <v>460.96600000000001</v>
      </c>
      <c r="G223" s="8">
        <v>157.72319999999999</v>
      </c>
    </row>
    <row r="224" spans="1:7" x14ac:dyDescent="0.55000000000000004">
      <c r="A224">
        <v>462.31709999999998</v>
      </c>
      <c r="G224" s="8">
        <v>159.1095</v>
      </c>
    </row>
    <row r="225" spans="1:7" x14ac:dyDescent="0.55000000000000004">
      <c r="A225">
        <v>463.12270000000001</v>
      </c>
      <c r="G225" s="8">
        <v>159.5061</v>
      </c>
    </row>
    <row r="226" spans="1:7" x14ac:dyDescent="0.55000000000000004">
      <c r="A226">
        <v>465.46499999999997</v>
      </c>
      <c r="G226" s="8">
        <v>161.88079999999999</v>
      </c>
    </row>
    <row r="227" spans="1:7" x14ac:dyDescent="0.55000000000000004">
      <c r="A227">
        <v>465.64839999999998</v>
      </c>
      <c r="G227" s="8">
        <v>161.93539999999999</v>
      </c>
    </row>
    <row r="228" spans="1:7" x14ac:dyDescent="0.55000000000000004">
      <c r="A228">
        <v>467.4889</v>
      </c>
      <c r="G228" s="8">
        <v>162.37719999999999</v>
      </c>
    </row>
    <row r="229" spans="1:7" x14ac:dyDescent="0.55000000000000004">
      <c r="A229">
        <v>469.19670000000002</v>
      </c>
      <c r="G229" s="8">
        <v>164.83510000000001</v>
      </c>
    </row>
    <row r="230" spans="1:7" x14ac:dyDescent="0.55000000000000004">
      <c r="A230">
        <v>469.60899999999998</v>
      </c>
      <c r="G230" s="8">
        <v>165.94550000000001</v>
      </c>
    </row>
    <row r="231" spans="1:7" x14ac:dyDescent="0.55000000000000004">
      <c r="A231">
        <v>469.71510000000001</v>
      </c>
      <c r="G231" s="8">
        <v>166.94049999999999</v>
      </c>
    </row>
    <row r="232" spans="1:7" x14ac:dyDescent="0.55000000000000004">
      <c r="A232">
        <v>469.85950000000003</v>
      </c>
      <c r="G232" s="8">
        <v>167.1104</v>
      </c>
    </row>
    <row r="233" spans="1:7" x14ac:dyDescent="0.55000000000000004">
      <c r="A233">
        <v>472.01729999999998</v>
      </c>
      <c r="G233" s="8">
        <v>167.88079999999999</v>
      </c>
    </row>
    <row r="234" spans="1:7" x14ac:dyDescent="0.55000000000000004">
      <c r="A234">
        <v>477.12130000000002</v>
      </c>
      <c r="G234" s="8">
        <v>167.9434</v>
      </c>
    </row>
    <row r="235" spans="1:7" x14ac:dyDescent="0.55000000000000004">
      <c r="A235">
        <v>478.30950000000001</v>
      </c>
      <c r="G235" s="8">
        <v>167.99469999999999</v>
      </c>
    </row>
    <row r="236" spans="1:7" x14ac:dyDescent="0.55000000000000004">
      <c r="A236">
        <v>479.5027</v>
      </c>
      <c r="G236" s="8">
        <v>168.04929999999999</v>
      </c>
    </row>
    <row r="237" spans="1:7" x14ac:dyDescent="0.55000000000000004">
      <c r="A237">
        <v>489.64760000000001</v>
      </c>
      <c r="G237" s="8">
        <v>168.12520000000001</v>
      </c>
    </row>
    <row r="238" spans="1:7" x14ac:dyDescent="0.55000000000000004">
      <c r="A238">
        <v>489.77370000000002</v>
      </c>
      <c r="G238" s="8">
        <v>168.5197</v>
      </c>
    </row>
    <row r="239" spans="1:7" x14ac:dyDescent="0.55000000000000004">
      <c r="A239">
        <v>491.06599999999997</v>
      </c>
      <c r="G239" s="8">
        <v>169.58150000000001</v>
      </c>
    </row>
    <row r="240" spans="1:7" x14ac:dyDescent="0.55000000000000004">
      <c r="A240">
        <v>496.14479999999998</v>
      </c>
      <c r="G240" s="8">
        <v>170.84200000000001</v>
      </c>
    </row>
    <row r="241" spans="1:7" x14ac:dyDescent="0.55000000000000004">
      <c r="A241">
        <v>500.55329999999998</v>
      </c>
      <c r="G241" s="8">
        <v>171.8329</v>
      </c>
    </row>
    <row r="242" spans="1:7" x14ac:dyDescent="0.55000000000000004">
      <c r="A242">
        <v>501.94290000000001</v>
      </c>
      <c r="G242" s="8">
        <v>171.95320000000001</v>
      </c>
    </row>
    <row r="243" spans="1:7" x14ac:dyDescent="0.55000000000000004">
      <c r="A243">
        <v>502.7962</v>
      </c>
      <c r="G243" s="8">
        <v>172.31399999999999</v>
      </c>
    </row>
    <row r="244" spans="1:7" x14ac:dyDescent="0.55000000000000004">
      <c r="A244">
        <v>502.97129999999999</v>
      </c>
      <c r="G244" s="8">
        <v>172.87389999999999</v>
      </c>
    </row>
    <row r="245" spans="1:7" x14ac:dyDescent="0.55000000000000004">
      <c r="A245">
        <v>506.09559999999999</v>
      </c>
      <c r="G245" s="8">
        <v>174.32839999999999</v>
      </c>
    </row>
    <row r="246" spans="1:7" x14ac:dyDescent="0.55000000000000004">
      <c r="A246">
        <v>513.65779999999995</v>
      </c>
      <c r="G246" s="8">
        <v>174.60820000000001</v>
      </c>
    </row>
    <row r="247" spans="1:7" x14ac:dyDescent="0.55000000000000004">
      <c r="A247">
        <v>514.19399999999996</v>
      </c>
      <c r="G247" s="8">
        <v>175.68539999999999</v>
      </c>
    </row>
    <row r="248" spans="1:7" x14ac:dyDescent="0.55000000000000004">
      <c r="A248">
        <v>517.37660000000005</v>
      </c>
      <c r="G248" s="8">
        <v>176.0718</v>
      </c>
    </row>
    <row r="249" spans="1:7" x14ac:dyDescent="0.55000000000000004">
      <c r="A249">
        <v>520.77239999999995</v>
      </c>
      <c r="G249" s="8">
        <v>176.2132</v>
      </c>
    </row>
    <row r="250" spans="1:7" x14ac:dyDescent="0.55000000000000004">
      <c r="A250">
        <v>523.65819999999997</v>
      </c>
      <c r="G250" s="8">
        <v>176.28890000000001</v>
      </c>
    </row>
    <row r="251" spans="1:7" x14ac:dyDescent="0.55000000000000004">
      <c r="A251">
        <v>525.45690000000002</v>
      </c>
      <c r="G251" s="8">
        <v>177.1808</v>
      </c>
    </row>
    <row r="252" spans="1:7" x14ac:dyDescent="0.55000000000000004">
      <c r="A252">
        <v>527.82209999999998</v>
      </c>
      <c r="G252" s="8">
        <v>177.87309999999999</v>
      </c>
    </row>
    <row r="253" spans="1:7" x14ac:dyDescent="0.55000000000000004">
      <c r="A253">
        <v>530.60440000000006</v>
      </c>
      <c r="G253" s="8">
        <v>179.22970000000001</v>
      </c>
    </row>
    <row r="254" spans="1:7" x14ac:dyDescent="0.55000000000000004">
      <c r="A254">
        <v>531.31700000000001</v>
      </c>
      <c r="G254" s="8">
        <v>179.64859999999999</v>
      </c>
    </row>
    <row r="255" spans="1:7" x14ac:dyDescent="0.55000000000000004">
      <c r="A255">
        <v>531.68380000000002</v>
      </c>
      <c r="G255" s="8">
        <v>179.77789999999999</v>
      </c>
    </row>
    <row r="256" spans="1:7" x14ac:dyDescent="0.55000000000000004">
      <c r="A256">
        <v>534.28520000000003</v>
      </c>
      <c r="G256" s="8">
        <v>180.44130000000001</v>
      </c>
    </row>
    <row r="257" spans="1:7" x14ac:dyDescent="0.55000000000000004">
      <c r="A257">
        <v>536.48659999999995</v>
      </c>
      <c r="G257" s="8">
        <v>181.58099999999999</v>
      </c>
    </row>
    <row r="258" spans="1:7" x14ac:dyDescent="0.55000000000000004">
      <c r="A258">
        <v>538.99959999999999</v>
      </c>
      <c r="G258" s="8">
        <v>181.64439999999999</v>
      </c>
    </row>
    <row r="259" spans="1:7" x14ac:dyDescent="0.55000000000000004">
      <c r="A259">
        <v>539.36360000000002</v>
      </c>
      <c r="G259" s="8">
        <v>181.71690000000001</v>
      </c>
    </row>
    <row r="260" spans="1:7" x14ac:dyDescent="0.55000000000000004">
      <c r="A260">
        <v>543.98630000000003</v>
      </c>
      <c r="G260" s="8">
        <v>182.2526</v>
      </c>
    </row>
    <row r="261" spans="1:7" x14ac:dyDescent="0.55000000000000004">
      <c r="A261">
        <v>544.03909999999996</v>
      </c>
      <c r="G261" s="8">
        <v>182.98869999999999</v>
      </c>
    </row>
    <row r="262" spans="1:7" x14ac:dyDescent="0.55000000000000004">
      <c r="A262">
        <v>544.5421</v>
      </c>
      <c r="G262" s="8">
        <v>183.59870000000001</v>
      </c>
    </row>
    <row r="263" spans="1:7" x14ac:dyDescent="0.55000000000000004">
      <c r="A263">
        <v>552.46339999999998</v>
      </c>
      <c r="G263" s="8">
        <v>183.86699999999999</v>
      </c>
    </row>
    <row r="264" spans="1:7" x14ac:dyDescent="0.55000000000000004">
      <c r="A264">
        <v>552.56700000000001</v>
      </c>
      <c r="G264" s="8">
        <v>184.14150000000001</v>
      </c>
    </row>
    <row r="265" spans="1:7" x14ac:dyDescent="0.55000000000000004">
      <c r="A265">
        <v>556.35910000000001</v>
      </c>
      <c r="G265" s="8">
        <v>186.45339999999999</v>
      </c>
    </row>
    <row r="266" spans="1:7" x14ac:dyDescent="0.55000000000000004">
      <c r="A266">
        <v>559.9316</v>
      </c>
      <c r="G266" s="8">
        <v>186.71129999999999</v>
      </c>
    </row>
    <row r="267" spans="1:7" x14ac:dyDescent="0.55000000000000004">
      <c r="A267">
        <v>563.71100000000001</v>
      </c>
      <c r="G267" s="8">
        <v>187.84280000000001</v>
      </c>
    </row>
    <row r="268" spans="1:7" x14ac:dyDescent="0.55000000000000004">
      <c r="A268">
        <v>564.26139999999998</v>
      </c>
      <c r="G268" s="8">
        <v>188.13069999999999</v>
      </c>
    </row>
    <row r="269" spans="1:7" x14ac:dyDescent="0.55000000000000004">
      <c r="A269">
        <v>566.33429999999998</v>
      </c>
      <c r="G269" s="8">
        <v>188.33090000000001</v>
      </c>
    </row>
    <row r="270" spans="1:7" x14ac:dyDescent="0.55000000000000004">
      <c r="A270">
        <v>566.82060000000001</v>
      </c>
      <c r="G270" s="8">
        <v>189.3203</v>
      </c>
    </row>
    <row r="271" spans="1:7" x14ac:dyDescent="0.55000000000000004">
      <c r="A271">
        <v>570.62630000000001</v>
      </c>
      <c r="G271" s="8">
        <v>190.2903</v>
      </c>
    </row>
    <row r="272" spans="1:7" x14ac:dyDescent="0.55000000000000004">
      <c r="A272">
        <v>577.52679999999998</v>
      </c>
      <c r="G272" s="8">
        <v>190.57749999999999</v>
      </c>
    </row>
    <row r="273" spans="1:7" x14ac:dyDescent="0.55000000000000004">
      <c r="A273">
        <v>577.98649999999998</v>
      </c>
      <c r="G273" s="8">
        <v>190.8261</v>
      </c>
    </row>
    <row r="274" spans="1:7" x14ac:dyDescent="0.55000000000000004">
      <c r="A274">
        <v>578.47230000000002</v>
      </c>
      <c r="G274" s="8">
        <v>191.0924</v>
      </c>
    </row>
    <row r="275" spans="1:7" x14ac:dyDescent="0.55000000000000004">
      <c r="A275">
        <v>579.39930000000004</v>
      </c>
      <c r="G275" s="8">
        <v>191.12389999999999</v>
      </c>
    </row>
    <row r="276" spans="1:7" x14ac:dyDescent="0.55000000000000004">
      <c r="A276">
        <v>581.33969999999999</v>
      </c>
      <c r="G276" s="8">
        <v>191.18879999999999</v>
      </c>
    </row>
    <row r="277" spans="1:7" x14ac:dyDescent="0.55000000000000004">
      <c r="A277">
        <v>581.65480000000002</v>
      </c>
      <c r="G277" s="8">
        <v>191.61410000000001</v>
      </c>
    </row>
    <row r="278" spans="1:7" x14ac:dyDescent="0.55000000000000004">
      <c r="A278">
        <v>587.42939999999999</v>
      </c>
      <c r="G278" s="8">
        <v>191.73910000000001</v>
      </c>
    </row>
    <row r="279" spans="1:7" x14ac:dyDescent="0.55000000000000004">
      <c r="A279">
        <v>590.63520000000005</v>
      </c>
      <c r="G279" s="8">
        <v>192.25120000000001</v>
      </c>
    </row>
    <row r="280" spans="1:7" x14ac:dyDescent="0.55000000000000004">
      <c r="A280">
        <v>595.90269999999998</v>
      </c>
      <c r="G280" s="8">
        <v>192.25989999999999</v>
      </c>
    </row>
    <row r="281" spans="1:7" x14ac:dyDescent="0.55000000000000004">
      <c r="A281">
        <v>596.30119999999999</v>
      </c>
      <c r="G281" s="8">
        <v>192.59309999999999</v>
      </c>
    </row>
    <row r="282" spans="1:7" x14ac:dyDescent="0.55000000000000004">
      <c r="A282">
        <v>597.5385</v>
      </c>
      <c r="G282" s="8">
        <v>193.98570000000001</v>
      </c>
    </row>
    <row r="283" spans="1:7" x14ac:dyDescent="0.55000000000000004">
      <c r="A283">
        <v>597.5752</v>
      </c>
      <c r="G283" s="8">
        <v>194.09700000000001</v>
      </c>
    </row>
    <row r="284" spans="1:7" x14ac:dyDescent="0.55000000000000004">
      <c r="A284">
        <v>602.45320000000004</v>
      </c>
      <c r="G284" s="8">
        <v>195.1977</v>
      </c>
    </row>
    <row r="285" spans="1:7" x14ac:dyDescent="0.55000000000000004">
      <c r="A285">
        <v>607.11689999999999</v>
      </c>
      <c r="G285" s="8">
        <v>195.40719999999999</v>
      </c>
    </row>
    <row r="286" spans="1:7" x14ac:dyDescent="0.55000000000000004">
      <c r="A286">
        <v>609.86710000000005</v>
      </c>
      <c r="G286" s="8">
        <v>196.5514</v>
      </c>
    </row>
    <row r="287" spans="1:7" x14ac:dyDescent="0.55000000000000004">
      <c r="A287">
        <v>615.13930000000005</v>
      </c>
      <c r="G287" s="8">
        <v>197.00970000000001</v>
      </c>
    </row>
    <row r="288" spans="1:7" x14ac:dyDescent="0.55000000000000004">
      <c r="A288">
        <v>615.42679999999996</v>
      </c>
      <c r="G288" s="8">
        <v>197.2559</v>
      </c>
    </row>
    <row r="289" spans="1:7" x14ac:dyDescent="0.55000000000000004">
      <c r="A289">
        <v>616.32249999999999</v>
      </c>
      <c r="G289" s="8">
        <v>197.65950000000001</v>
      </c>
    </row>
    <row r="290" spans="1:7" x14ac:dyDescent="0.55000000000000004">
      <c r="A290">
        <v>630.43499999999995</v>
      </c>
      <c r="G290" s="8">
        <v>197.8092</v>
      </c>
    </row>
    <row r="291" spans="1:7" x14ac:dyDescent="0.55000000000000004">
      <c r="A291">
        <v>635.33309999999994</v>
      </c>
      <c r="G291" s="8">
        <v>198.26859999999999</v>
      </c>
    </row>
    <row r="292" spans="1:7" x14ac:dyDescent="0.55000000000000004">
      <c r="A292">
        <v>635.80219999999997</v>
      </c>
      <c r="G292" s="8">
        <v>199.25219999999999</v>
      </c>
    </row>
    <row r="293" spans="1:7" x14ac:dyDescent="0.55000000000000004">
      <c r="A293">
        <v>637.21190000000001</v>
      </c>
      <c r="G293" s="8">
        <v>199.44839999999999</v>
      </c>
    </row>
    <row r="294" spans="1:7" x14ac:dyDescent="0.55000000000000004">
      <c r="A294">
        <v>637.98979999999995</v>
      </c>
      <c r="G294" s="8">
        <v>200.0378</v>
      </c>
    </row>
    <row r="295" spans="1:7" x14ac:dyDescent="0.55000000000000004">
      <c r="A295">
        <v>638.22609999999997</v>
      </c>
      <c r="G295" s="8">
        <v>200.62119999999999</v>
      </c>
    </row>
    <row r="296" spans="1:7" x14ac:dyDescent="0.55000000000000004">
      <c r="A296">
        <v>645.29049999999995</v>
      </c>
      <c r="G296" s="8">
        <v>200.86869999999999</v>
      </c>
    </row>
    <row r="297" spans="1:7" x14ac:dyDescent="0.55000000000000004">
      <c r="A297">
        <v>653.27719999999999</v>
      </c>
      <c r="G297" s="8">
        <v>201.52019999999999</v>
      </c>
    </row>
    <row r="298" spans="1:7" x14ac:dyDescent="0.55000000000000004">
      <c r="A298">
        <v>653.37369999999999</v>
      </c>
      <c r="G298" s="8">
        <v>201.565</v>
      </c>
    </row>
    <row r="299" spans="1:7" x14ac:dyDescent="0.55000000000000004">
      <c r="A299">
        <v>655.88789999999995</v>
      </c>
      <c r="G299" s="8">
        <v>202.20249999999999</v>
      </c>
    </row>
    <row r="300" spans="1:7" x14ac:dyDescent="0.55000000000000004">
      <c r="A300">
        <v>664.077</v>
      </c>
      <c r="G300" s="8">
        <v>203.53100000000001</v>
      </c>
    </row>
    <row r="301" spans="1:7" x14ac:dyDescent="0.55000000000000004">
      <c r="A301">
        <v>666.13490000000002</v>
      </c>
      <c r="G301" s="8">
        <v>203.83709999999999</v>
      </c>
    </row>
    <row r="302" spans="1:7" x14ac:dyDescent="0.55000000000000004">
      <c r="A302">
        <v>667.15660000000003</v>
      </c>
      <c r="G302" s="8">
        <v>203.9958</v>
      </c>
    </row>
    <row r="303" spans="1:7" x14ac:dyDescent="0.55000000000000004">
      <c r="A303">
        <v>669.27940000000001</v>
      </c>
      <c r="G303" s="8">
        <v>206.11969999999999</v>
      </c>
    </row>
    <row r="304" spans="1:7" x14ac:dyDescent="0.55000000000000004">
      <c r="A304">
        <v>671.71659999999997</v>
      </c>
      <c r="G304" s="8">
        <v>206.31620000000001</v>
      </c>
    </row>
    <row r="305" spans="1:7" x14ac:dyDescent="0.55000000000000004">
      <c r="A305">
        <v>673.54840000000002</v>
      </c>
      <c r="G305" s="8">
        <v>206.4272</v>
      </c>
    </row>
    <row r="306" spans="1:7" x14ac:dyDescent="0.55000000000000004">
      <c r="A306">
        <v>677.18230000000005</v>
      </c>
      <c r="G306" s="8">
        <v>208.7311</v>
      </c>
    </row>
    <row r="307" spans="1:7" x14ac:dyDescent="0.55000000000000004">
      <c r="A307">
        <v>680.75279999999998</v>
      </c>
      <c r="G307" s="8">
        <v>209.39510000000001</v>
      </c>
    </row>
    <row r="308" spans="1:7" x14ac:dyDescent="0.55000000000000004">
      <c r="A308">
        <v>687.10299999999995</v>
      </c>
      <c r="G308" s="8">
        <v>210.00450000000001</v>
      </c>
    </row>
    <row r="309" spans="1:7" x14ac:dyDescent="0.55000000000000004">
      <c r="A309">
        <v>688.84220000000005</v>
      </c>
      <c r="G309" s="8">
        <v>210.6764</v>
      </c>
    </row>
    <row r="310" spans="1:7" x14ac:dyDescent="0.55000000000000004">
      <c r="A310">
        <v>689.76949999999999</v>
      </c>
      <c r="G310" s="8">
        <v>210.68969999999999</v>
      </c>
    </row>
    <row r="311" spans="1:7" x14ac:dyDescent="0.55000000000000004">
      <c r="A311">
        <v>698.06500000000005</v>
      </c>
      <c r="G311" s="8">
        <v>211.1737</v>
      </c>
    </row>
    <row r="312" spans="1:7" x14ac:dyDescent="0.55000000000000004">
      <c r="A312">
        <v>699.4819</v>
      </c>
      <c r="G312" s="8">
        <v>211.9263</v>
      </c>
    </row>
    <row r="313" spans="1:7" x14ac:dyDescent="0.55000000000000004">
      <c r="A313">
        <v>700.36559999999997</v>
      </c>
      <c r="G313" s="8">
        <v>212.49340000000001</v>
      </c>
    </row>
    <row r="314" spans="1:7" x14ac:dyDescent="0.55000000000000004">
      <c r="A314">
        <v>703.9425</v>
      </c>
      <c r="G314" s="8">
        <v>212.54849999999999</v>
      </c>
    </row>
    <row r="315" spans="1:7" x14ac:dyDescent="0.55000000000000004">
      <c r="A315">
        <v>708.22609999999997</v>
      </c>
      <c r="G315" s="8">
        <v>213.6131</v>
      </c>
    </row>
    <row r="316" spans="1:7" x14ac:dyDescent="0.55000000000000004">
      <c r="A316">
        <v>709.49300000000005</v>
      </c>
      <c r="G316" s="8">
        <v>213.6671</v>
      </c>
    </row>
    <row r="317" spans="1:7" x14ac:dyDescent="0.55000000000000004">
      <c r="A317">
        <v>715.30589999999995</v>
      </c>
      <c r="G317" s="8">
        <v>214.37260000000001</v>
      </c>
    </row>
    <row r="318" spans="1:7" x14ac:dyDescent="0.55000000000000004">
      <c r="A318">
        <v>717.06169999999997</v>
      </c>
      <c r="G318" s="8">
        <v>215.5249</v>
      </c>
    </row>
    <row r="319" spans="1:7" x14ac:dyDescent="0.55000000000000004">
      <c r="A319">
        <v>722.69439999999997</v>
      </c>
      <c r="G319" s="8">
        <v>216.55279999999999</v>
      </c>
    </row>
    <row r="320" spans="1:7" x14ac:dyDescent="0.55000000000000004">
      <c r="A320">
        <v>731.92639999999994</v>
      </c>
      <c r="G320" s="8">
        <v>218.28749999999999</v>
      </c>
    </row>
    <row r="321" spans="1:7" x14ac:dyDescent="0.55000000000000004">
      <c r="A321">
        <v>733.09690000000001</v>
      </c>
      <c r="G321" s="8">
        <v>219.7612</v>
      </c>
    </row>
    <row r="322" spans="1:7" x14ac:dyDescent="0.55000000000000004">
      <c r="A322">
        <v>733.39449999999999</v>
      </c>
      <c r="G322" s="8">
        <v>220.0865</v>
      </c>
    </row>
    <row r="323" spans="1:7" x14ac:dyDescent="0.55000000000000004">
      <c r="A323">
        <v>735.601</v>
      </c>
      <c r="G323" s="8">
        <v>221.85319999999999</v>
      </c>
    </row>
    <row r="324" spans="1:7" x14ac:dyDescent="0.55000000000000004">
      <c r="A324">
        <v>736.28319999999997</v>
      </c>
      <c r="G324" s="8">
        <v>222.09270000000001</v>
      </c>
    </row>
    <row r="325" spans="1:7" x14ac:dyDescent="0.55000000000000004">
      <c r="A325">
        <v>736.99860000000001</v>
      </c>
      <c r="G325" s="8">
        <v>223.70480000000001</v>
      </c>
    </row>
    <row r="326" spans="1:7" x14ac:dyDescent="0.55000000000000004">
      <c r="A326">
        <v>740.02940000000001</v>
      </c>
      <c r="G326" s="8">
        <v>224.3184</v>
      </c>
    </row>
    <row r="327" spans="1:7" x14ac:dyDescent="0.55000000000000004">
      <c r="A327">
        <v>740.3492</v>
      </c>
      <c r="G327" s="8">
        <v>224.58680000000001</v>
      </c>
    </row>
    <row r="328" spans="1:7" x14ac:dyDescent="0.55000000000000004">
      <c r="A328">
        <v>740.92589999999996</v>
      </c>
      <c r="G328" s="8">
        <v>224.69589999999999</v>
      </c>
    </row>
    <row r="329" spans="1:7" x14ac:dyDescent="0.55000000000000004">
      <c r="A329">
        <v>749.05870000000004</v>
      </c>
      <c r="G329" s="8">
        <v>225.42140000000001</v>
      </c>
    </row>
    <row r="330" spans="1:7" x14ac:dyDescent="0.55000000000000004">
      <c r="A330">
        <v>765.31989999999996</v>
      </c>
      <c r="G330" s="8">
        <v>225.5077</v>
      </c>
    </row>
    <row r="331" spans="1:7" x14ac:dyDescent="0.55000000000000004">
      <c r="A331">
        <v>766.36159999999995</v>
      </c>
      <c r="G331" s="8">
        <v>225.65440000000001</v>
      </c>
    </row>
    <row r="332" spans="1:7" x14ac:dyDescent="0.55000000000000004">
      <c r="A332">
        <v>770.9239</v>
      </c>
      <c r="G332" s="8">
        <v>226.7</v>
      </c>
    </row>
    <row r="333" spans="1:7" x14ac:dyDescent="0.55000000000000004">
      <c r="A333">
        <v>772.10839999999996</v>
      </c>
      <c r="G333" s="8">
        <v>226.70740000000001</v>
      </c>
    </row>
    <row r="334" spans="1:7" x14ac:dyDescent="0.55000000000000004">
      <c r="A334">
        <v>775.14610000000005</v>
      </c>
      <c r="G334" s="8">
        <v>227.89</v>
      </c>
    </row>
    <row r="335" spans="1:7" x14ac:dyDescent="0.55000000000000004">
      <c r="A335">
        <v>777.09810000000004</v>
      </c>
      <c r="G335" s="8">
        <v>230.1002</v>
      </c>
    </row>
    <row r="336" spans="1:7" x14ac:dyDescent="0.55000000000000004">
      <c r="A336">
        <v>778.17600000000004</v>
      </c>
      <c r="G336" s="8">
        <v>230.20650000000001</v>
      </c>
    </row>
    <row r="337" spans="1:7" x14ac:dyDescent="0.55000000000000004">
      <c r="A337">
        <v>783.89459999999997</v>
      </c>
      <c r="G337" s="8">
        <v>230.9948</v>
      </c>
    </row>
    <row r="338" spans="1:7" x14ac:dyDescent="0.55000000000000004">
      <c r="A338">
        <v>787.06719999999996</v>
      </c>
      <c r="G338" s="8">
        <v>231.38669999999999</v>
      </c>
    </row>
    <row r="339" spans="1:7" x14ac:dyDescent="0.55000000000000004">
      <c r="A339">
        <v>787.91290000000004</v>
      </c>
      <c r="G339" s="8">
        <v>232.6568</v>
      </c>
    </row>
    <row r="340" spans="1:7" x14ac:dyDescent="0.55000000000000004">
      <c r="A340">
        <v>788.48030000000006</v>
      </c>
      <c r="G340" s="8">
        <v>233.0427</v>
      </c>
    </row>
    <row r="341" spans="1:7" x14ac:dyDescent="0.55000000000000004">
      <c r="A341">
        <v>790.65729999999996</v>
      </c>
      <c r="G341" s="8">
        <v>233.3252</v>
      </c>
    </row>
    <row r="342" spans="1:7" x14ac:dyDescent="0.55000000000000004">
      <c r="A342">
        <v>791.64949999999999</v>
      </c>
      <c r="G342" s="8">
        <v>233.39240000000001</v>
      </c>
    </row>
    <row r="343" spans="1:7" x14ac:dyDescent="0.55000000000000004">
      <c r="A343">
        <v>794.08910000000003</v>
      </c>
      <c r="G343" s="8">
        <v>233.45930000000001</v>
      </c>
    </row>
    <row r="344" spans="1:7" x14ac:dyDescent="0.55000000000000004">
      <c r="A344">
        <v>794.39779999999996</v>
      </c>
      <c r="G344" s="8">
        <v>234.14789999999999</v>
      </c>
    </row>
    <row r="345" spans="1:7" x14ac:dyDescent="0.55000000000000004">
      <c r="A345">
        <v>799.39430000000004</v>
      </c>
      <c r="G345" s="8">
        <v>234.4889</v>
      </c>
    </row>
    <row r="346" spans="1:7" x14ac:dyDescent="0.55000000000000004">
      <c r="A346">
        <v>800.41319999999996</v>
      </c>
      <c r="G346" s="8">
        <v>235.7235</v>
      </c>
    </row>
    <row r="347" spans="1:7" x14ac:dyDescent="0.55000000000000004">
      <c r="A347">
        <v>800.60649999999998</v>
      </c>
      <c r="G347" s="8">
        <v>235.9014</v>
      </c>
    </row>
    <row r="348" spans="1:7" x14ac:dyDescent="0.55000000000000004">
      <c r="A348">
        <v>801.53409999999997</v>
      </c>
      <c r="G348" s="8">
        <v>236.93199999999999</v>
      </c>
    </row>
    <row r="349" spans="1:7" x14ac:dyDescent="0.55000000000000004">
      <c r="A349">
        <v>805.16049999999996</v>
      </c>
      <c r="G349" s="8">
        <v>237.375</v>
      </c>
    </row>
    <row r="350" spans="1:7" x14ac:dyDescent="0.55000000000000004">
      <c r="A350">
        <v>808.62779999999998</v>
      </c>
      <c r="G350" s="8">
        <v>237.54140000000001</v>
      </c>
    </row>
    <row r="351" spans="1:7" x14ac:dyDescent="0.55000000000000004">
      <c r="A351">
        <v>808.71379999999999</v>
      </c>
      <c r="G351" s="8">
        <v>238.58840000000001</v>
      </c>
    </row>
    <row r="352" spans="1:7" x14ac:dyDescent="0.55000000000000004">
      <c r="A352">
        <v>808.78840000000002</v>
      </c>
      <c r="G352" s="8">
        <v>238.66980000000001</v>
      </c>
    </row>
    <row r="353" spans="1:7" x14ac:dyDescent="0.55000000000000004">
      <c r="A353">
        <v>811.60069999999996</v>
      </c>
      <c r="G353" s="8">
        <v>239.12569999999999</v>
      </c>
    </row>
    <row r="354" spans="1:7" x14ac:dyDescent="0.55000000000000004">
      <c r="A354">
        <v>811.80219999999997</v>
      </c>
      <c r="G354" s="8">
        <v>239.60470000000001</v>
      </c>
    </row>
    <row r="355" spans="1:7" x14ac:dyDescent="0.55000000000000004">
      <c r="A355">
        <v>811.98919999999998</v>
      </c>
      <c r="G355" s="8">
        <v>240.45859999999999</v>
      </c>
    </row>
    <row r="356" spans="1:7" x14ac:dyDescent="0.55000000000000004">
      <c r="A356">
        <v>815.49239999999998</v>
      </c>
      <c r="G356" s="8">
        <v>241.12719999999999</v>
      </c>
    </row>
    <row r="357" spans="1:7" x14ac:dyDescent="0.55000000000000004">
      <c r="A357">
        <v>817.28530000000001</v>
      </c>
      <c r="G357" s="8">
        <v>241.14179999999999</v>
      </c>
    </row>
    <row r="358" spans="1:7" x14ac:dyDescent="0.55000000000000004">
      <c r="A358">
        <v>817.42089999999996</v>
      </c>
      <c r="G358" s="8">
        <v>241.35339999999999</v>
      </c>
    </row>
    <row r="359" spans="1:7" x14ac:dyDescent="0.55000000000000004">
      <c r="A359">
        <v>826.923</v>
      </c>
      <c r="G359" s="8">
        <v>241.6207</v>
      </c>
    </row>
    <row r="360" spans="1:7" x14ac:dyDescent="0.55000000000000004">
      <c r="A360">
        <v>830.78160000000003</v>
      </c>
      <c r="G360" s="8">
        <v>241.72640000000001</v>
      </c>
    </row>
    <row r="361" spans="1:7" x14ac:dyDescent="0.55000000000000004">
      <c r="A361">
        <v>832.68290000000002</v>
      </c>
      <c r="G361" s="8">
        <v>241.8638</v>
      </c>
    </row>
    <row r="362" spans="1:7" x14ac:dyDescent="0.55000000000000004">
      <c r="A362">
        <v>834.09050000000002</v>
      </c>
      <c r="G362" s="8">
        <v>242.29169999999999</v>
      </c>
    </row>
    <row r="363" spans="1:7" x14ac:dyDescent="0.55000000000000004">
      <c r="A363">
        <v>843.66729999999995</v>
      </c>
      <c r="G363" s="8">
        <v>242.41929999999999</v>
      </c>
    </row>
    <row r="364" spans="1:7" x14ac:dyDescent="0.55000000000000004">
      <c r="A364">
        <v>850.58219999999994</v>
      </c>
      <c r="G364" s="8">
        <v>243.6857</v>
      </c>
    </row>
    <row r="365" spans="1:7" x14ac:dyDescent="0.55000000000000004">
      <c r="A365">
        <v>857.22400000000005</v>
      </c>
      <c r="G365" s="8">
        <v>243.79179999999999</v>
      </c>
    </row>
    <row r="366" spans="1:7" x14ac:dyDescent="0.55000000000000004">
      <c r="A366">
        <v>864.10590000000002</v>
      </c>
      <c r="G366" s="8">
        <v>244.3563</v>
      </c>
    </row>
    <row r="367" spans="1:7" x14ac:dyDescent="0.55000000000000004">
      <c r="A367">
        <v>864.63099999999997</v>
      </c>
      <c r="G367" s="8">
        <v>244.8699</v>
      </c>
    </row>
    <row r="368" spans="1:7" x14ac:dyDescent="0.55000000000000004">
      <c r="A368">
        <v>867.39110000000005</v>
      </c>
      <c r="G368" s="8">
        <v>245.2945</v>
      </c>
    </row>
    <row r="369" spans="1:7" x14ac:dyDescent="0.55000000000000004">
      <c r="A369">
        <v>870.75260000000003</v>
      </c>
      <c r="G369" s="8">
        <v>246.63570000000001</v>
      </c>
    </row>
    <row r="370" spans="1:7" x14ac:dyDescent="0.55000000000000004">
      <c r="A370">
        <v>871.88869999999997</v>
      </c>
      <c r="G370" s="8">
        <v>246.96700000000001</v>
      </c>
    </row>
    <row r="371" spans="1:7" x14ac:dyDescent="0.55000000000000004">
      <c r="A371">
        <v>875.30939999999998</v>
      </c>
      <c r="G371" s="8">
        <v>247.23750000000001</v>
      </c>
    </row>
    <row r="372" spans="1:7" x14ac:dyDescent="0.55000000000000004">
      <c r="A372">
        <v>882.93309999999997</v>
      </c>
      <c r="G372" s="8">
        <v>247.78530000000001</v>
      </c>
    </row>
    <row r="373" spans="1:7" x14ac:dyDescent="0.55000000000000004">
      <c r="A373">
        <v>883.14779999999996</v>
      </c>
      <c r="G373" s="8">
        <v>247.84200000000001</v>
      </c>
    </row>
    <row r="374" spans="1:7" x14ac:dyDescent="0.55000000000000004">
      <c r="A374">
        <v>883.68700000000001</v>
      </c>
      <c r="G374" s="8">
        <v>247.90270000000001</v>
      </c>
    </row>
    <row r="375" spans="1:7" x14ac:dyDescent="0.55000000000000004">
      <c r="A375">
        <v>884.3057</v>
      </c>
      <c r="G375" s="8">
        <v>248.2131</v>
      </c>
    </row>
    <row r="376" spans="1:7" x14ac:dyDescent="0.55000000000000004">
      <c r="A376">
        <v>888.85569999999996</v>
      </c>
      <c r="G376" s="8">
        <v>252.10579999999999</v>
      </c>
    </row>
    <row r="377" spans="1:7" x14ac:dyDescent="0.55000000000000004">
      <c r="A377">
        <v>891.23869999999999</v>
      </c>
      <c r="G377" s="8">
        <v>252.11439999999999</v>
      </c>
    </row>
    <row r="378" spans="1:7" x14ac:dyDescent="0.55000000000000004">
      <c r="A378">
        <v>900.40060000000005</v>
      </c>
      <c r="G378" s="8">
        <v>252.36510000000001</v>
      </c>
    </row>
    <row r="379" spans="1:7" x14ac:dyDescent="0.55000000000000004">
      <c r="A379">
        <v>904.91189999999995</v>
      </c>
      <c r="G379" s="8">
        <v>252.57490000000001</v>
      </c>
    </row>
    <row r="380" spans="1:7" x14ac:dyDescent="0.55000000000000004">
      <c r="A380">
        <v>907.93</v>
      </c>
      <c r="G380" s="8">
        <v>252.65020000000001</v>
      </c>
    </row>
    <row r="381" spans="1:7" x14ac:dyDescent="0.55000000000000004">
      <c r="A381">
        <v>909.03129999999999</v>
      </c>
      <c r="G381" s="8">
        <v>254.88069999999999</v>
      </c>
    </row>
    <row r="382" spans="1:7" x14ac:dyDescent="0.55000000000000004">
      <c r="A382">
        <v>915.71169999999995</v>
      </c>
      <c r="G382" s="8">
        <v>255.3278</v>
      </c>
    </row>
    <row r="383" spans="1:7" x14ac:dyDescent="0.55000000000000004">
      <c r="A383">
        <v>921.1191</v>
      </c>
      <c r="G383" s="8">
        <v>255.5324</v>
      </c>
    </row>
    <row r="384" spans="1:7" x14ac:dyDescent="0.55000000000000004">
      <c r="A384">
        <v>921.19799999999998</v>
      </c>
      <c r="G384" s="8">
        <v>256.13830000000002</v>
      </c>
    </row>
    <row r="385" spans="1:7" x14ac:dyDescent="0.55000000000000004">
      <c r="A385">
        <v>923.78219999999999</v>
      </c>
      <c r="G385" s="8">
        <v>257.22019999999998</v>
      </c>
    </row>
    <row r="386" spans="1:7" x14ac:dyDescent="0.55000000000000004">
      <c r="A386">
        <v>925.70780000000002</v>
      </c>
      <c r="G386" s="8">
        <v>258.28930000000003</v>
      </c>
    </row>
    <row r="387" spans="1:7" x14ac:dyDescent="0.55000000000000004">
      <c r="A387">
        <v>926.69090000000006</v>
      </c>
      <c r="G387" s="8">
        <v>258.38440000000003</v>
      </c>
    </row>
    <row r="388" spans="1:7" x14ac:dyDescent="0.55000000000000004">
      <c r="A388">
        <v>926.69640000000004</v>
      </c>
      <c r="G388" s="8">
        <v>258.45429999999999</v>
      </c>
    </row>
    <row r="389" spans="1:7" x14ac:dyDescent="0.55000000000000004">
      <c r="A389">
        <v>935.43280000000004</v>
      </c>
      <c r="G389" s="8">
        <v>259.25319999999999</v>
      </c>
    </row>
    <row r="390" spans="1:7" x14ac:dyDescent="0.55000000000000004">
      <c r="A390">
        <v>943.45799999999997</v>
      </c>
      <c r="G390" s="8">
        <v>259.87520000000001</v>
      </c>
    </row>
    <row r="391" spans="1:7" x14ac:dyDescent="0.55000000000000004">
      <c r="A391">
        <v>948.54570000000001</v>
      </c>
      <c r="G391" s="8">
        <v>260.94119999999998</v>
      </c>
    </row>
    <row r="392" spans="1:7" x14ac:dyDescent="0.55000000000000004">
      <c r="A392">
        <v>951.58399999999995</v>
      </c>
      <c r="G392" s="8">
        <v>262.17570000000001</v>
      </c>
    </row>
    <row r="393" spans="1:7" x14ac:dyDescent="0.55000000000000004">
      <c r="A393">
        <v>954.10320000000002</v>
      </c>
      <c r="G393" s="8">
        <v>262.67930000000001</v>
      </c>
    </row>
    <row r="394" spans="1:7" x14ac:dyDescent="0.55000000000000004">
      <c r="A394">
        <v>956.4701</v>
      </c>
      <c r="G394" s="8">
        <v>262.76749999999998</v>
      </c>
    </row>
    <row r="395" spans="1:7" x14ac:dyDescent="0.55000000000000004">
      <c r="A395">
        <v>957.39049999999997</v>
      </c>
      <c r="G395" s="8">
        <v>263.0197</v>
      </c>
    </row>
    <row r="396" spans="1:7" x14ac:dyDescent="0.55000000000000004">
      <c r="A396">
        <v>964.06920000000002</v>
      </c>
      <c r="G396" s="8">
        <v>264.23480000000001</v>
      </c>
    </row>
    <row r="397" spans="1:7" x14ac:dyDescent="0.55000000000000004">
      <c r="A397">
        <v>971.06619999999998</v>
      </c>
      <c r="G397" s="8">
        <v>266.02379999999999</v>
      </c>
    </row>
    <row r="398" spans="1:7" x14ac:dyDescent="0.55000000000000004">
      <c r="A398">
        <v>978.94090000000006</v>
      </c>
      <c r="G398" s="8">
        <v>266.18020000000001</v>
      </c>
    </row>
    <row r="399" spans="1:7" x14ac:dyDescent="0.55000000000000004">
      <c r="A399">
        <v>983.35289999999998</v>
      </c>
      <c r="G399" s="8">
        <v>268.0421</v>
      </c>
    </row>
    <row r="400" spans="1:7" x14ac:dyDescent="0.55000000000000004">
      <c r="A400">
        <v>985.04949999999997</v>
      </c>
      <c r="G400" s="8">
        <v>268.58710000000002</v>
      </c>
    </row>
    <row r="401" spans="1:7" x14ac:dyDescent="0.55000000000000004">
      <c r="A401">
        <v>985.52099999999996</v>
      </c>
      <c r="G401" s="8">
        <v>270.12090000000001</v>
      </c>
    </row>
    <row r="402" spans="1:7" x14ac:dyDescent="0.55000000000000004">
      <c r="A402">
        <v>985.88720000000001</v>
      </c>
      <c r="G402" s="8">
        <v>270.64789999999999</v>
      </c>
    </row>
    <row r="403" spans="1:7" x14ac:dyDescent="0.55000000000000004">
      <c r="A403">
        <v>993.36810000000003</v>
      </c>
      <c r="G403" s="8">
        <v>273.28899999999999</v>
      </c>
    </row>
    <row r="404" spans="1:7" x14ac:dyDescent="0.55000000000000004">
      <c r="A404">
        <v>1001.7868</v>
      </c>
      <c r="G404" s="8">
        <v>274.0582</v>
      </c>
    </row>
    <row r="405" spans="1:7" x14ac:dyDescent="0.55000000000000004">
      <c r="A405">
        <v>1002.5037</v>
      </c>
      <c r="G405" s="8">
        <v>274.77890000000002</v>
      </c>
    </row>
    <row r="406" spans="1:7" x14ac:dyDescent="0.55000000000000004">
      <c r="A406">
        <v>1003.3384</v>
      </c>
      <c r="G406" s="8">
        <v>275.2482</v>
      </c>
    </row>
    <row r="407" spans="1:7" x14ac:dyDescent="0.55000000000000004">
      <c r="A407">
        <v>1005.4901</v>
      </c>
      <c r="G407" s="8">
        <v>275.63560000000001</v>
      </c>
    </row>
    <row r="408" spans="1:7" x14ac:dyDescent="0.55000000000000004">
      <c r="A408">
        <v>1011.3022</v>
      </c>
      <c r="G408" s="8">
        <v>276.02339999999998</v>
      </c>
    </row>
    <row r="409" spans="1:7" x14ac:dyDescent="0.55000000000000004">
      <c r="A409">
        <v>1011.6126</v>
      </c>
      <c r="G409" s="8">
        <v>276.21039999999999</v>
      </c>
    </row>
    <row r="410" spans="1:7" x14ac:dyDescent="0.55000000000000004">
      <c r="A410">
        <v>1015.1614</v>
      </c>
      <c r="G410" s="8">
        <v>276.38220000000001</v>
      </c>
    </row>
    <row r="411" spans="1:7" x14ac:dyDescent="0.55000000000000004">
      <c r="A411">
        <v>1015.2166</v>
      </c>
      <c r="G411" s="8">
        <v>277.57470000000001</v>
      </c>
    </row>
    <row r="412" spans="1:7" x14ac:dyDescent="0.55000000000000004">
      <c r="A412">
        <v>1017.8966</v>
      </c>
      <c r="G412" s="8">
        <v>278.25830000000002</v>
      </c>
    </row>
    <row r="413" spans="1:7" x14ac:dyDescent="0.55000000000000004">
      <c r="A413">
        <v>1030.7752</v>
      </c>
      <c r="G413" s="8">
        <v>279.30020000000002</v>
      </c>
    </row>
    <row r="414" spans="1:7" x14ac:dyDescent="0.55000000000000004">
      <c r="A414">
        <v>1032.6319000000001</v>
      </c>
      <c r="G414" s="8">
        <v>279.94970000000001</v>
      </c>
    </row>
    <row r="415" spans="1:7" x14ac:dyDescent="0.55000000000000004">
      <c r="A415">
        <v>1041.4327000000001</v>
      </c>
      <c r="G415" s="8">
        <v>281.41969999999998</v>
      </c>
    </row>
    <row r="416" spans="1:7" x14ac:dyDescent="0.55000000000000004">
      <c r="A416">
        <v>1058.3708999999999</v>
      </c>
      <c r="G416" s="8">
        <v>282.20870000000002</v>
      </c>
    </row>
    <row r="417" spans="1:7" x14ac:dyDescent="0.55000000000000004">
      <c r="A417">
        <v>1058.5771</v>
      </c>
      <c r="G417" s="8">
        <v>283.50369999999998</v>
      </c>
    </row>
    <row r="418" spans="1:7" x14ac:dyDescent="0.55000000000000004">
      <c r="A418">
        <v>1066.3442</v>
      </c>
      <c r="G418" s="8">
        <v>284.11200000000002</v>
      </c>
    </row>
    <row r="419" spans="1:7" x14ac:dyDescent="0.55000000000000004">
      <c r="A419">
        <v>1069.1197999999999</v>
      </c>
      <c r="G419" s="8">
        <v>284.55930000000001</v>
      </c>
    </row>
    <row r="420" spans="1:7" x14ac:dyDescent="0.55000000000000004">
      <c r="A420">
        <v>1070.3209999999999</v>
      </c>
      <c r="G420" s="8">
        <v>285.1044</v>
      </c>
    </row>
    <row r="421" spans="1:7" x14ac:dyDescent="0.55000000000000004">
      <c r="A421">
        <v>1070.7763</v>
      </c>
      <c r="G421" s="8">
        <v>285.53579999999999</v>
      </c>
    </row>
    <row r="422" spans="1:7" x14ac:dyDescent="0.55000000000000004">
      <c r="A422">
        <v>1071.7642000000001</v>
      </c>
      <c r="G422" s="8">
        <v>288.56209999999999</v>
      </c>
    </row>
    <row r="423" spans="1:7" x14ac:dyDescent="0.55000000000000004">
      <c r="A423">
        <v>1081.5209</v>
      </c>
      <c r="G423" s="8">
        <v>289.9692</v>
      </c>
    </row>
    <row r="424" spans="1:7" x14ac:dyDescent="0.55000000000000004">
      <c r="A424">
        <v>1084.3813</v>
      </c>
      <c r="G424" s="8">
        <v>293.46480000000003</v>
      </c>
    </row>
    <row r="425" spans="1:7" x14ac:dyDescent="0.55000000000000004">
      <c r="A425">
        <v>1093.0759</v>
      </c>
      <c r="G425" s="8">
        <v>293.78739999999999</v>
      </c>
    </row>
    <row r="426" spans="1:7" x14ac:dyDescent="0.55000000000000004">
      <c r="A426">
        <v>1096.4403</v>
      </c>
      <c r="G426" s="8">
        <v>294.16160000000002</v>
      </c>
    </row>
    <row r="427" spans="1:7" x14ac:dyDescent="0.55000000000000004">
      <c r="A427">
        <v>1102.4716000000001</v>
      </c>
      <c r="G427" s="8">
        <v>295.23989999999998</v>
      </c>
    </row>
    <row r="428" spans="1:7" x14ac:dyDescent="0.55000000000000004">
      <c r="A428">
        <v>1115.6999000000001</v>
      </c>
      <c r="G428" s="8">
        <v>296.98469999999998</v>
      </c>
    </row>
    <row r="429" spans="1:7" x14ac:dyDescent="0.55000000000000004">
      <c r="A429">
        <v>1122.1787999999999</v>
      </c>
      <c r="G429" s="8">
        <v>297.1123</v>
      </c>
    </row>
    <row r="430" spans="1:7" x14ac:dyDescent="0.55000000000000004">
      <c r="A430">
        <v>1123.2319</v>
      </c>
      <c r="G430" s="8">
        <v>298.67200000000003</v>
      </c>
    </row>
    <row r="431" spans="1:7" x14ac:dyDescent="0.55000000000000004">
      <c r="A431">
        <v>1123.778</v>
      </c>
      <c r="G431" s="8">
        <v>302.07400000000001</v>
      </c>
    </row>
    <row r="432" spans="1:7" x14ac:dyDescent="0.55000000000000004">
      <c r="A432">
        <v>1124.1402</v>
      </c>
      <c r="G432" s="8">
        <v>302.10449999999997</v>
      </c>
    </row>
    <row r="433" spans="1:7" x14ac:dyDescent="0.55000000000000004">
      <c r="A433">
        <v>1126.9754</v>
      </c>
      <c r="G433" s="8">
        <v>302.3725</v>
      </c>
    </row>
    <row r="434" spans="1:7" x14ac:dyDescent="0.55000000000000004">
      <c r="A434">
        <v>1130.7973999999999</v>
      </c>
      <c r="G434" s="8">
        <v>302.66340000000002</v>
      </c>
    </row>
    <row r="435" spans="1:7" x14ac:dyDescent="0.55000000000000004">
      <c r="A435">
        <v>1131.9382000000001</v>
      </c>
      <c r="G435" s="8">
        <v>302.96850000000001</v>
      </c>
    </row>
    <row r="436" spans="1:7" x14ac:dyDescent="0.55000000000000004">
      <c r="A436">
        <v>1135.3489999999999</v>
      </c>
      <c r="G436" s="8">
        <v>303.59519999999998</v>
      </c>
    </row>
    <row r="437" spans="1:7" x14ac:dyDescent="0.55000000000000004">
      <c r="A437">
        <v>1136.6014</v>
      </c>
      <c r="G437" s="8">
        <v>304.16849999999999</v>
      </c>
    </row>
    <row r="438" spans="1:7" x14ac:dyDescent="0.55000000000000004">
      <c r="A438">
        <v>1138.7216000000001</v>
      </c>
      <c r="G438" s="8">
        <v>304.983</v>
      </c>
    </row>
    <row r="439" spans="1:7" x14ac:dyDescent="0.55000000000000004">
      <c r="A439">
        <v>1142.3253</v>
      </c>
      <c r="G439" s="8">
        <v>305.17509999999999</v>
      </c>
    </row>
    <row r="440" spans="1:7" x14ac:dyDescent="0.55000000000000004">
      <c r="A440">
        <v>1147.9672</v>
      </c>
      <c r="G440" s="8">
        <v>308.04140000000001</v>
      </c>
    </row>
    <row r="441" spans="1:7" x14ac:dyDescent="0.55000000000000004">
      <c r="A441">
        <v>1151.4354000000001</v>
      </c>
      <c r="G441" s="8">
        <v>308.09410000000003</v>
      </c>
    </row>
    <row r="442" spans="1:7" x14ac:dyDescent="0.55000000000000004">
      <c r="A442">
        <v>1151.9417000000001</v>
      </c>
      <c r="G442" s="8">
        <v>309.91140000000001</v>
      </c>
    </row>
    <row r="443" spans="1:7" x14ac:dyDescent="0.55000000000000004">
      <c r="A443">
        <v>1152.1574000000001</v>
      </c>
      <c r="G443" s="8">
        <v>313.31529999999998</v>
      </c>
    </row>
    <row r="444" spans="1:7" x14ac:dyDescent="0.55000000000000004">
      <c r="A444">
        <v>1153.3788</v>
      </c>
      <c r="G444" s="8">
        <v>313.5514</v>
      </c>
    </row>
    <row r="445" spans="1:7" x14ac:dyDescent="0.55000000000000004">
      <c r="A445">
        <v>1157.635</v>
      </c>
      <c r="G445" s="8">
        <v>314.33249999999998</v>
      </c>
    </row>
    <row r="446" spans="1:7" x14ac:dyDescent="0.55000000000000004">
      <c r="A446">
        <v>1161.3787</v>
      </c>
      <c r="G446" s="8">
        <v>314.79320000000001</v>
      </c>
    </row>
    <row r="447" spans="1:7" x14ac:dyDescent="0.55000000000000004">
      <c r="A447">
        <v>1166.0740000000001</v>
      </c>
      <c r="G447" s="8">
        <v>315.25150000000002</v>
      </c>
    </row>
    <row r="448" spans="1:7" x14ac:dyDescent="0.55000000000000004">
      <c r="A448">
        <v>1176.3293000000001</v>
      </c>
      <c r="G448" s="8">
        <v>315.39339999999999</v>
      </c>
    </row>
    <row r="449" spans="1:7" x14ac:dyDescent="0.55000000000000004">
      <c r="A449">
        <v>1179.3970999999999</v>
      </c>
      <c r="G449" s="8">
        <v>315.59249999999997</v>
      </c>
    </row>
    <row r="450" spans="1:7" x14ac:dyDescent="0.55000000000000004">
      <c r="A450">
        <v>1189.5232000000001</v>
      </c>
      <c r="G450" s="8">
        <v>315.90649999999999</v>
      </c>
    </row>
    <row r="451" spans="1:7" x14ac:dyDescent="0.55000000000000004">
      <c r="A451">
        <v>1190.4573</v>
      </c>
      <c r="G451" s="8">
        <v>317.44630000000001</v>
      </c>
    </row>
    <row r="452" spans="1:7" x14ac:dyDescent="0.55000000000000004">
      <c r="A452">
        <v>1191.1193000000001</v>
      </c>
      <c r="G452" s="8">
        <v>318.54129999999998</v>
      </c>
    </row>
    <row r="453" spans="1:7" x14ac:dyDescent="0.55000000000000004">
      <c r="A453">
        <v>1191.8860999999999</v>
      </c>
      <c r="G453" s="8">
        <v>319.11160000000001</v>
      </c>
    </row>
    <row r="454" spans="1:7" x14ac:dyDescent="0.55000000000000004">
      <c r="A454">
        <v>1192.4775</v>
      </c>
      <c r="G454" s="8">
        <v>319.13170000000002</v>
      </c>
    </row>
    <row r="455" spans="1:7" x14ac:dyDescent="0.55000000000000004">
      <c r="A455">
        <v>1193.7871</v>
      </c>
      <c r="G455" s="8">
        <v>319.24799999999999</v>
      </c>
    </row>
    <row r="456" spans="1:7" x14ac:dyDescent="0.55000000000000004">
      <c r="A456">
        <v>1201.5587</v>
      </c>
      <c r="G456" s="8">
        <v>320.43819999999999</v>
      </c>
    </row>
    <row r="457" spans="1:7" x14ac:dyDescent="0.55000000000000004">
      <c r="A457">
        <v>1203.1745000000001</v>
      </c>
      <c r="G457" s="8">
        <v>324.70999999999998</v>
      </c>
    </row>
    <row r="458" spans="1:7" x14ac:dyDescent="0.55000000000000004">
      <c r="A458">
        <v>1204.598</v>
      </c>
      <c r="G458" s="8">
        <v>329.71460000000002</v>
      </c>
    </row>
    <row r="459" spans="1:7" x14ac:dyDescent="0.55000000000000004">
      <c r="A459">
        <v>1210.2888</v>
      </c>
      <c r="G459" s="8">
        <v>330.1114</v>
      </c>
    </row>
    <row r="460" spans="1:7" x14ac:dyDescent="0.55000000000000004">
      <c r="A460">
        <v>1212.348</v>
      </c>
      <c r="G460" s="8">
        <v>330.3</v>
      </c>
    </row>
    <row r="461" spans="1:7" x14ac:dyDescent="0.55000000000000004">
      <c r="A461">
        <v>1219.3991000000001</v>
      </c>
      <c r="G461" s="8">
        <v>331.65050000000002</v>
      </c>
    </row>
    <row r="462" spans="1:7" x14ac:dyDescent="0.55000000000000004">
      <c r="A462">
        <v>1222.6949999999999</v>
      </c>
      <c r="G462" s="8">
        <v>331.77359999999999</v>
      </c>
    </row>
    <row r="463" spans="1:7" x14ac:dyDescent="0.55000000000000004">
      <c r="A463">
        <v>1228.5876000000001</v>
      </c>
      <c r="G463" s="8">
        <v>332.05860000000001</v>
      </c>
    </row>
    <row r="464" spans="1:7" x14ac:dyDescent="0.55000000000000004">
      <c r="A464">
        <v>1228.6456000000001</v>
      </c>
      <c r="G464" s="8">
        <v>332.8494</v>
      </c>
    </row>
    <row r="465" spans="1:7" x14ac:dyDescent="0.55000000000000004">
      <c r="A465">
        <v>1229.7159999999999</v>
      </c>
      <c r="G465" s="8">
        <v>334.36739999999998</v>
      </c>
    </row>
    <row r="466" spans="1:7" x14ac:dyDescent="0.55000000000000004">
      <c r="A466">
        <v>1244.9285</v>
      </c>
      <c r="G466" s="8">
        <v>334.54989999999998</v>
      </c>
    </row>
    <row r="467" spans="1:7" x14ac:dyDescent="0.55000000000000004">
      <c r="A467">
        <v>1246.4467999999999</v>
      </c>
      <c r="G467" s="8">
        <v>335.17759999999998</v>
      </c>
    </row>
    <row r="468" spans="1:7" x14ac:dyDescent="0.55000000000000004">
      <c r="A468">
        <v>1248.6812</v>
      </c>
      <c r="G468" s="8">
        <v>335.92689999999999</v>
      </c>
    </row>
    <row r="469" spans="1:7" x14ac:dyDescent="0.55000000000000004">
      <c r="A469">
        <v>1249.8739</v>
      </c>
      <c r="G469" s="8">
        <v>337.31670000000003</v>
      </c>
    </row>
    <row r="470" spans="1:7" x14ac:dyDescent="0.55000000000000004">
      <c r="A470">
        <v>1256.4070999999999</v>
      </c>
      <c r="G470" s="8">
        <v>337.91219999999998</v>
      </c>
    </row>
    <row r="471" spans="1:7" x14ac:dyDescent="0.55000000000000004">
      <c r="A471">
        <v>1259.2182</v>
      </c>
      <c r="G471" s="8">
        <v>339.22669999999999</v>
      </c>
    </row>
    <row r="472" spans="1:7" x14ac:dyDescent="0.55000000000000004">
      <c r="A472">
        <v>1269.1207999999999</v>
      </c>
      <c r="G472" s="8">
        <v>339.59890000000001</v>
      </c>
    </row>
    <row r="473" spans="1:7" x14ac:dyDescent="0.55000000000000004">
      <c r="A473">
        <v>1269.798</v>
      </c>
      <c r="G473" s="8">
        <v>340.39479999999998</v>
      </c>
    </row>
    <row r="474" spans="1:7" x14ac:dyDescent="0.55000000000000004">
      <c r="A474">
        <v>1272.5895</v>
      </c>
      <c r="G474" s="8">
        <v>341.18709999999999</v>
      </c>
    </row>
    <row r="475" spans="1:7" x14ac:dyDescent="0.55000000000000004">
      <c r="A475">
        <v>1281.6067</v>
      </c>
      <c r="G475" s="8">
        <v>344.38200000000001</v>
      </c>
    </row>
    <row r="476" spans="1:7" x14ac:dyDescent="0.55000000000000004">
      <c r="A476">
        <v>1282.3835999999999</v>
      </c>
      <c r="G476" s="8">
        <v>345.38040000000001</v>
      </c>
    </row>
    <row r="477" spans="1:7" x14ac:dyDescent="0.55000000000000004">
      <c r="A477">
        <v>1294.7282</v>
      </c>
      <c r="G477" s="8">
        <v>345.5652</v>
      </c>
    </row>
    <row r="478" spans="1:7" x14ac:dyDescent="0.55000000000000004">
      <c r="A478">
        <v>1297.2172</v>
      </c>
      <c r="G478" s="8">
        <v>347.8476</v>
      </c>
    </row>
    <row r="479" spans="1:7" x14ac:dyDescent="0.55000000000000004">
      <c r="A479">
        <v>1299.9395</v>
      </c>
      <c r="G479" s="8">
        <v>349.15410000000003</v>
      </c>
    </row>
    <row r="480" spans="1:7" x14ac:dyDescent="0.55000000000000004">
      <c r="A480">
        <v>1301.5725</v>
      </c>
      <c r="G480" s="8">
        <v>351.15050000000002</v>
      </c>
    </row>
    <row r="481" spans="1:7" x14ac:dyDescent="0.55000000000000004">
      <c r="A481">
        <v>1302.0925</v>
      </c>
      <c r="G481" s="8">
        <v>352.59589999999997</v>
      </c>
    </row>
    <row r="482" spans="1:7" x14ac:dyDescent="0.55000000000000004">
      <c r="A482">
        <v>1306.0387000000001</v>
      </c>
      <c r="G482" s="8">
        <v>353.17340000000002</v>
      </c>
    </row>
    <row r="483" spans="1:7" x14ac:dyDescent="0.55000000000000004">
      <c r="A483">
        <v>1308.5741</v>
      </c>
      <c r="G483" s="8">
        <v>354.20330000000001</v>
      </c>
    </row>
    <row r="484" spans="1:7" x14ac:dyDescent="0.55000000000000004">
      <c r="A484">
        <v>1324.8552999999999</v>
      </c>
      <c r="G484" s="8">
        <v>354.21460000000002</v>
      </c>
    </row>
    <row r="485" spans="1:7" x14ac:dyDescent="0.55000000000000004">
      <c r="A485">
        <v>1327.43</v>
      </c>
      <c r="G485" s="8">
        <v>354.238</v>
      </c>
    </row>
    <row r="486" spans="1:7" x14ac:dyDescent="0.55000000000000004">
      <c r="A486">
        <v>1328.3130000000001</v>
      </c>
      <c r="G486" s="8">
        <v>354.90570000000002</v>
      </c>
    </row>
    <row r="487" spans="1:7" x14ac:dyDescent="0.55000000000000004">
      <c r="A487">
        <v>1329.0550000000001</v>
      </c>
      <c r="G487" s="8">
        <v>357.33229999999998</v>
      </c>
    </row>
    <row r="488" spans="1:7" x14ac:dyDescent="0.55000000000000004">
      <c r="A488">
        <v>1341.8534</v>
      </c>
      <c r="G488" s="8">
        <v>358.6232</v>
      </c>
    </row>
    <row r="489" spans="1:7" x14ac:dyDescent="0.55000000000000004">
      <c r="A489">
        <v>1341.9595999999999</v>
      </c>
      <c r="G489" s="8">
        <v>359.363</v>
      </c>
    </row>
    <row r="490" spans="1:7" x14ac:dyDescent="0.55000000000000004">
      <c r="A490">
        <v>1344.7746</v>
      </c>
      <c r="G490" s="8">
        <v>361.17059999999998</v>
      </c>
    </row>
    <row r="491" spans="1:7" x14ac:dyDescent="0.55000000000000004">
      <c r="A491">
        <v>1354.1676</v>
      </c>
      <c r="G491" s="8">
        <v>362.55009999999999</v>
      </c>
    </row>
    <row r="492" spans="1:7" x14ac:dyDescent="0.55000000000000004">
      <c r="A492">
        <v>1358.3240000000001</v>
      </c>
      <c r="G492" s="8">
        <v>363.36160000000001</v>
      </c>
    </row>
    <row r="493" spans="1:7" x14ac:dyDescent="0.55000000000000004">
      <c r="A493">
        <v>1368.0346999999999</v>
      </c>
      <c r="G493" s="8">
        <v>364.67680000000001</v>
      </c>
    </row>
    <row r="494" spans="1:7" x14ac:dyDescent="0.55000000000000004">
      <c r="A494">
        <v>1378.3811000000001</v>
      </c>
      <c r="G494" s="8">
        <v>366.2321</v>
      </c>
    </row>
    <row r="495" spans="1:7" x14ac:dyDescent="0.55000000000000004">
      <c r="A495">
        <v>1379.1554000000001</v>
      </c>
      <c r="G495" s="8">
        <v>366.97640000000001</v>
      </c>
    </row>
    <row r="496" spans="1:7" x14ac:dyDescent="0.55000000000000004">
      <c r="A496">
        <v>1388.5808999999999</v>
      </c>
      <c r="G496" s="8">
        <v>367.0093</v>
      </c>
    </row>
    <row r="497" spans="1:7" x14ac:dyDescent="0.55000000000000004">
      <c r="A497">
        <v>1394.4291000000001</v>
      </c>
      <c r="G497" s="8">
        <v>369.16</v>
      </c>
    </row>
    <row r="498" spans="1:7" x14ac:dyDescent="0.55000000000000004">
      <c r="A498">
        <v>1396.962</v>
      </c>
      <c r="G498" s="8">
        <v>369.38170000000002</v>
      </c>
    </row>
    <row r="499" spans="1:7" x14ac:dyDescent="0.55000000000000004">
      <c r="A499">
        <v>1406.8675000000001</v>
      </c>
      <c r="G499" s="8">
        <v>369.4864</v>
      </c>
    </row>
    <row r="500" spans="1:7" x14ac:dyDescent="0.55000000000000004">
      <c r="A500">
        <v>1420.4360999999999</v>
      </c>
      <c r="G500" s="8">
        <v>370.93950000000001</v>
      </c>
    </row>
    <row r="501" spans="1:7" x14ac:dyDescent="0.55000000000000004">
      <c r="A501">
        <v>1426.9177</v>
      </c>
      <c r="G501" s="8">
        <v>371.59230000000002</v>
      </c>
    </row>
    <row r="502" spans="1:7" x14ac:dyDescent="0.55000000000000004">
      <c r="A502">
        <v>1435.0382</v>
      </c>
      <c r="G502" s="8">
        <v>372.06900000000002</v>
      </c>
    </row>
    <row r="503" spans="1:7" x14ac:dyDescent="0.55000000000000004">
      <c r="A503">
        <v>1436.7545</v>
      </c>
      <c r="G503" s="8">
        <v>372.31630000000001</v>
      </c>
    </row>
    <row r="504" spans="1:7" x14ac:dyDescent="0.55000000000000004">
      <c r="A504">
        <v>1437.1958999999999</v>
      </c>
      <c r="G504" s="8">
        <v>373.72899999999998</v>
      </c>
    </row>
    <row r="505" spans="1:7" x14ac:dyDescent="0.55000000000000004">
      <c r="A505">
        <v>1450.1283000000001</v>
      </c>
      <c r="G505" s="8">
        <v>373.88069999999999</v>
      </c>
    </row>
    <row r="506" spans="1:7" x14ac:dyDescent="0.55000000000000004">
      <c r="A506">
        <v>1460.9869000000001</v>
      </c>
      <c r="G506" s="8">
        <v>374.01260000000002</v>
      </c>
    </row>
    <row r="507" spans="1:7" x14ac:dyDescent="0.55000000000000004">
      <c r="A507">
        <v>1465.0880999999999</v>
      </c>
      <c r="G507" s="8">
        <v>374.68990000000002</v>
      </c>
    </row>
    <row r="508" spans="1:7" x14ac:dyDescent="0.55000000000000004">
      <c r="A508">
        <v>1476.739</v>
      </c>
      <c r="G508" s="8">
        <v>376.34039999999999</v>
      </c>
    </row>
    <row r="509" spans="1:7" x14ac:dyDescent="0.55000000000000004">
      <c r="A509">
        <v>1498.326</v>
      </c>
      <c r="G509" s="8">
        <v>376.51620000000003</v>
      </c>
    </row>
    <row r="510" spans="1:7" x14ac:dyDescent="0.55000000000000004">
      <c r="A510">
        <v>1502.9869000000001</v>
      </c>
      <c r="G510" s="8">
        <v>377.15499999999997</v>
      </c>
    </row>
    <row r="511" spans="1:7" x14ac:dyDescent="0.55000000000000004">
      <c r="A511">
        <v>1508.6487</v>
      </c>
      <c r="G511" s="8">
        <v>377.98950000000002</v>
      </c>
    </row>
    <row r="512" spans="1:7" x14ac:dyDescent="0.55000000000000004">
      <c r="A512">
        <v>1509.7605000000001</v>
      </c>
      <c r="G512" s="8">
        <v>384.97</v>
      </c>
    </row>
    <row r="513" spans="1:7" x14ac:dyDescent="0.55000000000000004">
      <c r="A513">
        <v>1510.1695999999999</v>
      </c>
      <c r="G513" s="8">
        <v>387.41160000000002</v>
      </c>
    </row>
    <row r="514" spans="1:7" x14ac:dyDescent="0.55000000000000004">
      <c r="A514">
        <v>1514.5997</v>
      </c>
      <c r="G514" s="8">
        <v>387.96629999999999</v>
      </c>
    </row>
    <row r="515" spans="1:7" x14ac:dyDescent="0.55000000000000004">
      <c r="A515">
        <v>1516.3334</v>
      </c>
      <c r="G515" s="8">
        <v>388.6902</v>
      </c>
    </row>
    <row r="516" spans="1:7" x14ac:dyDescent="0.55000000000000004">
      <c r="A516">
        <v>1519.355</v>
      </c>
      <c r="G516" s="8">
        <v>389.88060000000002</v>
      </c>
    </row>
    <row r="517" spans="1:7" x14ac:dyDescent="0.55000000000000004">
      <c r="A517">
        <v>1520.2704000000001</v>
      </c>
      <c r="G517" s="8">
        <v>390.59750000000003</v>
      </c>
    </row>
    <row r="518" spans="1:7" x14ac:dyDescent="0.55000000000000004">
      <c r="A518">
        <v>1525.3031000000001</v>
      </c>
      <c r="G518" s="8">
        <v>391.23849999999999</v>
      </c>
    </row>
    <row r="519" spans="1:7" x14ac:dyDescent="0.55000000000000004">
      <c r="A519">
        <v>1525.848</v>
      </c>
      <c r="G519" s="8">
        <v>395.45679999999999</v>
      </c>
    </row>
    <row r="520" spans="1:7" x14ac:dyDescent="0.55000000000000004">
      <c r="A520">
        <v>1532.6648</v>
      </c>
      <c r="G520" s="8">
        <v>398.233</v>
      </c>
    </row>
    <row r="521" spans="1:7" x14ac:dyDescent="0.55000000000000004">
      <c r="A521">
        <v>1544.03</v>
      </c>
      <c r="G521" s="8">
        <v>398.61709999999999</v>
      </c>
    </row>
    <row r="522" spans="1:7" x14ac:dyDescent="0.55000000000000004">
      <c r="A522">
        <v>1545.7819</v>
      </c>
      <c r="G522" s="8">
        <v>399.27800000000002</v>
      </c>
    </row>
    <row r="523" spans="1:7" x14ac:dyDescent="0.55000000000000004">
      <c r="A523">
        <v>1555.3766000000001</v>
      </c>
      <c r="G523" s="8">
        <v>400.7312</v>
      </c>
    </row>
    <row r="524" spans="1:7" x14ac:dyDescent="0.55000000000000004">
      <c r="A524">
        <v>1560.1862000000001</v>
      </c>
      <c r="G524" s="8">
        <v>401.86509999999998</v>
      </c>
    </row>
    <row r="525" spans="1:7" x14ac:dyDescent="0.55000000000000004">
      <c r="A525">
        <v>1564.6210000000001</v>
      </c>
      <c r="G525" s="8">
        <v>403.16419999999999</v>
      </c>
    </row>
    <row r="526" spans="1:7" x14ac:dyDescent="0.55000000000000004">
      <c r="A526">
        <v>1571.8449000000001</v>
      </c>
      <c r="G526" s="8">
        <v>409.9896</v>
      </c>
    </row>
    <row r="527" spans="1:7" x14ac:dyDescent="0.55000000000000004">
      <c r="A527">
        <v>1575.7147</v>
      </c>
      <c r="G527" s="8">
        <v>412.92070000000001</v>
      </c>
    </row>
    <row r="528" spans="1:7" x14ac:dyDescent="0.55000000000000004">
      <c r="A528">
        <v>1576.0568000000001</v>
      </c>
      <c r="G528" s="8">
        <v>413.35180000000003</v>
      </c>
    </row>
    <row r="529" spans="1:7" x14ac:dyDescent="0.55000000000000004">
      <c r="A529">
        <v>1576.9081000000001</v>
      </c>
      <c r="G529" s="8">
        <v>414.14550000000003</v>
      </c>
    </row>
    <row r="530" spans="1:7" x14ac:dyDescent="0.55000000000000004">
      <c r="A530">
        <v>1580.6188999999999</v>
      </c>
      <c r="G530" s="8">
        <v>417.00279999999998</v>
      </c>
    </row>
    <row r="531" spans="1:7" x14ac:dyDescent="0.55000000000000004">
      <c r="A531">
        <v>1583.2645</v>
      </c>
      <c r="G531" s="8">
        <v>417.59</v>
      </c>
    </row>
    <row r="532" spans="1:7" x14ac:dyDescent="0.55000000000000004">
      <c r="A532">
        <v>1586.8381999999999</v>
      </c>
      <c r="G532" s="8">
        <v>420.01319999999998</v>
      </c>
    </row>
    <row r="533" spans="1:7" x14ac:dyDescent="0.55000000000000004">
      <c r="A533">
        <v>1592.3538000000001</v>
      </c>
      <c r="G533" s="8">
        <v>422.93869999999998</v>
      </c>
    </row>
    <row r="534" spans="1:7" x14ac:dyDescent="0.55000000000000004">
      <c r="A534">
        <v>1599.6241</v>
      </c>
      <c r="G534" s="8">
        <v>423.56130000000002</v>
      </c>
    </row>
    <row r="535" spans="1:7" x14ac:dyDescent="0.55000000000000004">
      <c r="A535">
        <v>1604.777</v>
      </c>
      <c r="G535" s="8">
        <v>425.27820000000003</v>
      </c>
    </row>
    <row r="536" spans="1:7" x14ac:dyDescent="0.55000000000000004">
      <c r="A536">
        <v>1607.0547999999999</v>
      </c>
      <c r="G536" s="8">
        <v>426.04689999999999</v>
      </c>
    </row>
    <row r="537" spans="1:7" x14ac:dyDescent="0.55000000000000004">
      <c r="A537">
        <v>1619.75</v>
      </c>
      <c r="G537" s="8">
        <v>428.19479999999999</v>
      </c>
    </row>
    <row r="538" spans="1:7" x14ac:dyDescent="0.55000000000000004">
      <c r="A538">
        <v>1620.2026000000001</v>
      </c>
      <c r="G538" s="8">
        <v>428.55919999999998</v>
      </c>
    </row>
    <row r="539" spans="1:7" x14ac:dyDescent="0.55000000000000004">
      <c r="A539">
        <v>1625.7071000000001</v>
      </c>
      <c r="G539" s="8">
        <v>429.57780000000002</v>
      </c>
    </row>
    <row r="540" spans="1:7" x14ac:dyDescent="0.55000000000000004">
      <c r="A540">
        <v>1629.1703</v>
      </c>
      <c r="G540" s="8">
        <v>429.98899999999998</v>
      </c>
    </row>
    <row r="541" spans="1:7" x14ac:dyDescent="0.55000000000000004">
      <c r="A541">
        <v>1633.4084</v>
      </c>
      <c r="G541" s="8">
        <v>431.85629999999998</v>
      </c>
    </row>
    <row r="542" spans="1:7" x14ac:dyDescent="0.55000000000000004">
      <c r="A542">
        <v>1635.9517000000001</v>
      </c>
      <c r="G542" s="8">
        <v>434.02449999999999</v>
      </c>
    </row>
    <row r="543" spans="1:7" x14ac:dyDescent="0.55000000000000004">
      <c r="A543">
        <v>1637.9826</v>
      </c>
      <c r="G543" s="8">
        <v>435.06729999999999</v>
      </c>
    </row>
    <row r="544" spans="1:7" x14ac:dyDescent="0.55000000000000004">
      <c r="A544">
        <v>1641.0509999999999</v>
      </c>
      <c r="G544" s="8">
        <v>435.92020000000002</v>
      </c>
    </row>
    <row r="545" spans="1:7" x14ac:dyDescent="0.55000000000000004">
      <c r="A545">
        <v>1647.2757999999999</v>
      </c>
      <c r="G545" s="8">
        <v>436.12389999999999</v>
      </c>
    </row>
    <row r="546" spans="1:7" x14ac:dyDescent="0.55000000000000004">
      <c r="A546">
        <v>1648.5767000000001</v>
      </c>
      <c r="G546" s="8">
        <v>436.31279999999998</v>
      </c>
    </row>
    <row r="547" spans="1:7" x14ac:dyDescent="0.55000000000000004">
      <c r="A547">
        <v>1653.0916999999999</v>
      </c>
      <c r="G547" s="8">
        <v>437.47840000000002</v>
      </c>
    </row>
    <row r="548" spans="1:7" x14ac:dyDescent="0.55000000000000004">
      <c r="A548">
        <v>1674.5614</v>
      </c>
      <c r="G548" s="8">
        <v>439.10509999999999</v>
      </c>
    </row>
    <row r="549" spans="1:7" x14ac:dyDescent="0.55000000000000004">
      <c r="A549">
        <v>1681.3210999999999</v>
      </c>
      <c r="G549" s="8">
        <v>439.40929999999997</v>
      </c>
    </row>
    <row r="550" spans="1:7" x14ac:dyDescent="0.55000000000000004">
      <c r="A550">
        <v>1682.6659999999999</v>
      </c>
      <c r="G550" s="8">
        <v>441.56270000000001</v>
      </c>
    </row>
    <row r="551" spans="1:7" x14ac:dyDescent="0.55000000000000004">
      <c r="A551">
        <v>1684.2945</v>
      </c>
      <c r="G551" s="8">
        <v>441.64069999999998</v>
      </c>
    </row>
    <row r="552" spans="1:7" x14ac:dyDescent="0.55000000000000004">
      <c r="A552">
        <v>1694.1322</v>
      </c>
      <c r="G552" s="8">
        <v>446.8931</v>
      </c>
    </row>
    <row r="553" spans="1:7" x14ac:dyDescent="0.55000000000000004">
      <c r="A553">
        <v>1694.6041</v>
      </c>
      <c r="G553" s="8">
        <v>448.72579999999999</v>
      </c>
    </row>
    <row r="554" spans="1:7" x14ac:dyDescent="0.55000000000000004">
      <c r="A554">
        <v>1697.7710999999999</v>
      </c>
      <c r="G554" s="8">
        <v>449.79860000000002</v>
      </c>
    </row>
    <row r="555" spans="1:7" x14ac:dyDescent="0.55000000000000004">
      <c r="A555">
        <v>1699.7472</v>
      </c>
      <c r="G555" s="8">
        <v>451.34899999999999</v>
      </c>
    </row>
    <row r="556" spans="1:7" x14ac:dyDescent="0.55000000000000004">
      <c r="A556">
        <v>1702.1699000000001</v>
      </c>
      <c r="G556" s="8">
        <v>451.54379999999998</v>
      </c>
    </row>
    <row r="557" spans="1:7" x14ac:dyDescent="0.55000000000000004">
      <c r="A557">
        <v>1704.1656</v>
      </c>
      <c r="G557" s="8">
        <v>454.24720000000002</v>
      </c>
    </row>
    <row r="558" spans="1:7" x14ac:dyDescent="0.55000000000000004">
      <c r="A558">
        <v>1707.6247000000001</v>
      </c>
      <c r="G558" s="8">
        <v>455.28550000000001</v>
      </c>
    </row>
    <row r="559" spans="1:7" x14ac:dyDescent="0.55000000000000004">
      <c r="A559">
        <v>1713.4164000000001</v>
      </c>
      <c r="G559" s="8">
        <v>456.89589999999998</v>
      </c>
    </row>
    <row r="560" spans="1:7" x14ac:dyDescent="0.55000000000000004">
      <c r="A560">
        <v>1714.5793000000001</v>
      </c>
      <c r="G560" s="8">
        <v>457.92430000000002</v>
      </c>
    </row>
    <row r="561" spans="1:7" x14ac:dyDescent="0.55000000000000004">
      <c r="A561">
        <v>1714.6543999999999</v>
      </c>
      <c r="G561" s="8">
        <v>460.40519999999998</v>
      </c>
    </row>
    <row r="562" spans="1:7" x14ac:dyDescent="0.55000000000000004">
      <c r="A562">
        <v>1718.3536999999999</v>
      </c>
      <c r="G562" s="8">
        <v>460.45549999999997</v>
      </c>
    </row>
    <row r="563" spans="1:7" x14ac:dyDescent="0.55000000000000004">
      <c r="A563">
        <v>1729.4925000000001</v>
      </c>
      <c r="G563" s="8">
        <v>461.1823</v>
      </c>
    </row>
    <row r="564" spans="1:7" x14ac:dyDescent="0.55000000000000004">
      <c r="A564">
        <v>1729.5358000000001</v>
      </c>
      <c r="G564" s="8">
        <v>462.16759999999999</v>
      </c>
    </row>
    <row r="565" spans="1:7" x14ac:dyDescent="0.55000000000000004">
      <c r="A565">
        <v>1730.6647</v>
      </c>
      <c r="G565" s="8">
        <v>463.05739999999997</v>
      </c>
    </row>
    <row r="566" spans="1:7" x14ac:dyDescent="0.55000000000000004">
      <c r="A566">
        <v>1734.0120999999999</v>
      </c>
      <c r="G566" s="8">
        <v>464.96409999999997</v>
      </c>
    </row>
    <row r="567" spans="1:7" x14ac:dyDescent="0.55000000000000004">
      <c r="A567">
        <v>1744.7499</v>
      </c>
      <c r="G567" s="8">
        <v>467.76029999999997</v>
      </c>
    </row>
    <row r="568" spans="1:7" x14ac:dyDescent="0.55000000000000004">
      <c r="A568">
        <v>1761.1695999999999</v>
      </c>
      <c r="G568" s="8">
        <v>467.91250000000002</v>
      </c>
    </row>
    <row r="569" spans="1:7" x14ac:dyDescent="0.55000000000000004">
      <c r="A569">
        <v>1761.7560000000001</v>
      </c>
      <c r="G569" s="8">
        <v>469.108</v>
      </c>
    </row>
    <row r="570" spans="1:7" x14ac:dyDescent="0.55000000000000004">
      <c r="A570">
        <v>1766.5744</v>
      </c>
      <c r="G570" s="8">
        <v>469.5711</v>
      </c>
    </row>
    <row r="571" spans="1:7" x14ac:dyDescent="0.55000000000000004">
      <c r="A571">
        <v>1769.7925</v>
      </c>
      <c r="G571" s="8">
        <v>473.22269999999997</v>
      </c>
    </row>
    <row r="572" spans="1:7" x14ac:dyDescent="0.55000000000000004">
      <c r="A572">
        <v>1774.1841999999999</v>
      </c>
      <c r="G572" s="8">
        <v>477.32119999999998</v>
      </c>
    </row>
    <row r="573" spans="1:7" x14ac:dyDescent="0.55000000000000004">
      <c r="A573">
        <v>1781.2271000000001</v>
      </c>
      <c r="G573" s="8">
        <v>478.7482</v>
      </c>
    </row>
    <row r="574" spans="1:7" x14ac:dyDescent="0.55000000000000004">
      <c r="A574">
        <v>1789.8659</v>
      </c>
      <c r="G574" s="8">
        <v>479.14440000000002</v>
      </c>
    </row>
    <row r="575" spans="1:7" x14ac:dyDescent="0.55000000000000004">
      <c r="A575">
        <v>1790.7533000000001</v>
      </c>
      <c r="G575" s="8">
        <v>479.44580000000002</v>
      </c>
    </row>
    <row r="576" spans="1:7" x14ac:dyDescent="0.55000000000000004">
      <c r="A576">
        <v>1793.3752999999999</v>
      </c>
      <c r="G576" s="8">
        <v>479.65</v>
      </c>
    </row>
    <row r="577" spans="1:7" x14ac:dyDescent="0.55000000000000004">
      <c r="A577">
        <v>1793.9556</v>
      </c>
      <c r="G577" s="8">
        <v>480.16449999999998</v>
      </c>
    </row>
    <row r="578" spans="1:7" x14ac:dyDescent="0.55000000000000004">
      <c r="A578">
        <v>1797.9104</v>
      </c>
      <c r="G578" s="8">
        <v>480.5444</v>
      </c>
    </row>
    <row r="579" spans="1:7" x14ac:dyDescent="0.55000000000000004">
      <c r="A579">
        <v>1800.6228000000001</v>
      </c>
      <c r="G579" s="8">
        <v>480.63029999999998</v>
      </c>
    </row>
    <row r="580" spans="1:7" x14ac:dyDescent="0.55000000000000004">
      <c r="A580">
        <v>1802.0558000000001</v>
      </c>
      <c r="G580" s="8">
        <v>487.48200000000003</v>
      </c>
    </row>
    <row r="581" spans="1:7" x14ac:dyDescent="0.55000000000000004">
      <c r="A581">
        <v>1803.7208000000001</v>
      </c>
      <c r="G581" s="8">
        <v>488.16269999999997</v>
      </c>
    </row>
    <row r="582" spans="1:7" x14ac:dyDescent="0.55000000000000004">
      <c r="A582">
        <v>1804.8200999999999</v>
      </c>
      <c r="G582" s="8">
        <v>492.55020000000002</v>
      </c>
    </row>
    <row r="583" spans="1:7" x14ac:dyDescent="0.55000000000000004">
      <c r="A583">
        <v>1809.3124</v>
      </c>
      <c r="G583" s="8">
        <v>493.08010000000002</v>
      </c>
    </row>
    <row r="584" spans="1:7" x14ac:dyDescent="0.55000000000000004">
      <c r="A584">
        <v>1811.5084999999999</v>
      </c>
      <c r="G584" s="8">
        <v>495.46640000000002</v>
      </c>
    </row>
    <row r="585" spans="1:7" x14ac:dyDescent="0.55000000000000004">
      <c r="A585">
        <v>1813.0486000000001</v>
      </c>
      <c r="G585" s="8">
        <v>498.19779999999997</v>
      </c>
    </row>
    <row r="586" spans="1:7" x14ac:dyDescent="0.55000000000000004">
      <c r="A586">
        <v>1813.0995</v>
      </c>
      <c r="G586" s="8">
        <v>501.52069999999998</v>
      </c>
    </row>
    <row r="587" spans="1:7" x14ac:dyDescent="0.55000000000000004">
      <c r="A587">
        <v>1814.2728999999999</v>
      </c>
      <c r="G587" s="8">
        <v>503.596</v>
      </c>
    </row>
    <row r="588" spans="1:7" x14ac:dyDescent="0.55000000000000004">
      <c r="A588">
        <v>1821.9459999999999</v>
      </c>
      <c r="G588" s="8">
        <v>507.90750000000003</v>
      </c>
    </row>
    <row r="589" spans="1:7" x14ac:dyDescent="0.55000000000000004">
      <c r="A589">
        <v>1824.702</v>
      </c>
      <c r="G589" s="8">
        <v>508.39420000000001</v>
      </c>
    </row>
    <row r="590" spans="1:7" x14ac:dyDescent="0.55000000000000004">
      <c r="A590">
        <v>1825.5389</v>
      </c>
      <c r="G590" s="8">
        <v>508.8064</v>
      </c>
    </row>
    <row r="591" spans="1:7" x14ac:dyDescent="0.55000000000000004">
      <c r="A591">
        <v>1838.3648000000001</v>
      </c>
      <c r="G591" s="8">
        <v>510.38679999999999</v>
      </c>
    </row>
    <row r="592" spans="1:7" x14ac:dyDescent="0.55000000000000004">
      <c r="A592">
        <v>1844.1857</v>
      </c>
      <c r="G592" s="8">
        <v>512.73350000000005</v>
      </c>
    </row>
    <row r="593" spans="1:7" x14ac:dyDescent="0.55000000000000004">
      <c r="A593">
        <v>1844.6487999999999</v>
      </c>
      <c r="G593" s="8">
        <v>514.62249999999995</v>
      </c>
    </row>
    <row r="594" spans="1:7" x14ac:dyDescent="0.55000000000000004">
      <c r="A594">
        <v>1852.0536999999999</v>
      </c>
      <c r="G594" s="8">
        <v>515.92679999999996</v>
      </c>
    </row>
    <row r="595" spans="1:7" x14ac:dyDescent="0.55000000000000004">
      <c r="A595">
        <v>1862.2077999999999</v>
      </c>
      <c r="G595" s="8">
        <v>517.10760000000005</v>
      </c>
    </row>
    <row r="596" spans="1:7" x14ac:dyDescent="0.55000000000000004">
      <c r="A596">
        <v>1872.3722</v>
      </c>
      <c r="G596" s="8">
        <v>517.52570000000003</v>
      </c>
    </row>
    <row r="597" spans="1:7" x14ac:dyDescent="0.55000000000000004">
      <c r="A597">
        <v>1876.4514999999999</v>
      </c>
      <c r="G597" s="8">
        <v>518.63170000000002</v>
      </c>
    </row>
    <row r="598" spans="1:7" x14ac:dyDescent="0.55000000000000004">
      <c r="A598">
        <v>1877.3496</v>
      </c>
      <c r="G598" s="8">
        <v>518.99040000000002</v>
      </c>
    </row>
    <row r="599" spans="1:7" x14ac:dyDescent="0.55000000000000004">
      <c r="A599">
        <v>1878.8596</v>
      </c>
      <c r="G599" s="8">
        <v>527.78840000000002</v>
      </c>
    </row>
    <row r="600" spans="1:7" x14ac:dyDescent="0.55000000000000004">
      <c r="A600">
        <v>1886.5967000000001</v>
      </c>
      <c r="G600" s="8">
        <v>529.5308</v>
      </c>
    </row>
    <row r="601" spans="1:7" x14ac:dyDescent="0.55000000000000004">
      <c r="A601">
        <v>1888.8637000000001</v>
      </c>
      <c r="G601" s="8">
        <v>529.78880000000004</v>
      </c>
    </row>
    <row r="602" spans="1:7" x14ac:dyDescent="0.55000000000000004">
      <c r="A602">
        <v>1890.7545</v>
      </c>
      <c r="G602" s="8">
        <v>530.09979999999996</v>
      </c>
    </row>
    <row r="603" spans="1:7" x14ac:dyDescent="0.55000000000000004">
      <c r="A603">
        <v>1898.7856999999999</v>
      </c>
      <c r="G603" s="8">
        <v>531.40009999999995</v>
      </c>
    </row>
    <row r="604" spans="1:7" x14ac:dyDescent="0.55000000000000004">
      <c r="A604">
        <v>1902.9010000000001</v>
      </c>
      <c r="G604" s="8">
        <v>531.96749999999997</v>
      </c>
    </row>
    <row r="605" spans="1:7" x14ac:dyDescent="0.55000000000000004">
      <c r="A605">
        <v>1919.6532999999999</v>
      </c>
      <c r="G605" s="8">
        <v>533.90679999999998</v>
      </c>
    </row>
    <row r="606" spans="1:7" x14ac:dyDescent="0.55000000000000004">
      <c r="A606">
        <v>1922.9974999999999</v>
      </c>
      <c r="G606" s="8">
        <v>534.56010000000003</v>
      </c>
    </row>
    <row r="607" spans="1:7" x14ac:dyDescent="0.55000000000000004">
      <c r="A607">
        <v>1923.6353999999999</v>
      </c>
      <c r="G607" s="8">
        <v>535.02319999999997</v>
      </c>
    </row>
    <row r="608" spans="1:7" x14ac:dyDescent="0.55000000000000004">
      <c r="A608">
        <v>1929.7419</v>
      </c>
      <c r="G608" s="8">
        <v>535.06129999999996</v>
      </c>
    </row>
    <row r="609" spans="1:7" x14ac:dyDescent="0.55000000000000004">
      <c r="A609">
        <v>1930.7585999999999</v>
      </c>
      <c r="G609" s="8">
        <v>535.20579999999995</v>
      </c>
    </row>
    <row r="610" spans="1:7" x14ac:dyDescent="0.55000000000000004">
      <c r="A610">
        <v>1933.6026999999999</v>
      </c>
      <c r="G610" s="8">
        <v>535.86270000000002</v>
      </c>
    </row>
    <row r="611" spans="1:7" x14ac:dyDescent="0.55000000000000004">
      <c r="A611">
        <v>1940.4686999999999</v>
      </c>
      <c r="G611" s="8">
        <v>536.61630000000002</v>
      </c>
    </row>
    <row r="612" spans="1:7" x14ac:dyDescent="0.55000000000000004">
      <c r="A612">
        <v>1943.2257</v>
      </c>
      <c r="G612" s="8">
        <v>537.21579999999994</v>
      </c>
    </row>
    <row r="613" spans="1:7" x14ac:dyDescent="0.55000000000000004">
      <c r="A613">
        <v>1952.0861</v>
      </c>
      <c r="G613" s="8">
        <v>537.41750000000002</v>
      </c>
    </row>
    <row r="614" spans="1:7" x14ac:dyDescent="0.55000000000000004">
      <c r="A614">
        <v>1954.2791999999999</v>
      </c>
      <c r="G614" s="8">
        <v>537.95320000000004</v>
      </c>
    </row>
    <row r="615" spans="1:7" x14ac:dyDescent="0.55000000000000004">
      <c r="A615">
        <v>1965.9436000000001</v>
      </c>
      <c r="G615" s="8">
        <v>540.50969999999995</v>
      </c>
    </row>
    <row r="616" spans="1:7" x14ac:dyDescent="0.55000000000000004">
      <c r="A616">
        <v>1989.3065999999999</v>
      </c>
      <c r="G616" s="8">
        <v>544.80169999999998</v>
      </c>
    </row>
    <row r="617" spans="1:7" x14ac:dyDescent="0.55000000000000004">
      <c r="A617">
        <v>1996.4374</v>
      </c>
      <c r="G617" s="8">
        <v>548.6617</v>
      </c>
    </row>
    <row r="618" spans="1:7" x14ac:dyDescent="0.55000000000000004">
      <c r="A618">
        <v>2000.9443000000001</v>
      </c>
      <c r="G618" s="8">
        <v>549.52670000000001</v>
      </c>
    </row>
    <row r="619" spans="1:7" x14ac:dyDescent="0.55000000000000004">
      <c r="A619">
        <v>2006.018</v>
      </c>
      <c r="G619" s="8">
        <v>549.66330000000005</v>
      </c>
    </row>
    <row r="620" spans="1:7" x14ac:dyDescent="0.55000000000000004">
      <c r="A620">
        <v>2009.5644</v>
      </c>
      <c r="G620" s="8">
        <v>551.23329999999999</v>
      </c>
    </row>
    <row r="621" spans="1:7" x14ac:dyDescent="0.55000000000000004">
      <c r="A621">
        <v>2020.3344999999999</v>
      </c>
      <c r="G621" s="8">
        <v>551.28279999999995</v>
      </c>
    </row>
    <row r="622" spans="1:7" x14ac:dyDescent="0.55000000000000004">
      <c r="A622">
        <v>2034.6818000000001</v>
      </c>
      <c r="G622" s="8">
        <v>552.26329999999996</v>
      </c>
    </row>
    <row r="623" spans="1:7" x14ac:dyDescent="0.55000000000000004">
      <c r="A623">
        <v>2050.6426999999999</v>
      </c>
      <c r="G623" s="8">
        <v>558.03560000000004</v>
      </c>
    </row>
    <row r="624" spans="1:7" x14ac:dyDescent="0.55000000000000004">
      <c r="A624">
        <v>2056.4665</v>
      </c>
      <c r="G624" s="8">
        <v>558.38300000000004</v>
      </c>
    </row>
    <row r="625" spans="1:7" x14ac:dyDescent="0.55000000000000004">
      <c r="A625">
        <v>2059.8784999999998</v>
      </c>
      <c r="G625" s="8">
        <v>558.54250000000002</v>
      </c>
    </row>
    <row r="626" spans="1:7" x14ac:dyDescent="0.55000000000000004">
      <c r="A626">
        <v>2062.2174</v>
      </c>
      <c r="G626" s="8">
        <v>559.23559999999998</v>
      </c>
    </row>
    <row r="627" spans="1:7" x14ac:dyDescent="0.55000000000000004">
      <c r="A627">
        <v>2067.5106999999998</v>
      </c>
      <c r="G627" s="8">
        <v>560.11980000000005</v>
      </c>
    </row>
    <row r="628" spans="1:7" x14ac:dyDescent="0.55000000000000004">
      <c r="A628">
        <v>2081.7262999999998</v>
      </c>
      <c r="G628" s="8">
        <v>561.28570000000002</v>
      </c>
    </row>
    <row r="629" spans="1:7" x14ac:dyDescent="0.55000000000000004">
      <c r="A629">
        <v>2094.6756</v>
      </c>
      <c r="G629" s="8">
        <v>564.72699999999998</v>
      </c>
    </row>
    <row r="630" spans="1:7" x14ac:dyDescent="0.55000000000000004">
      <c r="A630">
        <v>2099.6333</v>
      </c>
      <c r="G630" s="8">
        <v>567.34969999999998</v>
      </c>
    </row>
    <row r="631" spans="1:7" x14ac:dyDescent="0.55000000000000004">
      <c r="A631">
        <v>2111.4072999999999</v>
      </c>
      <c r="G631" s="8">
        <v>569.42340000000002</v>
      </c>
    </row>
    <row r="632" spans="1:7" x14ac:dyDescent="0.55000000000000004">
      <c r="A632">
        <v>2117.8036000000002</v>
      </c>
      <c r="G632" s="8">
        <v>569.60860000000002</v>
      </c>
    </row>
    <row r="633" spans="1:7" x14ac:dyDescent="0.55000000000000004">
      <c r="A633">
        <v>2120.1134999999999</v>
      </c>
      <c r="G633" s="8">
        <v>572.05280000000005</v>
      </c>
    </row>
    <row r="634" spans="1:7" x14ac:dyDescent="0.55000000000000004">
      <c r="A634">
        <v>2121.0272</v>
      </c>
      <c r="G634" s="8">
        <v>573.60270000000003</v>
      </c>
    </row>
    <row r="635" spans="1:7" x14ac:dyDescent="0.55000000000000004">
      <c r="A635">
        <v>2153.8969000000002</v>
      </c>
      <c r="G635" s="8">
        <v>574.04409999999996</v>
      </c>
    </row>
    <row r="636" spans="1:7" x14ac:dyDescent="0.55000000000000004">
      <c r="A636">
        <v>2159.2231000000002</v>
      </c>
      <c r="G636" s="8">
        <v>575.95479999999998</v>
      </c>
    </row>
    <row r="637" spans="1:7" x14ac:dyDescent="0.55000000000000004">
      <c r="A637">
        <v>2164.3425000000002</v>
      </c>
      <c r="G637" s="8">
        <v>578.03800000000001</v>
      </c>
    </row>
    <row r="638" spans="1:7" x14ac:dyDescent="0.55000000000000004">
      <c r="A638">
        <v>2178.0198999999998</v>
      </c>
      <c r="G638" s="8">
        <v>580.49540000000002</v>
      </c>
    </row>
    <row r="639" spans="1:7" x14ac:dyDescent="0.55000000000000004">
      <c r="A639">
        <v>2178.8672000000001</v>
      </c>
      <c r="G639" s="8">
        <v>580.60680000000002</v>
      </c>
    </row>
    <row r="640" spans="1:7" x14ac:dyDescent="0.55000000000000004">
      <c r="A640">
        <v>2189.6705999999999</v>
      </c>
      <c r="G640" s="8">
        <v>581.12459999999999</v>
      </c>
    </row>
    <row r="641" spans="1:7" x14ac:dyDescent="0.55000000000000004">
      <c r="A641">
        <v>2198.2219</v>
      </c>
      <c r="G641" s="8">
        <v>581.2355</v>
      </c>
    </row>
    <row r="642" spans="1:7" x14ac:dyDescent="0.55000000000000004">
      <c r="A642">
        <v>2201.8643000000002</v>
      </c>
      <c r="G642" s="8">
        <v>582.66819999999996</v>
      </c>
    </row>
    <row r="643" spans="1:7" x14ac:dyDescent="0.55000000000000004">
      <c r="A643">
        <v>2215.1653999999999</v>
      </c>
      <c r="G643" s="8">
        <v>583.47280000000001</v>
      </c>
    </row>
    <row r="644" spans="1:7" x14ac:dyDescent="0.55000000000000004">
      <c r="A644">
        <v>2216.3031999999998</v>
      </c>
      <c r="G644" s="8">
        <v>586.83720000000005</v>
      </c>
    </row>
    <row r="645" spans="1:7" x14ac:dyDescent="0.55000000000000004">
      <c r="A645">
        <v>2248.5823</v>
      </c>
      <c r="G645" s="8">
        <v>587.20280000000002</v>
      </c>
    </row>
    <row r="646" spans="1:7" x14ac:dyDescent="0.55000000000000004">
      <c r="A646">
        <v>2265.7532999999999</v>
      </c>
      <c r="G646" s="8">
        <v>588.63559999999995</v>
      </c>
    </row>
    <row r="647" spans="1:7" x14ac:dyDescent="0.55000000000000004">
      <c r="A647">
        <v>2298.212</v>
      </c>
      <c r="G647" s="8">
        <v>589.14409999999998</v>
      </c>
    </row>
    <row r="648" spans="1:7" x14ac:dyDescent="0.55000000000000004">
      <c r="A648">
        <v>2307.3555000000001</v>
      </c>
      <c r="G648" s="8">
        <v>589.98749999999995</v>
      </c>
    </row>
    <row r="649" spans="1:7" x14ac:dyDescent="0.55000000000000004">
      <c r="A649">
        <v>2313.0626000000002</v>
      </c>
      <c r="G649" s="8">
        <v>594.2971</v>
      </c>
    </row>
    <row r="650" spans="1:7" x14ac:dyDescent="0.55000000000000004">
      <c r="A650">
        <v>2317.5227</v>
      </c>
      <c r="G650" s="8">
        <v>599.86379999999997</v>
      </c>
    </row>
    <row r="651" spans="1:7" x14ac:dyDescent="0.55000000000000004">
      <c r="A651">
        <v>2319.7208000000001</v>
      </c>
      <c r="G651" s="8">
        <v>601.7962</v>
      </c>
    </row>
    <row r="652" spans="1:7" x14ac:dyDescent="0.55000000000000004">
      <c r="A652">
        <v>2331.5817999999999</v>
      </c>
      <c r="G652" s="8">
        <v>603.79399999999998</v>
      </c>
    </row>
    <row r="653" spans="1:7" x14ac:dyDescent="0.55000000000000004">
      <c r="A653">
        <v>2337.1298999999999</v>
      </c>
      <c r="G653" s="8">
        <v>604.68679999999995</v>
      </c>
    </row>
    <row r="654" spans="1:7" x14ac:dyDescent="0.55000000000000004">
      <c r="A654">
        <v>2347.1565999999998</v>
      </c>
      <c r="G654" s="8">
        <v>604.73720000000003</v>
      </c>
    </row>
    <row r="655" spans="1:7" x14ac:dyDescent="0.55000000000000004">
      <c r="A655">
        <v>2360.8575999999998</v>
      </c>
      <c r="G655" s="8">
        <v>609.7328</v>
      </c>
    </row>
    <row r="656" spans="1:7" x14ac:dyDescent="0.55000000000000004">
      <c r="A656">
        <v>2382.8227000000002</v>
      </c>
      <c r="G656" s="8">
        <v>613.64340000000004</v>
      </c>
    </row>
    <row r="657" spans="1:7" x14ac:dyDescent="0.55000000000000004">
      <c r="A657">
        <v>2391.7465000000002</v>
      </c>
      <c r="G657" s="8">
        <v>615.10469999999998</v>
      </c>
    </row>
    <row r="658" spans="1:7" x14ac:dyDescent="0.55000000000000004">
      <c r="A658">
        <v>2396.9531999999999</v>
      </c>
      <c r="G658" s="8">
        <v>615.83209999999997</v>
      </c>
    </row>
    <row r="659" spans="1:7" x14ac:dyDescent="0.55000000000000004">
      <c r="A659">
        <v>2403.9528</v>
      </c>
      <c r="G659" s="8">
        <v>618.00260000000003</v>
      </c>
    </row>
    <row r="660" spans="1:7" x14ac:dyDescent="0.55000000000000004">
      <c r="A660">
        <v>2414.5886999999998</v>
      </c>
      <c r="G660" s="8">
        <v>620.66060000000004</v>
      </c>
    </row>
    <row r="661" spans="1:7" x14ac:dyDescent="0.55000000000000004">
      <c r="A661">
        <v>2415.7370999999998</v>
      </c>
      <c r="G661" s="8">
        <v>621.19299999999998</v>
      </c>
    </row>
    <row r="662" spans="1:7" x14ac:dyDescent="0.55000000000000004">
      <c r="A662">
        <v>2416.4097999999999</v>
      </c>
      <c r="G662" s="8">
        <v>621.78470000000004</v>
      </c>
    </row>
    <row r="663" spans="1:7" x14ac:dyDescent="0.55000000000000004">
      <c r="A663">
        <v>2419.248</v>
      </c>
      <c r="G663" s="8">
        <v>623.28200000000004</v>
      </c>
    </row>
    <row r="664" spans="1:7" x14ac:dyDescent="0.55000000000000004">
      <c r="A664">
        <v>2423.7424000000001</v>
      </c>
      <c r="G664" s="8">
        <v>624.87329999999997</v>
      </c>
    </row>
    <row r="665" spans="1:7" x14ac:dyDescent="0.55000000000000004">
      <c r="A665">
        <v>2477.1307999999999</v>
      </c>
      <c r="G665" s="8">
        <v>625.19420000000002</v>
      </c>
    </row>
    <row r="666" spans="1:7" x14ac:dyDescent="0.55000000000000004">
      <c r="A666">
        <v>2483.5023999999999</v>
      </c>
      <c r="G666" s="8">
        <v>625.82920000000001</v>
      </c>
    </row>
    <row r="667" spans="1:7" x14ac:dyDescent="0.55000000000000004">
      <c r="A667">
        <v>2487.1210000000001</v>
      </c>
      <c r="G667" s="8">
        <v>626.58309999999994</v>
      </c>
    </row>
    <row r="668" spans="1:7" x14ac:dyDescent="0.55000000000000004">
      <c r="A668">
        <v>2493.3820999999998</v>
      </c>
      <c r="G668" s="8">
        <v>631.15520000000004</v>
      </c>
    </row>
    <row r="669" spans="1:7" x14ac:dyDescent="0.55000000000000004">
      <c r="A669">
        <v>2498.4431</v>
      </c>
      <c r="G669" s="8">
        <v>633.73299999999995</v>
      </c>
    </row>
    <row r="670" spans="1:7" x14ac:dyDescent="0.55000000000000004">
      <c r="A670">
        <v>2505.8024999999998</v>
      </c>
      <c r="G670" s="8">
        <v>634.83889999999997</v>
      </c>
    </row>
    <row r="671" spans="1:7" x14ac:dyDescent="0.55000000000000004">
      <c r="A671">
        <v>2521.9692</v>
      </c>
      <c r="G671" s="8">
        <v>636.04780000000005</v>
      </c>
    </row>
    <row r="672" spans="1:7" x14ac:dyDescent="0.55000000000000004">
      <c r="A672">
        <v>2527.8040999999998</v>
      </c>
      <c r="G672" s="8">
        <v>637.95770000000005</v>
      </c>
    </row>
    <row r="673" spans="1:7" x14ac:dyDescent="0.55000000000000004">
      <c r="A673">
        <v>2528.5324000000001</v>
      </c>
      <c r="G673" s="8">
        <v>638.93629999999996</v>
      </c>
    </row>
    <row r="674" spans="1:7" x14ac:dyDescent="0.55000000000000004">
      <c r="A674">
        <v>2542.3226</v>
      </c>
      <c r="G674" s="8">
        <v>644.02319999999997</v>
      </c>
    </row>
    <row r="675" spans="1:7" x14ac:dyDescent="0.55000000000000004">
      <c r="A675">
        <v>2557.8969000000002</v>
      </c>
      <c r="G675" s="8">
        <v>644.76139999999998</v>
      </c>
    </row>
    <row r="676" spans="1:7" x14ac:dyDescent="0.55000000000000004">
      <c r="A676">
        <v>2575.9839000000002</v>
      </c>
      <c r="G676" s="8">
        <v>645.19069999999999</v>
      </c>
    </row>
    <row r="677" spans="1:7" x14ac:dyDescent="0.55000000000000004">
      <c r="A677">
        <v>2587.6981999999998</v>
      </c>
      <c r="G677" s="8">
        <v>646.42510000000004</v>
      </c>
    </row>
    <row r="678" spans="1:7" x14ac:dyDescent="0.55000000000000004">
      <c r="A678">
        <v>2592.3195000000001</v>
      </c>
      <c r="G678" s="8">
        <v>649.96199999999999</v>
      </c>
    </row>
    <row r="679" spans="1:7" x14ac:dyDescent="0.55000000000000004">
      <c r="A679">
        <v>2593.1712000000002</v>
      </c>
      <c r="G679" s="8">
        <v>653.19460000000004</v>
      </c>
    </row>
    <row r="680" spans="1:7" x14ac:dyDescent="0.55000000000000004">
      <c r="A680">
        <v>2596.4519</v>
      </c>
      <c r="G680" s="8">
        <v>654.30780000000004</v>
      </c>
    </row>
    <row r="681" spans="1:7" x14ac:dyDescent="0.55000000000000004">
      <c r="A681">
        <v>2600.3825999999999</v>
      </c>
      <c r="G681" s="8">
        <v>655.22140000000002</v>
      </c>
    </row>
    <row r="682" spans="1:7" x14ac:dyDescent="0.55000000000000004">
      <c r="A682">
        <v>2623.6902</v>
      </c>
      <c r="G682" s="8">
        <v>661.54489999999998</v>
      </c>
    </row>
    <row r="683" spans="1:7" x14ac:dyDescent="0.55000000000000004">
      <c r="A683">
        <v>2625.0136000000002</v>
      </c>
      <c r="G683" s="8">
        <v>666.52909999999997</v>
      </c>
    </row>
    <row r="684" spans="1:7" x14ac:dyDescent="0.55000000000000004">
      <c r="A684">
        <v>2627.2408999999998</v>
      </c>
      <c r="G684" s="8">
        <v>668.08450000000005</v>
      </c>
    </row>
    <row r="685" spans="1:7" x14ac:dyDescent="0.55000000000000004">
      <c r="A685">
        <v>2634.0963999999999</v>
      </c>
      <c r="G685" s="8">
        <v>668.56849999999997</v>
      </c>
    </row>
    <row r="686" spans="1:7" x14ac:dyDescent="0.55000000000000004">
      <c r="A686">
        <v>2640.4414000000002</v>
      </c>
      <c r="G686" s="8">
        <v>670.76009999999997</v>
      </c>
    </row>
    <row r="687" spans="1:7" x14ac:dyDescent="0.55000000000000004">
      <c r="A687">
        <v>2643.9915000000001</v>
      </c>
      <c r="G687" s="8">
        <v>672.32470000000001</v>
      </c>
    </row>
    <row r="688" spans="1:7" x14ac:dyDescent="0.55000000000000004">
      <c r="A688">
        <v>2677.9863</v>
      </c>
      <c r="G688" s="8">
        <v>675.23979999999995</v>
      </c>
    </row>
    <row r="689" spans="1:7" x14ac:dyDescent="0.55000000000000004">
      <c r="A689">
        <v>2683.7109</v>
      </c>
      <c r="G689" s="8">
        <v>675.91830000000004</v>
      </c>
    </row>
    <row r="690" spans="1:7" x14ac:dyDescent="0.55000000000000004">
      <c r="A690">
        <v>2691.9229999999998</v>
      </c>
      <c r="G690" s="8">
        <v>679.65729999999996</v>
      </c>
    </row>
    <row r="691" spans="1:7" x14ac:dyDescent="0.55000000000000004">
      <c r="A691">
        <v>2693.9794999999999</v>
      </c>
      <c r="G691" s="8">
        <v>679.66179999999997</v>
      </c>
    </row>
    <row r="692" spans="1:7" x14ac:dyDescent="0.55000000000000004">
      <c r="A692">
        <v>2694.1206999999999</v>
      </c>
      <c r="G692" s="8">
        <v>680.22860000000003</v>
      </c>
    </row>
    <row r="693" spans="1:7" x14ac:dyDescent="0.55000000000000004">
      <c r="A693">
        <v>2730.2882</v>
      </c>
      <c r="G693" s="8">
        <v>680.40139999999997</v>
      </c>
    </row>
    <row r="694" spans="1:7" x14ac:dyDescent="0.55000000000000004">
      <c r="A694">
        <v>2742.3746999999998</v>
      </c>
      <c r="G694" s="8">
        <v>682.553</v>
      </c>
    </row>
    <row r="695" spans="1:7" x14ac:dyDescent="0.55000000000000004">
      <c r="A695">
        <v>2761.4721</v>
      </c>
      <c r="G695" s="8">
        <v>683.43409999999994</v>
      </c>
    </row>
    <row r="696" spans="1:7" x14ac:dyDescent="0.55000000000000004">
      <c r="A696">
        <v>2797.4421000000002</v>
      </c>
      <c r="G696" s="8">
        <v>687.96450000000004</v>
      </c>
    </row>
    <row r="697" spans="1:7" x14ac:dyDescent="0.55000000000000004">
      <c r="A697">
        <v>2812.3517000000002</v>
      </c>
      <c r="G697" s="8">
        <v>688.72199999999998</v>
      </c>
    </row>
    <row r="698" spans="1:7" x14ac:dyDescent="0.55000000000000004">
      <c r="A698">
        <v>2818.7244999999998</v>
      </c>
      <c r="G698" s="8">
        <v>689.54650000000004</v>
      </c>
    </row>
    <row r="699" spans="1:7" x14ac:dyDescent="0.55000000000000004">
      <c r="A699">
        <v>2819.7660999999998</v>
      </c>
      <c r="G699" s="8">
        <v>694.43119999999999</v>
      </c>
    </row>
    <row r="700" spans="1:7" x14ac:dyDescent="0.55000000000000004">
      <c r="A700">
        <v>2838.7404999999999</v>
      </c>
      <c r="G700" s="8">
        <v>695.24929999999995</v>
      </c>
    </row>
    <row r="701" spans="1:7" x14ac:dyDescent="0.55000000000000004">
      <c r="A701">
        <v>2880.4848000000002</v>
      </c>
      <c r="G701" s="8">
        <v>696.81280000000004</v>
      </c>
    </row>
    <row r="702" spans="1:7" x14ac:dyDescent="0.55000000000000004">
      <c r="A702">
        <v>2880.7503999999999</v>
      </c>
      <c r="G702" s="8">
        <v>697.05740000000003</v>
      </c>
    </row>
    <row r="703" spans="1:7" x14ac:dyDescent="0.55000000000000004">
      <c r="A703">
        <v>2883.0115999999998</v>
      </c>
      <c r="G703" s="8">
        <v>697.22379999999998</v>
      </c>
    </row>
    <row r="704" spans="1:7" x14ac:dyDescent="0.55000000000000004">
      <c r="A704">
        <v>2920.4427000000001</v>
      </c>
      <c r="G704" s="8">
        <v>700.61490000000003</v>
      </c>
    </row>
    <row r="705" spans="1:7" x14ac:dyDescent="0.55000000000000004">
      <c r="A705">
        <v>2929.5565999999999</v>
      </c>
      <c r="G705" s="8">
        <v>701.44770000000005</v>
      </c>
    </row>
    <row r="706" spans="1:7" x14ac:dyDescent="0.55000000000000004">
      <c r="A706">
        <v>2937.3298</v>
      </c>
      <c r="G706" s="8">
        <v>702.44839999999999</v>
      </c>
    </row>
    <row r="707" spans="1:7" x14ac:dyDescent="0.55000000000000004">
      <c r="A707">
        <v>2955.8643000000002</v>
      </c>
      <c r="G707" s="8">
        <v>705.04660000000001</v>
      </c>
    </row>
    <row r="708" spans="1:7" x14ac:dyDescent="0.55000000000000004">
      <c r="A708">
        <v>2959.0781999999999</v>
      </c>
      <c r="G708" s="8">
        <v>705.68010000000004</v>
      </c>
    </row>
    <row r="709" spans="1:7" x14ac:dyDescent="0.55000000000000004">
      <c r="A709">
        <v>2970.1495</v>
      </c>
      <c r="G709" s="8">
        <v>706.57600000000002</v>
      </c>
    </row>
    <row r="710" spans="1:7" x14ac:dyDescent="0.55000000000000004">
      <c r="A710">
        <v>2972.7276000000002</v>
      </c>
      <c r="G710" s="8">
        <v>707.55889999999999</v>
      </c>
    </row>
    <row r="711" spans="1:7" x14ac:dyDescent="0.55000000000000004">
      <c r="A711">
        <v>2984.9085</v>
      </c>
      <c r="G711" s="8">
        <v>710.17259999999999</v>
      </c>
    </row>
    <row r="712" spans="1:7" x14ac:dyDescent="0.55000000000000004">
      <c r="A712">
        <v>2986.1305000000002</v>
      </c>
      <c r="G712" s="8">
        <v>712.33079999999995</v>
      </c>
    </row>
    <row r="713" spans="1:7" x14ac:dyDescent="0.55000000000000004">
      <c r="A713">
        <v>2987.4803000000002</v>
      </c>
      <c r="G713" s="8">
        <v>713.3193</v>
      </c>
    </row>
    <row r="714" spans="1:7" x14ac:dyDescent="0.55000000000000004">
      <c r="A714">
        <v>2991.7112000000002</v>
      </c>
      <c r="G714" s="8">
        <v>714.05359999999996</v>
      </c>
    </row>
    <row r="715" spans="1:7" x14ac:dyDescent="0.55000000000000004">
      <c r="A715">
        <v>2996.4158000000002</v>
      </c>
      <c r="G715" s="8">
        <v>714.58680000000004</v>
      </c>
    </row>
    <row r="716" spans="1:7" x14ac:dyDescent="0.55000000000000004">
      <c r="A716">
        <v>3017.2905000000001</v>
      </c>
      <c r="G716" s="8">
        <v>723.37429999999995</v>
      </c>
    </row>
    <row r="717" spans="1:7" x14ac:dyDescent="0.55000000000000004">
      <c r="A717">
        <v>3037.8496</v>
      </c>
      <c r="G717" s="8">
        <v>724.15959999999995</v>
      </c>
    </row>
    <row r="718" spans="1:7" x14ac:dyDescent="0.55000000000000004">
      <c r="A718">
        <v>3054.1237000000001</v>
      </c>
      <c r="G718" s="8">
        <v>732.15239999999994</v>
      </c>
    </row>
    <row r="719" spans="1:7" x14ac:dyDescent="0.55000000000000004">
      <c r="A719">
        <v>3064.0335</v>
      </c>
      <c r="G719" s="8">
        <v>732.30010000000004</v>
      </c>
    </row>
    <row r="720" spans="1:7" x14ac:dyDescent="0.55000000000000004">
      <c r="A720">
        <v>3078.7808</v>
      </c>
      <c r="G720" s="8">
        <v>744.28070000000002</v>
      </c>
    </row>
    <row r="721" spans="1:7" x14ac:dyDescent="0.55000000000000004">
      <c r="A721">
        <v>3088.2067999999999</v>
      </c>
      <c r="G721" s="8">
        <v>744.50440000000003</v>
      </c>
    </row>
    <row r="722" spans="1:7" x14ac:dyDescent="0.55000000000000004">
      <c r="A722">
        <v>3111.33</v>
      </c>
      <c r="G722" s="8">
        <v>745.63040000000001</v>
      </c>
    </row>
    <row r="723" spans="1:7" x14ac:dyDescent="0.55000000000000004">
      <c r="A723">
        <v>3116.8701999999998</v>
      </c>
      <c r="G723" s="8">
        <v>746.92780000000005</v>
      </c>
    </row>
    <row r="724" spans="1:7" x14ac:dyDescent="0.55000000000000004">
      <c r="A724">
        <v>3118.5264000000002</v>
      </c>
      <c r="G724" s="8">
        <v>751.06010000000003</v>
      </c>
    </row>
    <row r="725" spans="1:7" x14ac:dyDescent="0.55000000000000004">
      <c r="A725">
        <v>3135.13</v>
      </c>
      <c r="G725" s="8">
        <v>751.15819999999997</v>
      </c>
    </row>
    <row r="726" spans="1:7" x14ac:dyDescent="0.55000000000000004">
      <c r="A726">
        <v>3148.3543</v>
      </c>
      <c r="G726" s="8">
        <v>755.3356</v>
      </c>
    </row>
    <row r="727" spans="1:7" x14ac:dyDescent="0.55000000000000004">
      <c r="A727">
        <v>3162.6666</v>
      </c>
      <c r="G727" s="8">
        <v>756.10469999999998</v>
      </c>
    </row>
    <row r="728" spans="1:7" x14ac:dyDescent="0.55000000000000004">
      <c r="A728">
        <v>3164.7768000000001</v>
      </c>
      <c r="G728" s="8">
        <v>757.32029999999997</v>
      </c>
    </row>
    <row r="729" spans="1:7" x14ac:dyDescent="0.55000000000000004">
      <c r="A729">
        <v>3187.8456999999999</v>
      </c>
      <c r="G729" s="8">
        <v>758.99260000000004</v>
      </c>
    </row>
    <row r="730" spans="1:7" x14ac:dyDescent="0.55000000000000004">
      <c r="A730">
        <v>3194.5360000000001</v>
      </c>
      <c r="G730" s="8">
        <v>759.29160000000002</v>
      </c>
    </row>
    <row r="731" spans="1:7" x14ac:dyDescent="0.55000000000000004">
      <c r="A731">
        <v>3213.0700999999999</v>
      </c>
      <c r="G731" s="8">
        <v>761.02020000000005</v>
      </c>
    </row>
    <row r="732" spans="1:7" x14ac:dyDescent="0.55000000000000004">
      <c r="A732">
        <v>3215.6289999999999</v>
      </c>
      <c r="G732" s="8">
        <v>762.06849999999997</v>
      </c>
    </row>
    <row r="733" spans="1:7" x14ac:dyDescent="0.55000000000000004">
      <c r="A733">
        <v>3244.2359999999999</v>
      </c>
      <c r="G733" s="8">
        <v>762.28189999999995</v>
      </c>
    </row>
    <row r="734" spans="1:7" x14ac:dyDescent="0.55000000000000004">
      <c r="A734">
        <v>3267.4050999999999</v>
      </c>
      <c r="G734" s="8">
        <v>765.42229999999995</v>
      </c>
    </row>
    <row r="735" spans="1:7" x14ac:dyDescent="0.55000000000000004">
      <c r="A735">
        <v>3278.2048</v>
      </c>
      <c r="G735" s="8">
        <v>769.43669999999997</v>
      </c>
    </row>
    <row r="736" spans="1:7" x14ac:dyDescent="0.55000000000000004">
      <c r="A736">
        <v>3284.5542999999998</v>
      </c>
      <c r="G736" s="8">
        <v>769.46690000000001</v>
      </c>
    </row>
    <row r="737" spans="1:7" x14ac:dyDescent="0.55000000000000004">
      <c r="A737">
        <v>3295.6985</v>
      </c>
      <c r="G737" s="8">
        <v>770.97789999999998</v>
      </c>
    </row>
    <row r="738" spans="1:7" x14ac:dyDescent="0.55000000000000004">
      <c r="A738">
        <v>3306.7125999999998</v>
      </c>
      <c r="G738" s="8">
        <v>772.76829999999995</v>
      </c>
    </row>
    <row r="739" spans="1:7" x14ac:dyDescent="0.55000000000000004">
      <c r="A739">
        <v>3346.2577999999999</v>
      </c>
      <c r="G739" s="8">
        <v>773.02919999999995</v>
      </c>
    </row>
    <row r="740" spans="1:7" x14ac:dyDescent="0.55000000000000004">
      <c r="A740">
        <v>3354.1122</v>
      </c>
      <c r="G740" s="8">
        <v>774.64660000000003</v>
      </c>
    </row>
    <row r="741" spans="1:7" x14ac:dyDescent="0.55000000000000004">
      <c r="A741">
        <v>3362.9517999999998</v>
      </c>
      <c r="G741" s="8">
        <v>783.17269999999996</v>
      </c>
    </row>
    <row r="742" spans="1:7" x14ac:dyDescent="0.55000000000000004">
      <c r="A742">
        <v>3371.3180000000002</v>
      </c>
      <c r="G742" s="8">
        <v>787.62490000000003</v>
      </c>
    </row>
    <row r="743" spans="1:7" x14ac:dyDescent="0.55000000000000004">
      <c r="A743">
        <v>3376.9169999999999</v>
      </c>
      <c r="G743" s="8">
        <v>788.22590000000002</v>
      </c>
    </row>
    <row r="744" spans="1:7" x14ac:dyDescent="0.55000000000000004">
      <c r="A744">
        <v>3408.4205999999999</v>
      </c>
      <c r="G744" s="8">
        <v>796.96889999999996</v>
      </c>
    </row>
    <row r="745" spans="1:7" x14ac:dyDescent="0.55000000000000004">
      <c r="A745">
        <v>3410.7069999999999</v>
      </c>
      <c r="G745" s="8">
        <v>799.61009999999999</v>
      </c>
    </row>
    <row r="746" spans="1:7" x14ac:dyDescent="0.55000000000000004">
      <c r="A746">
        <v>3414.8726999999999</v>
      </c>
      <c r="G746" s="8">
        <v>805.56949999999995</v>
      </c>
    </row>
    <row r="747" spans="1:7" x14ac:dyDescent="0.55000000000000004">
      <c r="A747">
        <v>3433.1918999999998</v>
      </c>
      <c r="G747" s="8">
        <v>808.52009999999996</v>
      </c>
    </row>
    <row r="748" spans="1:7" x14ac:dyDescent="0.55000000000000004">
      <c r="A748">
        <v>3443.8296999999998</v>
      </c>
      <c r="G748" s="8">
        <v>809.20320000000004</v>
      </c>
    </row>
    <row r="749" spans="1:7" x14ac:dyDescent="0.55000000000000004">
      <c r="A749">
        <v>3456.8371999999999</v>
      </c>
      <c r="G749" s="8">
        <v>809.77919999999995</v>
      </c>
    </row>
    <row r="750" spans="1:7" x14ac:dyDescent="0.55000000000000004">
      <c r="A750">
        <v>3485.6893</v>
      </c>
      <c r="G750" s="8">
        <v>811.36590000000001</v>
      </c>
    </row>
    <row r="751" spans="1:7" x14ac:dyDescent="0.55000000000000004">
      <c r="A751">
        <v>3492.5682000000002</v>
      </c>
      <c r="G751" s="8">
        <v>815.55880000000002</v>
      </c>
    </row>
    <row r="752" spans="1:7" x14ac:dyDescent="0.55000000000000004">
      <c r="A752">
        <v>3493.2811999999999</v>
      </c>
      <c r="G752" s="8">
        <v>815.61310000000003</v>
      </c>
    </row>
    <row r="753" spans="1:7" x14ac:dyDescent="0.55000000000000004">
      <c r="A753">
        <v>3497.0691999999999</v>
      </c>
      <c r="G753" s="8">
        <v>822.61210000000005</v>
      </c>
    </row>
    <row r="754" spans="1:7" x14ac:dyDescent="0.55000000000000004">
      <c r="A754">
        <v>3519.7521999999999</v>
      </c>
      <c r="G754" s="8">
        <v>824.23490000000004</v>
      </c>
    </row>
    <row r="755" spans="1:7" x14ac:dyDescent="0.55000000000000004">
      <c r="A755">
        <v>3567.1408000000001</v>
      </c>
      <c r="G755" s="8">
        <v>825.6893</v>
      </c>
    </row>
    <row r="756" spans="1:7" x14ac:dyDescent="0.55000000000000004">
      <c r="A756">
        <v>3573.6864999999998</v>
      </c>
      <c r="G756" s="8">
        <v>833.16830000000004</v>
      </c>
    </row>
    <row r="757" spans="1:7" x14ac:dyDescent="0.55000000000000004">
      <c r="A757">
        <v>3574.8449999999998</v>
      </c>
      <c r="G757" s="8">
        <v>834.41849999999999</v>
      </c>
    </row>
    <row r="758" spans="1:7" x14ac:dyDescent="0.55000000000000004">
      <c r="A758">
        <v>3575.4506999999999</v>
      </c>
      <c r="G758" s="8">
        <v>836.05740000000003</v>
      </c>
    </row>
    <row r="759" spans="1:7" x14ac:dyDescent="0.55000000000000004">
      <c r="A759">
        <v>3577.3656999999998</v>
      </c>
      <c r="G759" s="8">
        <v>836.41600000000005</v>
      </c>
    </row>
    <row r="760" spans="1:7" x14ac:dyDescent="0.55000000000000004">
      <c r="A760">
        <v>3611.9151000000002</v>
      </c>
      <c r="G760" s="8">
        <v>837.47659999999996</v>
      </c>
    </row>
    <row r="761" spans="1:7" x14ac:dyDescent="0.55000000000000004">
      <c r="A761">
        <v>3616.3535000000002</v>
      </c>
      <c r="G761" s="8">
        <v>841.76350000000002</v>
      </c>
    </row>
    <row r="762" spans="1:7" x14ac:dyDescent="0.55000000000000004">
      <c r="A762">
        <v>3626.5592000000001</v>
      </c>
      <c r="G762" s="8">
        <v>843.87620000000004</v>
      </c>
    </row>
    <row r="763" spans="1:7" x14ac:dyDescent="0.55000000000000004">
      <c r="A763">
        <v>3663.6981999999998</v>
      </c>
      <c r="G763" s="8">
        <v>851.01409999999998</v>
      </c>
    </row>
    <row r="764" spans="1:7" x14ac:dyDescent="0.55000000000000004">
      <c r="A764">
        <v>3664.5524999999998</v>
      </c>
      <c r="G764" s="8">
        <v>851.8777</v>
      </c>
    </row>
    <row r="765" spans="1:7" x14ac:dyDescent="0.55000000000000004">
      <c r="A765">
        <v>3682.7278000000001</v>
      </c>
      <c r="G765" s="8">
        <v>852.57</v>
      </c>
    </row>
    <row r="766" spans="1:7" x14ac:dyDescent="0.55000000000000004">
      <c r="A766">
        <v>3689.0317</v>
      </c>
      <c r="G766" s="8">
        <v>854.61199999999997</v>
      </c>
    </row>
    <row r="767" spans="1:7" x14ac:dyDescent="0.55000000000000004">
      <c r="A767">
        <v>3689.8029999999999</v>
      </c>
      <c r="G767" s="8">
        <v>862.46820000000002</v>
      </c>
    </row>
    <row r="768" spans="1:7" x14ac:dyDescent="0.55000000000000004">
      <c r="A768">
        <v>3702.4306999999999</v>
      </c>
      <c r="G768" s="8">
        <v>866.32429999999999</v>
      </c>
    </row>
    <row r="769" spans="1:7" x14ac:dyDescent="0.55000000000000004">
      <c r="A769">
        <v>3703.7161000000001</v>
      </c>
      <c r="G769" s="8">
        <v>868.23869999999999</v>
      </c>
    </row>
    <row r="770" spans="1:7" x14ac:dyDescent="0.55000000000000004">
      <c r="A770">
        <v>3705.8317000000002</v>
      </c>
      <c r="G770" s="8">
        <v>871.83330000000001</v>
      </c>
    </row>
    <row r="771" spans="1:7" x14ac:dyDescent="0.55000000000000004">
      <c r="A771">
        <v>3705.8779</v>
      </c>
      <c r="G771" s="8">
        <v>874.41030000000001</v>
      </c>
    </row>
    <row r="772" spans="1:7" x14ac:dyDescent="0.55000000000000004">
      <c r="A772">
        <v>3706.2233999999999</v>
      </c>
      <c r="G772" s="8">
        <v>875.69669999999996</v>
      </c>
    </row>
    <row r="773" spans="1:7" x14ac:dyDescent="0.55000000000000004">
      <c r="A773">
        <v>3706.4627999999998</v>
      </c>
      <c r="G773" s="8">
        <v>894.18970000000002</v>
      </c>
    </row>
    <row r="774" spans="1:7" x14ac:dyDescent="0.55000000000000004">
      <c r="A774">
        <v>3717.1347999999998</v>
      </c>
      <c r="G774" s="8">
        <v>895.88279999999997</v>
      </c>
    </row>
    <row r="775" spans="1:7" x14ac:dyDescent="0.55000000000000004">
      <c r="A775">
        <v>3728.0682000000002</v>
      </c>
      <c r="G775" s="8">
        <v>899.4778</v>
      </c>
    </row>
    <row r="776" spans="1:7" x14ac:dyDescent="0.55000000000000004">
      <c r="A776">
        <v>3732.8982999999998</v>
      </c>
      <c r="G776" s="8">
        <v>903.58770000000004</v>
      </c>
    </row>
    <row r="777" spans="1:7" x14ac:dyDescent="0.55000000000000004">
      <c r="A777">
        <v>3734.6635999999999</v>
      </c>
      <c r="G777" s="8">
        <v>905.39980000000003</v>
      </c>
    </row>
    <row r="778" spans="1:7" x14ac:dyDescent="0.55000000000000004">
      <c r="A778">
        <v>3743.0227</v>
      </c>
      <c r="G778" s="8">
        <v>907.63760000000002</v>
      </c>
    </row>
    <row r="779" spans="1:7" x14ac:dyDescent="0.55000000000000004">
      <c r="A779">
        <v>3770.0291999999999</v>
      </c>
      <c r="G779" s="8">
        <v>911.39469999999994</v>
      </c>
    </row>
    <row r="780" spans="1:7" x14ac:dyDescent="0.55000000000000004">
      <c r="A780">
        <v>3791.3530999999998</v>
      </c>
      <c r="G780" s="8">
        <v>912.42359999999996</v>
      </c>
    </row>
    <row r="781" spans="1:7" x14ac:dyDescent="0.55000000000000004">
      <c r="A781">
        <v>3792.6104</v>
      </c>
      <c r="G781" s="8">
        <v>921.63909999999998</v>
      </c>
    </row>
    <row r="782" spans="1:7" x14ac:dyDescent="0.55000000000000004">
      <c r="A782">
        <v>3802.4236000000001</v>
      </c>
      <c r="G782" s="8">
        <v>924.2405</v>
      </c>
    </row>
    <row r="783" spans="1:7" x14ac:dyDescent="0.55000000000000004">
      <c r="A783">
        <v>3825.5441999999998</v>
      </c>
      <c r="G783" s="8">
        <v>924.49609999999996</v>
      </c>
    </row>
    <row r="784" spans="1:7" x14ac:dyDescent="0.55000000000000004">
      <c r="A784">
        <v>3827.3078</v>
      </c>
      <c r="G784" s="8">
        <v>927.85360000000003</v>
      </c>
    </row>
    <row r="785" spans="1:7" x14ac:dyDescent="0.55000000000000004">
      <c r="A785">
        <v>3827.6858999999999</v>
      </c>
      <c r="G785" s="8">
        <v>927.99950000000001</v>
      </c>
    </row>
    <row r="786" spans="1:7" x14ac:dyDescent="0.55000000000000004">
      <c r="A786">
        <v>3853.6394</v>
      </c>
      <c r="G786" s="8">
        <v>930.45510000000002</v>
      </c>
    </row>
    <row r="787" spans="1:7" x14ac:dyDescent="0.55000000000000004">
      <c r="A787">
        <v>3855.9499000000001</v>
      </c>
      <c r="G787" s="8">
        <v>931.08100000000002</v>
      </c>
    </row>
    <row r="788" spans="1:7" x14ac:dyDescent="0.55000000000000004">
      <c r="A788">
        <v>3867.9944999999998</v>
      </c>
      <c r="G788" s="8">
        <v>934.13340000000005</v>
      </c>
    </row>
    <row r="789" spans="1:7" x14ac:dyDescent="0.55000000000000004">
      <c r="A789">
        <v>3870.5902999999998</v>
      </c>
      <c r="G789" s="8">
        <v>937.77160000000003</v>
      </c>
    </row>
    <row r="790" spans="1:7" x14ac:dyDescent="0.55000000000000004">
      <c r="A790">
        <v>3901.0853999999999</v>
      </c>
      <c r="G790" s="8">
        <v>948.42349999999999</v>
      </c>
    </row>
    <row r="791" spans="1:7" x14ac:dyDescent="0.55000000000000004">
      <c r="A791">
        <v>3902.5871000000002</v>
      </c>
      <c r="G791" s="8">
        <v>958.64390000000003</v>
      </c>
    </row>
    <row r="792" spans="1:7" x14ac:dyDescent="0.55000000000000004">
      <c r="A792">
        <v>3908.3811999999998</v>
      </c>
      <c r="G792" s="8">
        <v>958.74390000000005</v>
      </c>
    </row>
    <row r="793" spans="1:7" x14ac:dyDescent="0.55000000000000004">
      <c r="A793">
        <v>3916.6167999999998</v>
      </c>
      <c r="G793" s="8">
        <v>961.25250000000005</v>
      </c>
    </row>
    <row r="794" spans="1:7" x14ac:dyDescent="0.55000000000000004">
      <c r="A794">
        <v>3951.2921999999999</v>
      </c>
      <c r="G794" s="8">
        <v>967.64480000000003</v>
      </c>
    </row>
    <row r="795" spans="1:7" x14ac:dyDescent="0.55000000000000004">
      <c r="A795">
        <v>3952.9227999999998</v>
      </c>
      <c r="G795" s="8">
        <v>970.3125</v>
      </c>
    </row>
    <row r="796" spans="1:7" x14ac:dyDescent="0.55000000000000004">
      <c r="A796">
        <v>3953.8777</v>
      </c>
      <c r="G796" s="8">
        <v>971.9067</v>
      </c>
    </row>
    <row r="797" spans="1:7" x14ac:dyDescent="0.55000000000000004">
      <c r="A797">
        <v>3964.8368999999998</v>
      </c>
      <c r="G797" s="8">
        <v>975.2885</v>
      </c>
    </row>
    <row r="798" spans="1:7" x14ac:dyDescent="0.55000000000000004">
      <c r="A798">
        <v>3973.0553</v>
      </c>
      <c r="G798" s="8">
        <v>982.42629999999997</v>
      </c>
    </row>
    <row r="799" spans="1:7" x14ac:dyDescent="0.55000000000000004">
      <c r="A799">
        <v>3982.0322000000001</v>
      </c>
      <c r="G799" s="8">
        <v>986.19619999999998</v>
      </c>
    </row>
    <row r="800" spans="1:7" x14ac:dyDescent="0.55000000000000004">
      <c r="A800">
        <v>4023.2134000000001</v>
      </c>
      <c r="G800" s="8">
        <v>989.1884</v>
      </c>
    </row>
    <row r="801" spans="1:7" x14ac:dyDescent="0.55000000000000004">
      <c r="A801">
        <v>4026.8150999999998</v>
      </c>
      <c r="G801" s="8">
        <v>990.40520000000004</v>
      </c>
    </row>
    <row r="802" spans="1:7" x14ac:dyDescent="0.55000000000000004">
      <c r="A802">
        <v>4035.3208</v>
      </c>
      <c r="G802" s="8">
        <v>996.27269999999999</v>
      </c>
    </row>
    <row r="803" spans="1:7" x14ac:dyDescent="0.55000000000000004">
      <c r="A803">
        <v>4052.7887999999998</v>
      </c>
      <c r="G803" s="8">
        <v>1002.8759</v>
      </c>
    </row>
    <row r="804" spans="1:7" x14ac:dyDescent="0.55000000000000004">
      <c r="A804">
        <v>4059.7319000000002</v>
      </c>
      <c r="G804" s="8">
        <v>1003.0945</v>
      </c>
    </row>
    <row r="805" spans="1:7" x14ac:dyDescent="0.55000000000000004">
      <c r="A805">
        <v>4072.5526</v>
      </c>
      <c r="G805" s="8">
        <v>1003.4336</v>
      </c>
    </row>
    <row r="806" spans="1:7" x14ac:dyDescent="0.55000000000000004">
      <c r="A806">
        <v>4084.8155999999999</v>
      </c>
      <c r="G806" s="8">
        <v>1007.1144</v>
      </c>
    </row>
    <row r="807" spans="1:7" x14ac:dyDescent="0.55000000000000004">
      <c r="A807">
        <v>4086.8017</v>
      </c>
      <c r="G807" s="8">
        <v>1010.4687</v>
      </c>
    </row>
    <row r="808" spans="1:7" x14ac:dyDescent="0.55000000000000004">
      <c r="A808">
        <v>4090.9133000000002</v>
      </c>
      <c r="G808" s="8">
        <v>1010.6103000000001</v>
      </c>
    </row>
    <row r="809" spans="1:7" x14ac:dyDescent="0.55000000000000004">
      <c r="A809">
        <v>4113.3157000000001</v>
      </c>
      <c r="G809" s="8">
        <v>1015.7775</v>
      </c>
    </row>
    <row r="810" spans="1:7" x14ac:dyDescent="0.55000000000000004">
      <c r="A810">
        <v>4115.8625000000002</v>
      </c>
      <c r="G810" s="8">
        <v>1021.8729</v>
      </c>
    </row>
    <row r="811" spans="1:7" x14ac:dyDescent="0.55000000000000004">
      <c r="A811">
        <v>4120.0006000000003</v>
      </c>
      <c r="G811" s="8">
        <v>1024.5254</v>
      </c>
    </row>
    <row r="812" spans="1:7" x14ac:dyDescent="0.55000000000000004">
      <c r="A812">
        <v>4123.4691000000003</v>
      </c>
      <c r="G812" s="8">
        <v>1031.9746</v>
      </c>
    </row>
    <row r="813" spans="1:7" x14ac:dyDescent="0.55000000000000004">
      <c r="A813">
        <v>4129.1181999999999</v>
      </c>
      <c r="G813" s="8">
        <v>1035.8869999999999</v>
      </c>
    </row>
    <row r="814" spans="1:7" x14ac:dyDescent="0.55000000000000004">
      <c r="A814">
        <v>4161.2491</v>
      </c>
      <c r="G814" s="8">
        <v>1039.3230000000001</v>
      </c>
    </row>
    <row r="815" spans="1:7" x14ac:dyDescent="0.55000000000000004">
      <c r="A815">
        <v>4184.0311000000002</v>
      </c>
      <c r="G815" s="8">
        <v>1040.6881000000001</v>
      </c>
    </row>
    <row r="816" spans="1:7" x14ac:dyDescent="0.55000000000000004">
      <c r="A816">
        <v>4193.5392000000002</v>
      </c>
      <c r="G816" s="8">
        <v>1045.1241</v>
      </c>
    </row>
    <row r="817" spans="1:7" x14ac:dyDescent="0.55000000000000004">
      <c r="A817">
        <v>4200.1475</v>
      </c>
      <c r="G817" s="8">
        <v>1053.9367</v>
      </c>
    </row>
    <row r="818" spans="1:7" x14ac:dyDescent="0.55000000000000004">
      <c r="A818">
        <v>4216.5290000000005</v>
      </c>
      <c r="G818" s="8">
        <v>1054.3244</v>
      </c>
    </row>
    <row r="819" spans="1:7" x14ac:dyDescent="0.55000000000000004">
      <c r="A819">
        <v>4237.7206999999999</v>
      </c>
      <c r="G819" s="8">
        <v>1055.296</v>
      </c>
    </row>
    <row r="820" spans="1:7" x14ac:dyDescent="0.55000000000000004">
      <c r="A820">
        <v>4250.1292000000003</v>
      </c>
      <c r="G820" s="8">
        <v>1070.4450999999999</v>
      </c>
    </row>
    <row r="821" spans="1:7" x14ac:dyDescent="0.55000000000000004">
      <c r="A821">
        <v>4265.9083000000001</v>
      </c>
      <c r="G821" s="8">
        <v>1075.5269000000001</v>
      </c>
    </row>
    <row r="822" spans="1:7" x14ac:dyDescent="0.55000000000000004">
      <c r="A822">
        <v>4289.9736999999996</v>
      </c>
      <c r="G822" s="8">
        <v>1077.6233999999999</v>
      </c>
    </row>
    <row r="823" spans="1:7" x14ac:dyDescent="0.55000000000000004">
      <c r="A823">
        <v>4318.9768000000004</v>
      </c>
      <c r="G823" s="8">
        <v>1077.9991</v>
      </c>
    </row>
    <row r="824" spans="1:7" x14ac:dyDescent="0.55000000000000004">
      <c r="A824">
        <v>4357.0250999999998</v>
      </c>
      <c r="G824" s="8">
        <v>1080.9936</v>
      </c>
    </row>
    <row r="825" spans="1:7" x14ac:dyDescent="0.55000000000000004">
      <c r="A825">
        <v>4423.53</v>
      </c>
      <c r="G825" s="8">
        <v>1085.1329000000001</v>
      </c>
    </row>
    <row r="826" spans="1:7" x14ac:dyDescent="0.55000000000000004">
      <c r="A826">
        <v>4423.8339999999998</v>
      </c>
      <c r="G826" s="8">
        <v>1098.5546999999999</v>
      </c>
    </row>
    <row r="827" spans="1:7" x14ac:dyDescent="0.55000000000000004">
      <c r="A827">
        <v>4448.4799000000003</v>
      </c>
      <c r="G827" s="8">
        <v>1099.3477</v>
      </c>
    </row>
    <row r="828" spans="1:7" x14ac:dyDescent="0.55000000000000004">
      <c r="A828">
        <v>4457.8086999999996</v>
      </c>
      <c r="G828" s="8">
        <v>1112.4535000000001</v>
      </c>
    </row>
    <row r="829" spans="1:7" x14ac:dyDescent="0.55000000000000004">
      <c r="A829">
        <v>4480.3204999999998</v>
      </c>
      <c r="G829" s="8">
        <v>1129.8525999999999</v>
      </c>
    </row>
    <row r="830" spans="1:7" x14ac:dyDescent="0.55000000000000004">
      <c r="A830">
        <v>4490.5582000000004</v>
      </c>
      <c r="G830" s="8">
        <v>1132.777</v>
      </c>
    </row>
    <row r="831" spans="1:7" x14ac:dyDescent="0.55000000000000004">
      <c r="A831">
        <v>4508.8672999999999</v>
      </c>
      <c r="G831" s="8">
        <v>1137.3505</v>
      </c>
    </row>
    <row r="832" spans="1:7" x14ac:dyDescent="0.55000000000000004">
      <c r="A832">
        <v>4515.8513999999996</v>
      </c>
      <c r="G832" s="8">
        <v>1150.0797</v>
      </c>
    </row>
    <row r="833" spans="1:7" x14ac:dyDescent="0.55000000000000004">
      <c r="A833">
        <v>4527.6643999999997</v>
      </c>
      <c r="G833" s="8">
        <v>1154.0768</v>
      </c>
    </row>
    <row r="834" spans="1:7" x14ac:dyDescent="0.55000000000000004">
      <c r="A834">
        <v>4534.4094999999998</v>
      </c>
      <c r="G834" s="8">
        <v>1157.3317999999999</v>
      </c>
    </row>
    <row r="835" spans="1:7" x14ac:dyDescent="0.55000000000000004">
      <c r="A835">
        <v>4563.2936</v>
      </c>
      <c r="G835" s="8">
        <v>1157.9767999999999</v>
      </c>
    </row>
    <row r="836" spans="1:7" x14ac:dyDescent="0.55000000000000004">
      <c r="A836">
        <v>4609.3657000000003</v>
      </c>
      <c r="G836" s="8">
        <v>1171.9556</v>
      </c>
    </row>
    <row r="837" spans="1:7" x14ac:dyDescent="0.55000000000000004">
      <c r="A837">
        <v>4634.2892000000002</v>
      </c>
      <c r="G837" s="8">
        <v>1176.1914999999999</v>
      </c>
    </row>
    <row r="838" spans="1:7" x14ac:dyDescent="0.55000000000000004">
      <c r="A838">
        <v>4637.0001000000002</v>
      </c>
      <c r="G838" s="8">
        <v>1177.3055999999999</v>
      </c>
    </row>
    <row r="839" spans="1:7" x14ac:dyDescent="0.55000000000000004">
      <c r="A839">
        <v>4677.3678</v>
      </c>
      <c r="G839" s="8">
        <v>1181.3634999999999</v>
      </c>
    </row>
    <row r="840" spans="1:7" x14ac:dyDescent="0.55000000000000004">
      <c r="A840">
        <v>4717.1040999999996</v>
      </c>
      <c r="G840" s="8">
        <v>1181.8543</v>
      </c>
    </row>
    <row r="841" spans="1:7" x14ac:dyDescent="0.55000000000000004">
      <c r="A841">
        <v>4718.4057000000003</v>
      </c>
      <c r="G841" s="8">
        <v>1182.6922</v>
      </c>
    </row>
    <row r="842" spans="1:7" x14ac:dyDescent="0.55000000000000004">
      <c r="A842">
        <v>4740.6822000000002</v>
      </c>
      <c r="G842" s="8">
        <v>1186.538</v>
      </c>
    </row>
    <row r="843" spans="1:7" x14ac:dyDescent="0.55000000000000004">
      <c r="A843">
        <v>4758.6759000000002</v>
      </c>
      <c r="G843" s="8">
        <v>1188.0947000000001</v>
      </c>
    </row>
    <row r="844" spans="1:7" x14ac:dyDescent="0.55000000000000004">
      <c r="A844">
        <v>4796.5142999999998</v>
      </c>
      <c r="G844" s="8">
        <v>1192.1400000000001</v>
      </c>
    </row>
    <row r="845" spans="1:7" x14ac:dyDescent="0.55000000000000004">
      <c r="A845">
        <v>4799.5847000000003</v>
      </c>
      <c r="G845" s="8">
        <v>1192.2030999999999</v>
      </c>
    </row>
    <row r="846" spans="1:7" x14ac:dyDescent="0.55000000000000004">
      <c r="A846">
        <v>4829.2327999999998</v>
      </c>
      <c r="G846" s="8">
        <v>1205.0260000000001</v>
      </c>
    </row>
    <row r="847" spans="1:7" x14ac:dyDescent="0.55000000000000004">
      <c r="A847">
        <v>4837.1517000000003</v>
      </c>
      <c r="G847" s="8">
        <v>1208.6412</v>
      </c>
    </row>
    <row r="848" spans="1:7" x14ac:dyDescent="0.55000000000000004">
      <c r="A848">
        <v>4839.3006999999998</v>
      </c>
      <c r="G848" s="8">
        <v>1210.1856</v>
      </c>
    </row>
    <row r="849" spans="1:7" x14ac:dyDescent="0.55000000000000004">
      <c r="A849">
        <v>4841.4369999999999</v>
      </c>
      <c r="G849" s="8">
        <v>1216.4898000000001</v>
      </c>
    </row>
    <row r="850" spans="1:7" x14ac:dyDescent="0.55000000000000004">
      <c r="A850">
        <v>4902.3523999999998</v>
      </c>
      <c r="G850" s="8">
        <v>1218.1010000000001</v>
      </c>
    </row>
    <row r="851" spans="1:7" x14ac:dyDescent="0.55000000000000004">
      <c r="A851">
        <v>5002.3472000000002</v>
      </c>
      <c r="G851" s="8">
        <v>1220.9129</v>
      </c>
    </row>
    <row r="852" spans="1:7" x14ac:dyDescent="0.55000000000000004">
      <c r="A852">
        <v>5020.5239000000001</v>
      </c>
      <c r="G852" s="8">
        <v>1227.3928000000001</v>
      </c>
    </row>
    <row r="853" spans="1:7" x14ac:dyDescent="0.55000000000000004">
      <c r="A853">
        <v>5027.8888999999999</v>
      </c>
      <c r="G853" s="8">
        <v>1228.4839999999999</v>
      </c>
    </row>
    <row r="854" spans="1:7" x14ac:dyDescent="0.55000000000000004">
      <c r="A854">
        <v>5033.0319</v>
      </c>
      <c r="G854" s="8">
        <v>1231.2482</v>
      </c>
    </row>
    <row r="855" spans="1:7" x14ac:dyDescent="0.55000000000000004">
      <c r="A855">
        <v>5120.3793999999998</v>
      </c>
      <c r="G855" s="8">
        <v>1231.3965000000001</v>
      </c>
    </row>
    <row r="856" spans="1:7" x14ac:dyDescent="0.55000000000000004">
      <c r="A856">
        <v>5124.9014999999999</v>
      </c>
      <c r="G856" s="8">
        <v>1235.3784000000001</v>
      </c>
    </row>
    <row r="857" spans="1:7" x14ac:dyDescent="0.55000000000000004">
      <c r="A857">
        <v>5198.9283999999998</v>
      </c>
      <c r="G857" s="8">
        <v>1249.0598</v>
      </c>
    </row>
    <row r="858" spans="1:7" x14ac:dyDescent="0.55000000000000004">
      <c r="A858">
        <v>5242.7453999999998</v>
      </c>
      <c r="G858" s="8">
        <v>1250.6736000000001</v>
      </c>
    </row>
    <row r="859" spans="1:7" x14ac:dyDescent="0.55000000000000004">
      <c r="A859">
        <v>5247.7012000000004</v>
      </c>
      <c r="G859" s="8">
        <v>1253.9509</v>
      </c>
    </row>
    <row r="860" spans="1:7" x14ac:dyDescent="0.55000000000000004">
      <c r="A860">
        <v>5312.4425000000001</v>
      </c>
      <c r="G860" s="8">
        <v>1261.2270000000001</v>
      </c>
    </row>
    <row r="861" spans="1:7" x14ac:dyDescent="0.55000000000000004">
      <c r="A861">
        <v>5315.5429999999997</v>
      </c>
      <c r="G861" s="8">
        <v>1269.126</v>
      </c>
    </row>
    <row r="862" spans="1:7" x14ac:dyDescent="0.55000000000000004">
      <c r="A862">
        <v>5383.3216000000002</v>
      </c>
      <c r="G862" s="8">
        <v>1269.6157000000001</v>
      </c>
    </row>
    <row r="863" spans="1:7" x14ac:dyDescent="0.55000000000000004">
      <c r="A863">
        <v>5387.3766999999998</v>
      </c>
      <c r="G863" s="8">
        <v>1275.8490999999999</v>
      </c>
    </row>
    <row r="864" spans="1:7" x14ac:dyDescent="0.55000000000000004">
      <c r="A864">
        <v>5483.3968999999997</v>
      </c>
      <c r="G864" s="8">
        <v>1276.3189</v>
      </c>
    </row>
    <row r="865" spans="1:7" x14ac:dyDescent="0.55000000000000004">
      <c r="A865">
        <v>5501.7518</v>
      </c>
      <c r="G865" s="8">
        <v>1281.4106999999999</v>
      </c>
    </row>
    <row r="866" spans="1:7" x14ac:dyDescent="0.55000000000000004">
      <c r="A866">
        <v>5516.4297999999999</v>
      </c>
      <c r="G866" s="8">
        <v>1284.587</v>
      </c>
    </row>
    <row r="867" spans="1:7" x14ac:dyDescent="0.55000000000000004">
      <c r="A867">
        <v>5536.5613000000003</v>
      </c>
      <c r="G867" s="8">
        <v>1287.6036999999999</v>
      </c>
    </row>
    <row r="868" spans="1:7" x14ac:dyDescent="0.55000000000000004">
      <c r="A868">
        <v>5568.8998000000001</v>
      </c>
      <c r="G868" s="8">
        <v>1287.6674</v>
      </c>
    </row>
    <row r="869" spans="1:7" x14ac:dyDescent="0.55000000000000004">
      <c r="A869">
        <v>5582.3110999999999</v>
      </c>
      <c r="G869" s="8">
        <v>1291.2266999999999</v>
      </c>
    </row>
    <row r="870" spans="1:7" x14ac:dyDescent="0.55000000000000004">
      <c r="A870">
        <v>5595.0842000000002</v>
      </c>
      <c r="G870" s="8">
        <v>1294.6507999999999</v>
      </c>
    </row>
    <row r="871" spans="1:7" x14ac:dyDescent="0.55000000000000004">
      <c r="A871">
        <v>5650.94</v>
      </c>
      <c r="G871" s="8">
        <v>1300.0463</v>
      </c>
    </row>
    <row r="872" spans="1:7" x14ac:dyDescent="0.55000000000000004">
      <c r="A872">
        <v>5666.2142999999996</v>
      </c>
      <c r="G872" s="8">
        <v>1315.9525000000001</v>
      </c>
    </row>
    <row r="873" spans="1:7" x14ac:dyDescent="0.55000000000000004">
      <c r="A873">
        <v>5727.3411999999998</v>
      </c>
      <c r="G873" s="8">
        <v>1331.8592000000001</v>
      </c>
    </row>
    <row r="874" spans="1:7" x14ac:dyDescent="0.55000000000000004">
      <c r="A874">
        <v>5752.7128000000002</v>
      </c>
      <c r="G874" s="8">
        <v>1335.4353000000001</v>
      </c>
    </row>
    <row r="875" spans="1:7" x14ac:dyDescent="0.55000000000000004">
      <c r="A875">
        <v>5795.0807999999997</v>
      </c>
      <c r="G875" s="8">
        <v>1336.0096000000001</v>
      </c>
    </row>
    <row r="876" spans="1:7" x14ac:dyDescent="0.55000000000000004">
      <c r="A876">
        <v>5851.6080000000002</v>
      </c>
      <c r="G876" s="8">
        <v>1344.1768</v>
      </c>
    </row>
    <row r="877" spans="1:7" x14ac:dyDescent="0.55000000000000004">
      <c r="A877">
        <v>5870.0488999999998</v>
      </c>
      <c r="G877" s="8">
        <v>1345.4494</v>
      </c>
    </row>
    <row r="878" spans="1:7" x14ac:dyDescent="0.55000000000000004">
      <c r="A878">
        <v>5918.1823000000004</v>
      </c>
      <c r="G878" s="8">
        <v>1352.2360000000001</v>
      </c>
    </row>
    <row r="879" spans="1:7" x14ac:dyDescent="0.55000000000000004">
      <c r="A879">
        <v>5924.8648999999996</v>
      </c>
      <c r="G879" s="8">
        <v>1370.6839</v>
      </c>
    </row>
    <row r="880" spans="1:7" x14ac:dyDescent="0.55000000000000004">
      <c r="A880">
        <v>6039.01</v>
      </c>
      <c r="G880" s="8">
        <v>1378.848</v>
      </c>
    </row>
    <row r="881" spans="1:7" x14ac:dyDescent="0.55000000000000004">
      <c r="A881">
        <v>6099.8391000000001</v>
      </c>
      <c r="G881" s="8">
        <v>1380.2702999999999</v>
      </c>
    </row>
    <row r="882" spans="1:7" x14ac:dyDescent="0.55000000000000004">
      <c r="A882">
        <v>6119.8339999999998</v>
      </c>
      <c r="G882" s="8">
        <v>1383.4365</v>
      </c>
    </row>
    <row r="883" spans="1:7" x14ac:dyDescent="0.55000000000000004">
      <c r="A883">
        <v>6151.8427000000001</v>
      </c>
      <c r="G883" s="8">
        <v>1393.704</v>
      </c>
    </row>
    <row r="884" spans="1:7" x14ac:dyDescent="0.55000000000000004">
      <c r="A884">
        <v>6382.0267999999996</v>
      </c>
      <c r="G884" s="8">
        <v>1398.8624</v>
      </c>
    </row>
    <row r="885" spans="1:7" x14ac:dyDescent="0.55000000000000004">
      <c r="A885">
        <v>6394.1617999999999</v>
      </c>
      <c r="G885" s="8">
        <v>1401.7346</v>
      </c>
    </row>
    <row r="886" spans="1:7" x14ac:dyDescent="0.55000000000000004">
      <c r="A886">
        <v>6434.7295999999997</v>
      </c>
      <c r="G886" s="8">
        <v>1402.3436999999999</v>
      </c>
    </row>
    <row r="887" spans="1:7" x14ac:dyDescent="0.55000000000000004">
      <c r="A887">
        <v>6435.0258999999996</v>
      </c>
      <c r="G887" s="8">
        <v>1415.9694999999999</v>
      </c>
    </row>
    <row r="888" spans="1:7" x14ac:dyDescent="0.55000000000000004">
      <c r="A888">
        <v>6441.8361000000004</v>
      </c>
      <c r="G888" s="8">
        <v>1428.4765</v>
      </c>
    </row>
    <row r="889" spans="1:7" x14ac:dyDescent="0.55000000000000004">
      <c r="A889">
        <v>6510.0986000000003</v>
      </c>
      <c r="G889" s="8">
        <v>1440.2484999999999</v>
      </c>
    </row>
    <row r="890" spans="1:7" x14ac:dyDescent="0.55000000000000004">
      <c r="A890">
        <v>6528.3316000000004</v>
      </c>
      <c r="G890" s="8">
        <v>1446.8658</v>
      </c>
    </row>
    <row r="891" spans="1:7" x14ac:dyDescent="0.55000000000000004">
      <c r="A891">
        <v>6552.7448000000004</v>
      </c>
      <c r="G891" s="8">
        <v>1447.7994000000001</v>
      </c>
    </row>
    <row r="892" spans="1:7" x14ac:dyDescent="0.55000000000000004">
      <c r="A892">
        <v>6582.8811999999998</v>
      </c>
      <c r="G892" s="8">
        <v>1465.0577000000001</v>
      </c>
    </row>
    <row r="893" spans="1:7" x14ac:dyDescent="0.55000000000000004">
      <c r="A893">
        <v>6612.8406000000004</v>
      </c>
      <c r="G893" s="8">
        <v>1466.3959</v>
      </c>
    </row>
    <row r="894" spans="1:7" x14ac:dyDescent="0.55000000000000004">
      <c r="A894">
        <v>6643.1782999999996</v>
      </c>
      <c r="G894" s="8">
        <v>1474.6840999999999</v>
      </c>
    </row>
    <row r="895" spans="1:7" x14ac:dyDescent="0.55000000000000004">
      <c r="A895">
        <v>6654.5937000000004</v>
      </c>
      <c r="G895" s="8">
        <v>1478.5179000000001</v>
      </c>
    </row>
    <row r="896" spans="1:7" x14ac:dyDescent="0.55000000000000004">
      <c r="A896">
        <v>6656.6985000000004</v>
      </c>
      <c r="G896" s="8">
        <v>1492.6315999999999</v>
      </c>
    </row>
    <row r="897" spans="1:7" x14ac:dyDescent="0.55000000000000004">
      <c r="A897">
        <v>6708.8759</v>
      </c>
      <c r="G897" s="8">
        <v>1498.7139999999999</v>
      </c>
    </row>
    <row r="898" spans="1:7" x14ac:dyDescent="0.55000000000000004">
      <c r="A898">
        <v>6728.7484000000004</v>
      </c>
      <c r="G898" s="8">
        <v>1501.433</v>
      </c>
    </row>
    <row r="899" spans="1:7" x14ac:dyDescent="0.55000000000000004">
      <c r="A899">
        <v>6752.8325000000004</v>
      </c>
      <c r="G899" s="8">
        <v>1505.7260000000001</v>
      </c>
    </row>
    <row r="900" spans="1:7" x14ac:dyDescent="0.55000000000000004">
      <c r="A900">
        <v>6820.2312000000002</v>
      </c>
      <c r="G900" s="8">
        <v>1506.9912999999999</v>
      </c>
    </row>
    <row r="901" spans="1:7" x14ac:dyDescent="0.55000000000000004">
      <c r="A901">
        <v>6822.3698000000004</v>
      </c>
      <c r="G901" s="8">
        <v>1551.5151000000001</v>
      </c>
    </row>
    <row r="902" spans="1:7" x14ac:dyDescent="0.55000000000000004">
      <c r="A902">
        <v>6827.6558000000005</v>
      </c>
      <c r="G902" s="8">
        <v>1558.0464999999999</v>
      </c>
    </row>
    <row r="903" spans="1:7" x14ac:dyDescent="0.55000000000000004">
      <c r="A903">
        <v>6979.3220000000001</v>
      </c>
      <c r="G903" s="8">
        <v>1564.5396000000001</v>
      </c>
    </row>
    <row r="904" spans="1:7" x14ac:dyDescent="0.55000000000000004">
      <c r="A904">
        <v>7050.4207999999999</v>
      </c>
      <c r="G904" s="8">
        <v>1598.3215</v>
      </c>
    </row>
    <row r="905" spans="1:7" x14ac:dyDescent="0.55000000000000004">
      <c r="A905">
        <v>7068.3694999999998</v>
      </c>
      <c r="G905" s="8">
        <v>1626.6294</v>
      </c>
    </row>
    <row r="906" spans="1:7" x14ac:dyDescent="0.55000000000000004">
      <c r="A906">
        <v>7098.2212</v>
      </c>
      <c r="G906" s="8">
        <v>1652.4346</v>
      </c>
    </row>
    <row r="907" spans="1:7" x14ac:dyDescent="0.55000000000000004">
      <c r="A907">
        <v>7107.0640999999996</v>
      </c>
      <c r="G907" s="8">
        <v>1680.5078000000001</v>
      </c>
    </row>
    <row r="908" spans="1:7" x14ac:dyDescent="0.55000000000000004">
      <c r="A908">
        <v>7111.5174999999999</v>
      </c>
      <c r="G908" s="8">
        <v>1689.0065999999999</v>
      </c>
    </row>
    <row r="909" spans="1:7" x14ac:dyDescent="0.55000000000000004">
      <c r="A909">
        <v>7128.3720000000003</v>
      </c>
      <c r="G909" s="8">
        <v>1697.4033999999999</v>
      </c>
    </row>
    <row r="910" spans="1:7" x14ac:dyDescent="0.55000000000000004">
      <c r="A910">
        <v>7219.5690999999997</v>
      </c>
      <c r="G910" s="8">
        <v>1712.7953</v>
      </c>
    </row>
    <row r="911" spans="1:7" x14ac:dyDescent="0.55000000000000004">
      <c r="A911">
        <v>7293.2682000000004</v>
      </c>
      <c r="G911" s="8">
        <v>1717.9736</v>
      </c>
    </row>
    <row r="912" spans="1:7" x14ac:dyDescent="0.55000000000000004">
      <c r="A912">
        <v>7309.9647000000004</v>
      </c>
      <c r="G912" s="8">
        <v>1740.2630999999999</v>
      </c>
    </row>
    <row r="913" spans="1:7" x14ac:dyDescent="0.55000000000000004">
      <c r="A913">
        <v>7314.7464</v>
      </c>
      <c r="G913" s="8">
        <v>1757.8262</v>
      </c>
    </row>
    <row r="914" spans="1:7" x14ac:dyDescent="0.55000000000000004">
      <c r="A914">
        <v>7407.3759</v>
      </c>
      <c r="G914" s="8">
        <v>1768.7735</v>
      </c>
    </row>
    <row r="915" spans="1:7" x14ac:dyDescent="0.55000000000000004">
      <c r="A915">
        <v>7414.2085999999999</v>
      </c>
      <c r="G915" s="8">
        <v>1771.5242000000001</v>
      </c>
    </row>
    <row r="916" spans="1:7" x14ac:dyDescent="0.55000000000000004">
      <c r="A916">
        <v>7584.5482000000002</v>
      </c>
      <c r="G916" s="8">
        <v>1783.7165</v>
      </c>
    </row>
    <row r="917" spans="1:7" x14ac:dyDescent="0.55000000000000004">
      <c r="A917">
        <v>7798.3149999999996</v>
      </c>
      <c r="G917" s="8">
        <v>1787.6947</v>
      </c>
    </row>
    <row r="918" spans="1:7" x14ac:dyDescent="0.55000000000000004">
      <c r="A918">
        <v>7941.1144000000004</v>
      </c>
      <c r="G918" s="8">
        <v>1810.7021</v>
      </c>
    </row>
    <row r="919" spans="1:7" x14ac:dyDescent="0.55000000000000004">
      <c r="A919">
        <v>8173.3633</v>
      </c>
      <c r="G919" s="8">
        <v>1828.0941</v>
      </c>
    </row>
    <row r="920" spans="1:7" x14ac:dyDescent="0.55000000000000004">
      <c r="A920">
        <v>8177.0133999999998</v>
      </c>
      <c r="G920" s="8">
        <v>1832.4540999999999</v>
      </c>
    </row>
    <row r="921" spans="1:7" x14ac:dyDescent="0.55000000000000004">
      <c r="A921">
        <v>8291.6937999999991</v>
      </c>
      <c r="G921" s="8">
        <v>1843.133</v>
      </c>
    </row>
    <row r="922" spans="1:7" x14ac:dyDescent="0.55000000000000004">
      <c r="A922">
        <v>8383.3521000000001</v>
      </c>
      <c r="G922" s="8">
        <v>1862.7476999999999</v>
      </c>
    </row>
    <row r="923" spans="1:7" x14ac:dyDescent="0.55000000000000004">
      <c r="A923">
        <v>8384.1154999999999</v>
      </c>
      <c r="G923" s="8">
        <v>1868.7271000000001</v>
      </c>
    </row>
    <row r="924" spans="1:7" x14ac:dyDescent="0.55000000000000004">
      <c r="A924">
        <v>8518.1306999999997</v>
      </c>
      <c r="G924" s="8">
        <v>1879.2457999999999</v>
      </c>
    </row>
    <row r="925" spans="1:7" x14ac:dyDescent="0.55000000000000004">
      <c r="A925">
        <v>8557.9405999999999</v>
      </c>
      <c r="G925" s="8">
        <v>1890.0997</v>
      </c>
    </row>
    <row r="926" spans="1:7" x14ac:dyDescent="0.55000000000000004">
      <c r="A926">
        <v>8619.2577000000001</v>
      </c>
      <c r="G926" s="8">
        <v>1893.3775000000001</v>
      </c>
    </row>
    <row r="927" spans="1:7" x14ac:dyDescent="0.55000000000000004">
      <c r="A927">
        <v>8622.4827999999998</v>
      </c>
      <c r="G927" s="8">
        <v>1896.2967000000001</v>
      </c>
    </row>
    <row r="928" spans="1:7" x14ac:dyDescent="0.55000000000000004">
      <c r="A928">
        <v>8724.5535</v>
      </c>
      <c r="G928" s="8">
        <v>1914.7240999999999</v>
      </c>
    </row>
    <row r="929" spans="1:7" x14ac:dyDescent="0.55000000000000004">
      <c r="A929">
        <v>8826.2684000000008</v>
      </c>
      <c r="G929" s="8">
        <v>1937.3118999999999</v>
      </c>
    </row>
    <row r="930" spans="1:7" x14ac:dyDescent="0.55000000000000004">
      <c r="A930">
        <v>8875.5984000000008</v>
      </c>
      <c r="G930" s="8">
        <v>1955.7643</v>
      </c>
    </row>
    <row r="931" spans="1:7" x14ac:dyDescent="0.55000000000000004">
      <c r="A931">
        <v>8906.4881999999998</v>
      </c>
      <c r="G931" s="8">
        <v>1963.4077</v>
      </c>
    </row>
    <row r="932" spans="1:7" x14ac:dyDescent="0.55000000000000004">
      <c r="A932">
        <v>8920.0123000000003</v>
      </c>
      <c r="G932" s="8">
        <v>1990.9184</v>
      </c>
    </row>
    <row r="933" spans="1:7" x14ac:dyDescent="0.55000000000000004">
      <c r="A933">
        <v>8934.4933000000001</v>
      </c>
      <c r="G933" s="8">
        <v>1994.2914000000001</v>
      </c>
    </row>
    <row r="934" spans="1:7" x14ac:dyDescent="0.55000000000000004">
      <c r="A934">
        <v>8960.5293000000001</v>
      </c>
      <c r="G934" s="8">
        <v>2018.4636</v>
      </c>
    </row>
    <row r="935" spans="1:7" x14ac:dyDescent="0.55000000000000004">
      <c r="A935">
        <v>9012.3271000000004</v>
      </c>
      <c r="G935" s="8">
        <v>2019.1602</v>
      </c>
    </row>
    <row r="936" spans="1:7" x14ac:dyDescent="0.55000000000000004">
      <c r="A936">
        <v>9038.2412999999997</v>
      </c>
      <c r="G936" s="8">
        <v>2040.3241</v>
      </c>
    </row>
    <row r="937" spans="1:7" x14ac:dyDescent="0.55000000000000004">
      <c r="A937">
        <v>9245.0550000000003</v>
      </c>
      <c r="G937" s="8">
        <v>2057.6689999999999</v>
      </c>
    </row>
    <row r="938" spans="1:7" x14ac:dyDescent="0.55000000000000004">
      <c r="A938">
        <v>9280.5139999999992</v>
      </c>
      <c r="G938" s="8">
        <v>2058.2213000000002</v>
      </c>
    </row>
    <row r="939" spans="1:7" x14ac:dyDescent="0.55000000000000004">
      <c r="A939">
        <v>9320.8048999999992</v>
      </c>
      <c r="G939" s="8">
        <v>2064.5030000000002</v>
      </c>
    </row>
    <row r="940" spans="1:7" x14ac:dyDescent="0.55000000000000004">
      <c r="A940">
        <v>9377.4907000000003</v>
      </c>
      <c r="G940" s="8">
        <v>2072.3643000000002</v>
      </c>
    </row>
    <row r="941" spans="1:7" x14ac:dyDescent="0.55000000000000004">
      <c r="A941">
        <v>9518.4928</v>
      </c>
      <c r="G941" s="8">
        <v>2085.1093999999998</v>
      </c>
    </row>
    <row r="942" spans="1:7" x14ac:dyDescent="0.55000000000000004">
      <c r="A942">
        <v>9730.6381000000001</v>
      </c>
      <c r="G942" s="8">
        <v>2112.3960000000002</v>
      </c>
    </row>
    <row r="943" spans="1:7" x14ac:dyDescent="0.55000000000000004">
      <c r="A943">
        <v>9765.4524000000001</v>
      </c>
      <c r="G943" s="8">
        <v>2121.8618000000001</v>
      </c>
    </row>
    <row r="944" spans="1:7" x14ac:dyDescent="0.55000000000000004">
      <c r="A944">
        <v>9876.0311000000002</v>
      </c>
      <c r="G944" s="8">
        <v>2127.5282999999999</v>
      </c>
    </row>
    <row r="945" spans="1:7" x14ac:dyDescent="0.55000000000000004">
      <c r="A945">
        <v>9881.8745999999992</v>
      </c>
      <c r="G945" s="8">
        <v>2144.8928000000001</v>
      </c>
    </row>
    <row r="946" spans="1:7" x14ac:dyDescent="0.55000000000000004">
      <c r="A946">
        <v>9961.0118999999995</v>
      </c>
      <c r="G946" s="8">
        <v>2153.6660000000002</v>
      </c>
    </row>
    <row r="947" spans="1:7" x14ac:dyDescent="0.55000000000000004">
      <c r="A947">
        <v>10120.1585</v>
      </c>
      <c r="G947" s="8">
        <v>2156.6421999999998</v>
      </c>
    </row>
    <row r="948" spans="1:7" x14ac:dyDescent="0.55000000000000004">
      <c r="A948">
        <v>10190.260899999999</v>
      </c>
      <c r="G948" s="8">
        <v>2160.5659999999998</v>
      </c>
    </row>
    <row r="949" spans="1:7" x14ac:dyDescent="0.55000000000000004">
      <c r="A949">
        <v>10315.322099999999</v>
      </c>
      <c r="G949" s="8">
        <v>2161.5718999999999</v>
      </c>
    </row>
    <row r="950" spans="1:7" x14ac:dyDescent="0.55000000000000004">
      <c r="A950">
        <v>10510.8262</v>
      </c>
      <c r="G950" s="8">
        <v>2201.4513000000002</v>
      </c>
    </row>
    <row r="951" spans="1:7" x14ac:dyDescent="0.55000000000000004">
      <c r="A951">
        <v>10605.6214</v>
      </c>
      <c r="G951" s="8">
        <v>2268.1626000000001</v>
      </c>
    </row>
    <row r="952" spans="1:7" x14ac:dyDescent="0.55000000000000004">
      <c r="A952">
        <v>10677.971</v>
      </c>
      <c r="G952" s="8">
        <v>2268.1997999999999</v>
      </c>
    </row>
    <row r="953" spans="1:7" x14ac:dyDescent="0.55000000000000004">
      <c r="A953">
        <v>10708.136</v>
      </c>
      <c r="G953" s="8">
        <v>2274.9926999999998</v>
      </c>
    </row>
    <row r="954" spans="1:7" x14ac:dyDescent="0.55000000000000004">
      <c r="A954">
        <v>11183.3066</v>
      </c>
      <c r="G954" s="8">
        <v>2311.7527</v>
      </c>
    </row>
    <row r="955" spans="1:7" x14ac:dyDescent="0.55000000000000004">
      <c r="A955">
        <v>11239.851699999999</v>
      </c>
      <c r="G955" s="8">
        <v>2364.7116000000001</v>
      </c>
    </row>
    <row r="956" spans="1:7" x14ac:dyDescent="0.55000000000000004">
      <c r="A956">
        <v>11341.7413</v>
      </c>
      <c r="G956" s="8">
        <v>2404.6864999999998</v>
      </c>
    </row>
    <row r="957" spans="1:7" x14ac:dyDescent="0.55000000000000004">
      <c r="A957">
        <v>11350.103499999999</v>
      </c>
      <c r="G957" s="8">
        <v>2418.1952000000001</v>
      </c>
    </row>
    <row r="958" spans="1:7" x14ac:dyDescent="0.55000000000000004">
      <c r="A958">
        <v>11410.0707</v>
      </c>
      <c r="G958" s="8">
        <v>2443.9839000000002</v>
      </c>
    </row>
    <row r="959" spans="1:7" x14ac:dyDescent="0.55000000000000004">
      <c r="A959">
        <v>11547.5785</v>
      </c>
      <c r="G959" s="8">
        <v>2525.0239000000001</v>
      </c>
    </row>
    <row r="960" spans="1:7" x14ac:dyDescent="0.55000000000000004">
      <c r="A960">
        <v>11605.1283</v>
      </c>
      <c r="G960" s="8">
        <v>2577.3939999999998</v>
      </c>
    </row>
    <row r="961" spans="1:7" x14ac:dyDescent="0.55000000000000004">
      <c r="A961">
        <v>11731.3701</v>
      </c>
      <c r="G961" s="8">
        <v>2601.7683999999999</v>
      </c>
    </row>
    <row r="962" spans="1:7" x14ac:dyDescent="0.55000000000000004">
      <c r="A962">
        <v>11765.125099999999</v>
      </c>
      <c r="G962" s="8">
        <v>2642.3667999999998</v>
      </c>
    </row>
    <row r="963" spans="1:7" x14ac:dyDescent="0.55000000000000004">
      <c r="A963">
        <v>11814.0684</v>
      </c>
      <c r="G963" s="8">
        <v>2663.3438000000001</v>
      </c>
    </row>
    <row r="964" spans="1:7" x14ac:dyDescent="0.55000000000000004">
      <c r="A964">
        <v>11828.8395</v>
      </c>
      <c r="G964" s="8">
        <v>2668.0871999999999</v>
      </c>
    </row>
    <row r="965" spans="1:7" x14ac:dyDescent="0.55000000000000004">
      <c r="A965">
        <v>11839.9951</v>
      </c>
      <c r="G965" s="8">
        <v>2702.7449999999999</v>
      </c>
    </row>
    <row r="966" spans="1:7" x14ac:dyDescent="0.55000000000000004">
      <c r="A966">
        <v>11846.2166</v>
      </c>
      <c r="G966" s="8">
        <v>2709.3416999999999</v>
      </c>
    </row>
    <row r="967" spans="1:7" x14ac:dyDescent="0.55000000000000004">
      <c r="A967">
        <v>11849.5352</v>
      </c>
      <c r="G967" s="8">
        <v>2768.8308000000002</v>
      </c>
    </row>
    <row r="968" spans="1:7" x14ac:dyDescent="0.55000000000000004">
      <c r="A968">
        <v>11917.9583</v>
      </c>
      <c r="G968" s="8">
        <v>2774.7799</v>
      </c>
    </row>
    <row r="969" spans="1:7" x14ac:dyDescent="0.55000000000000004">
      <c r="A969">
        <v>11937.633599999999</v>
      </c>
      <c r="G969" s="8">
        <v>2778.4794000000002</v>
      </c>
    </row>
    <row r="970" spans="1:7" x14ac:dyDescent="0.55000000000000004">
      <c r="A970">
        <v>11957.635700000001</v>
      </c>
      <c r="G970" s="8">
        <v>2884.5999000000002</v>
      </c>
    </row>
    <row r="971" spans="1:7" x14ac:dyDescent="0.55000000000000004">
      <c r="A971">
        <v>11958.8544</v>
      </c>
      <c r="G971" s="8">
        <v>2929.0671000000002</v>
      </c>
    </row>
    <row r="972" spans="1:7" x14ac:dyDescent="0.55000000000000004">
      <c r="A972">
        <v>11962.207399999999</v>
      </c>
      <c r="G972" s="8">
        <v>2963.1127000000001</v>
      </c>
    </row>
    <row r="973" spans="1:7" x14ac:dyDescent="0.55000000000000004">
      <c r="A973">
        <v>11970.2567</v>
      </c>
      <c r="G973" s="8">
        <v>3030.2660999999998</v>
      </c>
    </row>
    <row r="974" spans="1:7" x14ac:dyDescent="0.55000000000000004">
      <c r="A974">
        <v>12014.9995</v>
      </c>
      <c r="G974" s="8">
        <v>3034.5509999999999</v>
      </c>
    </row>
    <row r="975" spans="1:7" x14ac:dyDescent="0.55000000000000004">
      <c r="A975">
        <v>12048.9712</v>
      </c>
      <c r="G975" s="8">
        <v>3081.2066</v>
      </c>
    </row>
    <row r="976" spans="1:7" x14ac:dyDescent="0.55000000000000004">
      <c r="A976">
        <v>12092.187</v>
      </c>
      <c r="G976" s="8">
        <v>3123.9346999999998</v>
      </c>
    </row>
    <row r="977" spans="1:7" x14ac:dyDescent="0.55000000000000004">
      <c r="A977">
        <v>12359.360199999999</v>
      </c>
      <c r="G977" s="8">
        <v>3132.4825000000001</v>
      </c>
    </row>
    <row r="978" spans="1:7" x14ac:dyDescent="0.55000000000000004">
      <c r="A978">
        <v>12380.1464</v>
      </c>
      <c r="G978" s="8">
        <v>3204.8233</v>
      </c>
    </row>
    <row r="979" spans="1:7" x14ac:dyDescent="0.55000000000000004">
      <c r="A979">
        <v>12381.043</v>
      </c>
      <c r="G979" s="8">
        <v>3204.9484000000002</v>
      </c>
    </row>
    <row r="980" spans="1:7" x14ac:dyDescent="0.55000000000000004">
      <c r="A980">
        <v>12383.241900000001</v>
      </c>
      <c r="G980" s="8">
        <v>3241.1046000000001</v>
      </c>
    </row>
    <row r="981" spans="1:7" x14ac:dyDescent="0.55000000000000004">
      <c r="A981">
        <v>12542.9851</v>
      </c>
      <c r="G981" s="8">
        <v>3271.2921000000001</v>
      </c>
    </row>
    <row r="982" spans="1:7" x14ac:dyDescent="0.55000000000000004">
      <c r="A982">
        <v>12854.906300000001</v>
      </c>
      <c r="G982" s="8">
        <v>3366.2262000000001</v>
      </c>
    </row>
    <row r="983" spans="1:7" x14ac:dyDescent="0.55000000000000004">
      <c r="A983">
        <v>12885.4421</v>
      </c>
      <c r="G983" s="8">
        <v>3376.9115000000002</v>
      </c>
    </row>
    <row r="984" spans="1:7" x14ac:dyDescent="0.55000000000000004">
      <c r="A984">
        <v>12922.420599999999</v>
      </c>
      <c r="G984" s="8">
        <v>3390.3901999999998</v>
      </c>
    </row>
    <row r="985" spans="1:7" x14ac:dyDescent="0.55000000000000004">
      <c r="A985">
        <v>13003.7582</v>
      </c>
      <c r="G985" s="8">
        <v>3467.1853999999998</v>
      </c>
    </row>
    <row r="986" spans="1:7" x14ac:dyDescent="0.55000000000000004">
      <c r="A986">
        <v>13020.4113</v>
      </c>
      <c r="G986" s="8">
        <v>3624.3782999999999</v>
      </c>
    </row>
    <row r="987" spans="1:7" x14ac:dyDescent="0.55000000000000004">
      <c r="A987">
        <v>13050.7441</v>
      </c>
      <c r="G987" s="8">
        <v>3912.2444</v>
      </c>
    </row>
    <row r="988" spans="1:7" x14ac:dyDescent="0.55000000000000004">
      <c r="A988">
        <v>13051.148800000001</v>
      </c>
      <c r="G988" s="8">
        <v>4029.7040000000002</v>
      </c>
    </row>
    <row r="989" spans="1:7" x14ac:dyDescent="0.55000000000000004">
      <c r="A989">
        <v>13061.2747</v>
      </c>
      <c r="G989" s="8">
        <v>4325.8705</v>
      </c>
    </row>
    <row r="990" spans="1:7" x14ac:dyDescent="0.55000000000000004">
      <c r="A990">
        <v>13068.426299999999</v>
      </c>
      <c r="G990" s="8">
        <v>4434.0135</v>
      </c>
    </row>
    <row r="991" spans="1:7" x14ac:dyDescent="0.55000000000000004">
      <c r="A991">
        <v>13111.343199999999</v>
      </c>
      <c r="G991" s="8">
        <v>4831.5335999999998</v>
      </c>
    </row>
    <row r="992" spans="1:7" x14ac:dyDescent="0.55000000000000004">
      <c r="A992">
        <v>13189.590200000001</v>
      </c>
      <c r="G992" s="8">
        <v>5173.4120000000003</v>
      </c>
    </row>
    <row r="993" spans="1:7" x14ac:dyDescent="0.55000000000000004">
      <c r="A993">
        <v>13280.7713</v>
      </c>
      <c r="G993" s="8">
        <v>5242.8482000000004</v>
      </c>
    </row>
    <row r="994" spans="1:7" x14ac:dyDescent="0.55000000000000004">
      <c r="A994">
        <v>13457.752699999999</v>
      </c>
      <c r="G994" s="8">
        <v>5563.4009999999998</v>
      </c>
    </row>
    <row r="995" spans="1:7" x14ac:dyDescent="0.55000000000000004">
      <c r="A995">
        <v>13491.295400000001</v>
      </c>
      <c r="G995" s="8">
        <v>6642.7376999999997</v>
      </c>
    </row>
    <row r="996" spans="1:7" x14ac:dyDescent="0.55000000000000004">
      <c r="A996">
        <v>13515.696599999999</v>
      </c>
      <c r="G996" s="8">
        <v>6661.4314000000004</v>
      </c>
    </row>
    <row r="997" spans="1:7" x14ac:dyDescent="0.55000000000000004">
      <c r="A997">
        <v>13649.233099999999</v>
      </c>
      <c r="G997" s="8">
        <v>6744.9011</v>
      </c>
    </row>
    <row r="998" spans="1:7" x14ac:dyDescent="0.55000000000000004">
      <c r="A998">
        <v>13802.1558</v>
      </c>
      <c r="G998" s="8">
        <v>8629.4200999999994</v>
      </c>
    </row>
    <row r="999" spans="1:7" x14ac:dyDescent="0.55000000000000004">
      <c r="A999">
        <v>13978.454599999999</v>
      </c>
      <c r="G999" s="8">
        <v>9678.7183000000005</v>
      </c>
    </row>
    <row r="1000" spans="1:7" x14ac:dyDescent="0.55000000000000004">
      <c r="A1000">
        <v>14278.225700000001</v>
      </c>
      <c r="G1000" s="8">
        <v>10751.0309</v>
      </c>
    </row>
  </sheetData>
  <sortState xmlns:xlrd2="http://schemas.microsoft.com/office/spreadsheetml/2017/richdata2" ref="A2:A2005">
    <sortCondition ref="A2:A2005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0643-4D49-4924-BD1E-44AE0ED1B1C3}">
  <dimension ref="A1:R101"/>
  <sheetViews>
    <sheetView topLeftCell="A7" workbookViewId="0">
      <selection activeCell="O24" sqref="O24:P24"/>
    </sheetView>
  </sheetViews>
  <sheetFormatPr defaultRowHeight="14.4" x14ac:dyDescent="0.55000000000000004"/>
  <cols>
    <col min="7" max="7" width="8.83984375" style="8"/>
    <col min="14" max="14" width="13.89453125" customWidth="1"/>
  </cols>
  <sheetData>
    <row r="1" spans="1:18" x14ac:dyDescent="0.55000000000000004">
      <c r="A1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>
        <v>233.21350000000001</v>
      </c>
      <c r="C2">
        <v>500</v>
      </c>
      <c r="D2" s="9">
        <f>FREQUENCY(A$2:A1001,C2:C21)</f>
        <v>1</v>
      </c>
      <c r="E2">
        <f>D2</f>
        <v>1</v>
      </c>
      <c r="G2" s="8">
        <v>165.60929999999999</v>
      </c>
      <c r="I2">
        <v>500</v>
      </c>
      <c r="J2" s="9">
        <f>FREQUENCY(G$2:G1001,I2:I21)</f>
        <v>9</v>
      </c>
      <c r="K2">
        <f>J2</f>
        <v>9</v>
      </c>
      <c r="N2" t="str">
        <f>CONCATENATE("&lt; ",C2)</f>
        <v>&lt; 500</v>
      </c>
      <c r="O2">
        <f>D2</f>
        <v>1</v>
      </c>
      <c r="P2">
        <f>E2</f>
        <v>1</v>
      </c>
      <c r="Q2">
        <f>J2</f>
        <v>9</v>
      </c>
      <c r="R2">
        <f>K2</f>
        <v>9</v>
      </c>
    </row>
    <row r="3" spans="1:18" ht="15.6" x14ac:dyDescent="0.55000000000000004">
      <c r="A3">
        <v>560.94770000000005</v>
      </c>
      <c r="C3">
        <v>1000</v>
      </c>
      <c r="D3" s="9">
        <f>FREQUENCY(A$2:A1002,C3:C22)</f>
        <v>4</v>
      </c>
      <c r="E3">
        <f>D3-D2</f>
        <v>3</v>
      </c>
      <c r="G3" s="8">
        <v>222.1678</v>
      </c>
      <c r="I3">
        <v>1000</v>
      </c>
      <c r="J3" s="9">
        <f>FREQUENCY(G$2:G1002,I3:I22)</f>
        <v>17</v>
      </c>
      <c r="K3">
        <f>J3-J2</f>
        <v>8</v>
      </c>
      <c r="N3" t="str">
        <f t="shared" ref="N3:N21" si="0">CONCATENATE("&lt; ",C3)</f>
        <v>&lt; 1000</v>
      </c>
      <c r="O3">
        <f t="shared" ref="O3:P22" si="1">D3</f>
        <v>4</v>
      </c>
      <c r="P3">
        <f t="shared" si="1"/>
        <v>3</v>
      </c>
      <c r="Q3">
        <f>J3</f>
        <v>17</v>
      </c>
      <c r="R3">
        <f t="shared" ref="R3:R22" si="2">K3</f>
        <v>8</v>
      </c>
    </row>
    <row r="4" spans="1:18" ht="15.6" x14ac:dyDescent="0.55000000000000004">
      <c r="A4">
        <v>674.19479999999999</v>
      </c>
      <c r="C4">
        <v>1500</v>
      </c>
      <c r="D4" s="9">
        <f>FREQUENCY(A$2:A1003,C4:C23)</f>
        <v>6</v>
      </c>
      <c r="E4">
        <f t="shared" ref="E4:E22" si="3">D4-D3</f>
        <v>2</v>
      </c>
      <c r="G4" s="8">
        <v>237.13589999999999</v>
      </c>
      <c r="I4">
        <v>1500</v>
      </c>
      <c r="J4" s="9">
        <f>FREQUENCY(G$2:G1003,I4:I23)</f>
        <v>23</v>
      </c>
      <c r="K4">
        <f t="shared" ref="K4:K22" si="4">J4-J3</f>
        <v>6</v>
      </c>
      <c r="N4" t="str">
        <f t="shared" si="0"/>
        <v>&lt; 1500</v>
      </c>
      <c r="O4">
        <f t="shared" si="1"/>
        <v>6</v>
      </c>
      <c r="P4">
        <f t="shared" si="1"/>
        <v>2</v>
      </c>
      <c r="Q4">
        <f>J4</f>
        <v>23</v>
      </c>
      <c r="R4">
        <f t="shared" si="2"/>
        <v>6</v>
      </c>
    </row>
    <row r="5" spans="1:18" ht="15.6" x14ac:dyDescent="0.55000000000000004">
      <c r="A5">
        <v>714.64300000000003</v>
      </c>
      <c r="C5">
        <v>2000</v>
      </c>
      <c r="D5" s="9">
        <f>FREQUENCY(A$2:A1004,C5:C24)</f>
        <v>8</v>
      </c>
      <c r="E5">
        <f t="shared" si="3"/>
        <v>2</v>
      </c>
      <c r="G5" s="8">
        <v>237.60069999999999</v>
      </c>
      <c r="I5">
        <v>2000</v>
      </c>
      <c r="J5" s="9">
        <f>FREQUENCY(G$2:G1004,I5:I24)</f>
        <v>30</v>
      </c>
      <c r="K5">
        <f t="shared" si="4"/>
        <v>7</v>
      </c>
      <c r="N5" t="str">
        <f t="shared" si="0"/>
        <v>&lt; 2000</v>
      </c>
      <c r="O5">
        <f t="shared" si="1"/>
        <v>8</v>
      </c>
      <c r="P5">
        <f t="shared" si="1"/>
        <v>2</v>
      </c>
      <c r="Q5">
        <f>J5</f>
        <v>30</v>
      </c>
      <c r="R5">
        <f t="shared" si="2"/>
        <v>7</v>
      </c>
    </row>
    <row r="6" spans="1:18" ht="15.6" x14ac:dyDescent="0.55000000000000004">
      <c r="A6">
        <v>1131.8997999999999</v>
      </c>
      <c r="C6">
        <v>2500</v>
      </c>
      <c r="D6" s="9">
        <f>FREQUENCY(A$2:A1005,C6:C25)</f>
        <v>11</v>
      </c>
      <c r="E6">
        <f t="shared" si="3"/>
        <v>3</v>
      </c>
      <c r="G6" s="8">
        <v>306.07170000000002</v>
      </c>
      <c r="I6">
        <v>2500</v>
      </c>
      <c r="J6" s="9">
        <f>FREQUENCY(G$2:G1005,I6:I25)</f>
        <v>35</v>
      </c>
      <c r="K6">
        <f t="shared" si="4"/>
        <v>5</v>
      </c>
      <c r="N6" t="str">
        <f t="shared" si="0"/>
        <v>&lt; 2500</v>
      </c>
      <c r="O6">
        <f t="shared" si="1"/>
        <v>11</v>
      </c>
      <c r="P6">
        <f t="shared" si="1"/>
        <v>3</v>
      </c>
      <c r="Q6">
        <f>J6</f>
        <v>35</v>
      </c>
      <c r="R6">
        <f t="shared" si="2"/>
        <v>5</v>
      </c>
    </row>
    <row r="7" spans="1:18" ht="15.6" x14ac:dyDescent="0.55000000000000004">
      <c r="A7">
        <v>1290.4495999999999</v>
      </c>
      <c r="C7">
        <v>3000</v>
      </c>
      <c r="D7" s="9">
        <f>FREQUENCY(A$2:A1006,C7:C26)</f>
        <v>13</v>
      </c>
      <c r="E7">
        <f t="shared" si="3"/>
        <v>2</v>
      </c>
      <c r="G7" s="8">
        <v>307.13959999999997</v>
      </c>
      <c r="I7">
        <v>3000</v>
      </c>
      <c r="J7" s="9">
        <f>FREQUENCY(G$2:G1006,I7:I26)</f>
        <v>40</v>
      </c>
      <c r="K7">
        <f t="shared" si="4"/>
        <v>5</v>
      </c>
      <c r="N7" t="str">
        <f t="shared" si="0"/>
        <v>&lt; 3000</v>
      </c>
      <c r="O7">
        <f t="shared" si="1"/>
        <v>13</v>
      </c>
      <c r="P7">
        <f t="shared" si="1"/>
        <v>2</v>
      </c>
      <c r="Q7">
        <f>J7</f>
        <v>40</v>
      </c>
      <c r="R7">
        <f t="shared" si="2"/>
        <v>5</v>
      </c>
    </row>
    <row r="8" spans="1:18" ht="15.6" x14ac:dyDescent="0.55000000000000004">
      <c r="A8">
        <v>1673.3366000000001</v>
      </c>
      <c r="C8">
        <v>3500</v>
      </c>
      <c r="D8" s="9">
        <f>FREQUENCY(A$2:A1007,C8:C27)</f>
        <v>18</v>
      </c>
      <c r="E8">
        <f t="shared" si="3"/>
        <v>5</v>
      </c>
      <c r="G8" s="8">
        <v>333.68799999999999</v>
      </c>
      <c r="I8">
        <v>3500</v>
      </c>
      <c r="J8" s="9">
        <f>FREQUENCY(G$2:G1007,I8:I27)</f>
        <v>46</v>
      </c>
      <c r="K8">
        <f t="shared" si="4"/>
        <v>6</v>
      </c>
      <c r="N8" t="str">
        <f t="shared" si="0"/>
        <v>&lt; 3500</v>
      </c>
      <c r="O8">
        <f t="shared" si="1"/>
        <v>18</v>
      </c>
      <c r="P8">
        <f t="shared" si="1"/>
        <v>5</v>
      </c>
      <c r="Q8">
        <f>J8</f>
        <v>46</v>
      </c>
      <c r="R8">
        <f t="shared" si="2"/>
        <v>6</v>
      </c>
    </row>
    <row r="9" spans="1:18" ht="15.6" x14ac:dyDescent="0.55000000000000004">
      <c r="A9">
        <v>1896.1348</v>
      </c>
      <c r="C9">
        <v>4000</v>
      </c>
      <c r="D9" s="9">
        <f>FREQUENCY(A$2:A1008,C9:C28)</f>
        <v>23</v>
      </c>
      <c r="E9">
        <f t="shared" si="3"/>
        <v>5</v>
      </c>
      <c r="G9" s="8">
        <v>462.06020000000001</v>
      </c>
      <c r="I9">
        <v>4000</v>
      </c>
      <c r="J9" s="9">
        <f>FREQUENCY(G$2:G1008,I9:I28)</f>
        <v>49</v>
      </c>
      <c r="K9">
        <f t="shared" si="4"/>
        <v>3</v>
      </c>
      <c r="N9" t="str">
        <f t="shared" si="0"/>
        <v>&lt; 4000</v>
      </c>
      <c r="O9">
        <f t="shared" si="1"/>
        <v>23</v>
      </c>
      <c r="P9">
        <f t="shared" si="1"/>
        <v>5</v>
      </c>
      <c r="Q9">
        <f>J9</f>
        <v>49</v>
      </c>
      <c r="R9">
        <f t="shared" si="2"/>
        <v>3</v>
      </c>
    </row>
    <row r="10" spans="1:18" ht="15.6" x14ac:dyDescent="0.55000000000000004">
      <c r="A10">
        <v>2292.3964000000001</v>
      </c>
      <c r="C10">
        <v>4500</v>
      </c>
      <c r="D10" s="9">
        <f>FREQUENCY(A$2:A1009,C10:C29)</f>
        <v>26</v>
      </c>
      <c r="E10">
        <f t="shared" si="3"/>
        <v>3</v>
      </c>
      <c r="G10" s="8">
        <v>480.73759999999999</v>
      </c>
      <c r="I10">
        <v>4500</v>
      </c>
      <c r="J10" s="9">
        <f>FREQUENCY(G$2:G1009,I10:I29)</f>
        <v>51</v>
      </c>
      <c r="K10">
        <f t="shared" si="4"/>
        <v>2</v>
      </c>
      <c r="N10" t="str">
        <f t="shared" si="0"/>
        <v>&lt; 4500</v>
      </c>
      <c r="O10">
        <f t="shared" si="1"/>
        <v>26</v>
      </c>
      <c r="P10">
        <f t="shared" si="1"/>
        <v>3</v>
      </c>
      <c r="Q10">
        <f>J10</f>
        <v>51</v>
      </c>
      <c r="R10">
        <f t="shared" si="2"/>
        <v>2</v>
      </c>
    </row>
    <row r="11" spans="1:18" ht="15.6" x14ac:dyDescent="0.55000000000000004">
      <c r="A11">
        <v>2381.4944999999998</v>
      </c>
      <c r="C11">
        <v>5000</v>
      </c>
      <c r="D11" s="9">
        <f>FREQUENCY(A$2:A1010,C11:C30)</f>
        <v>28</v>
      </c>
      <c r="E11">
        <f t="shared" si="3"/>
        <v>2</v>
      </c>
      <c r="G11" s="8">
        <v>528.88570000000004</v>
      </c>
      <c r="I11">
        <v>5000</v>
      </c>
      <c r="J11" s="9">
        <f>FREQUENCY(G$2:G1010,I11:I30)</f>
        <v>55</v>
      </c>
      <c r="K11">
        <f t="shared" si="4"/>
        <v>4</v>
      </c>
      <c r="N11" t="str">
        <f t="shared" si="0"/>
        <v>&lt; 5000</v>
      </c>
      <c r="O11">
        <f t="shared" si="1"/>
        <v>28</v>
      </c>
      <c r="P11">
        <f t="shared" si="1"/>
        <v>2</v>
      </c>
      <c r="Q11">
        <f>J11</f>
        <v>55</v>
      </c>
      <c r="R11">
        <f t="shared" si="2"/>
        <v>4</v>
      </c>
    </row>
    <row r="12" spans="1:18" ht="15.6" x14ac:dyDescent="0.55000000000000004">
      <c r="A12">
        <v>2431.8568</v>
      </c>
      <c r="C12">
        <v>5500</v>
      </c>
      <c r="D12" s="9">
        <f>FREQUENCY(A$2:A1011,C12:C31)</f>
        <v>29</v>
      </c>
      <c r="E12">
        <f t="shared" si="3"/>
        <v>1</v>
      </c>
      <c r="G12" s="8">
        <v>755.6354</v>
      </c>
      <c r="I12">
        <v>5500</v>
      </c>
      <c r="J12" s="9">
        <f>FREQUENCY(G$2:G1011,I12:I31)</f>
        <v>55</v>
      </c>
      <c r="K12">
        <f t="shared" si="4"/>
        <v>0</v>
      </c>
      <c r="N12" t="str">
        <f t="shared" si="0"/>
        <v>&lt; 5500</v>
      </c>
      <c r="O12">
        <f t="shared" si="1"/>
        <v>29</v>
      </c>
      <c r="P12">
        <f t="shared" si="1"/>
        <v>1</v>
      </c>
      <c r="Q12">
        <f>J12</f>
        <v>55</v>
      </c>
      <c r="R12">
        <f t="shared" si="2"/>
        <v>0</v>
      </c>
    </row>
    <row r="13" spans="1:18" ht="15.6" x14ac:dyDescent="0.55000000000000004">
      <c r="A13">
        <v>2892.7075</v>
      </c>
      <c r="C13">
        <v>6000</v>
      </c>
      <c r="D13" s="9">
        <f>FREQUENCY(A$2:A1012,C13:C32)</f>
        <v>31</v>
      </c>
      <c r="E13">
        <f t="shared" si="3"/>
        <v>2</v>
      </c>
      <c r="G13" s="8">
        <v>938.31790000000001</v>
      </c>
      <c r="I13">
        <v>6000</v>
      </c>
      <c r="J13" s="9">
        <f>FREQUENCY(G$2:G1012,I13:I32)</f>
        <v>58</v>
      </c>
      <c r="K13">
        <f t="shared" si="4"/>
        <v>3</v>
      </c>
      <c r="N13" t="str">
        <f t="shared" si="0"/>
        <v>&lt; 6000</v>
      </c>
      <c r="O13">
        <f t="shared" si="1"/>
        <v>31</v>
      </c>
      <c r="P13">
        <f t="shared" si="1"/>
        <v>2</v>
      </c>
      <c r="Q13">
        <f>J13</f>
        <v>58</v>
      </c>
      <c r="R13">
        <f t="shared" si="2"/>
        <v>3</v>
      </c>
    </row>
    <row r="14" spans="1:18" ht="15.6" x14ac:dyDescent="0.55000000000000004">
      <c r="A14">
        <v>2979.7020000000002</v>
      </c>
      <c r="C14">
        <v>6500</v>
      </c>
      <c r="D14" s="9">
        <f>FREQUENCY(A$2:A1013,C14:C33)</f>
        <v>31</v>
      </c>
      <c r="E14">
        <f t="shared" si="3"/>
        <v>0</v>
      </c>
      <c r="G14" s="8">
        <v>959.12049999999999</v>
      </c>
      <c r="I14">
        <v>6500</v>
      </c>
      <c r="J14" s="9">
        <f>FREQUENCY(G$2:G1013,I14:I33)</f>
        <v>61</v>
      </c>
      <c r="K14">
        <f t="shared" si="4"/>
        <v>3</v>
      </c>
      <c r="N14" t="str">
        <f t="shared" si="0"/>
        <v>&lt; 6500</v>
      </c>
      <c r="O14">
        <f t="shared" si="1"/>
        <v>31</v>
      </c>
      <c r="P14">
        <f t="shared" si="1"/>
        <v>0</v>
      </c>
      <c r="Q14">
        <f>J14</f>
        <v>61</v>
      </c>
      <c r="R14">
        <f t="shared" si="2"/>
        <v>3</v>
      </c>
    </row>
    <row r="15" spans="1:18" ht="15.6" x14ac:dyDescent="0.55000000000000004">
      <c r="A15">
        <v>3254.9650000000001</v>
      </c>
      <c r="C15">
        <v>7000</v>
      </c>
      <c r="D15" s="9">
        <f>FREQUENCY(A$2:A1014,C15:C34)</f>
        <v>33</v>
      </c>
      <c r="E15">
        <f t="shared" si="3"/>
        <v>2</v>
      </c>
      <c r="G15" s="8">
        <v>964.53819999999996</v>
      </c>
      <c r="I15">
        <v>7000</v>
      </c>
      <c r="J15" s="9">
        <f>FREQUENCY(G$2:G1014,I15:I34)</f>
        <v>63</v>
      </c>
      <c r="K15">
        <f t="shared" si="4"/>
        <v>2</v>
      </c>
      <c r="N15" t="str">
        <f t="shared" si="0"/>
        <v>&lt; 7000</v>
      </c>
      <c r="O15">
        <f t="shared" si="1"/>
        <v>33</v>
      </c>
      <c r="P15">
        <f t="shared" si="1"/>
        <v>2</v>
      </c>
      <c r="Q15">
        <f>J15</f>
        <v>63</v>
      </c>
      <c r="R15">
        <f t="shared" si="2"/>
        <v>2</v>
      </c>
    </row>
    <row r="16" spans="1:18" ht="15.6" x14ac:dyDescent="0.55000000000000004">
      <c r="A16">
        <v>3311.7453</v>
      </c>
      <c r="C16">
        <v>7500</v>
      </c>
      <c r="D16" s="9">
        <f>FREQUENCY(A$2:A1015,C16:C35)</f>
        <v>33</v>
      </c>
      <c r="E16">
        <f t="shared" si="3"/>
        <v>0</v>
      </c>
      <c r="G16" s="8">
        <v>967.28980000000001</v>
      </c>
      <c r="I16">
        <v>7500</v>
      </c>
      <c r="J16" s="9">
        <f>FREQUENCY(G$2:G1015,I16:I35)</f>
        <v>63</v>
      </c>
      <c r="K16">
        <f t="shared" si="4"/>
        <v>0</v>
      </c>
      <c r="N16" t="str">
        <f t="shared" si="0"/>
        <v>&lt; 7500</v>
      </c>
      <c r="O16">
        <f t="shared" si="1"/>
        <v>33</v>
      </c>
      <c r="P16">
        <f t="shared" si="1"/>
        <v>0</v>
      </c>
      <c r="Q16">
        <f>J16</f>
        <v>63</v>
      </c>
      <c r="R16">
        <f t="shared" si="2"/>
        <v>0</v>
      </c>
    </row>
    <row r="17" spans="1:18" ht="15.6" x14ac:dyDescent="0.55000000000000004">
      <c r="A17">
        <v>3404.5277999999998</v>
      </c>
      <c r="C17">
        <v>8000</v>
      </c>
      <c r="D17" s="9">
        <f>FREQUENCY(A$2:A1016,C17:C36)</f>
        <v>33</v>
      </c>
      <c r="E17">
        <f t="shared" si="3"/>
        <v>0</v>
      </c>
      <c r="G17" s="8">
        <v>968.93949999999995</v>
      </c>
      <c r="I17">
        <v>8000</v>
      </c>
      <c r="J17" s="9">
        <f>FREQUENCY(G$2:G1016,I17:I36)</f>
        <v>63</v>
      </c>
      <c r="K17">
        <f t="shared" si="4"/>
        <v>0</v>
      </c>
      <c r="N17" t="str">
        <f t="shared" si="0"/>
        <v>&lt; 8000</v>
      </c>
      <c r="O17">
        <f t="shared" si="1"/>
        <v>33</v>
      </c>
      <c r="P17">
        <f t="shared" si="1"/>
        <v>0</v>
      </c>
      <c r="Q17">
        <f>J17</f>
        <v>63</v>
      </c>
      <c r="R17">
        <f t="shared" si="2"/>
        <v>0</v>
      </c>
    </row>
    <row r="18" spans="1:18" ht="15.6" x14ac:dyDescent="0.55000000000000004">
      <c r="A18">
        <v>3460.8182000000002</v>
      </c>
      <c r="C18">
        <v>8500</v>
      </c>
      <c r="D18" s="9">
        <f>FREQUENCY(A$2:A1017,C18:C37)</f>
        <v>40</v>
      </c>
      <c r="E18">
        <f t="shared" si="3"/>
        <v>7</v>
      </c>
      <c r="G18" s="8">
        <v>984.65110000000004</v>
      </c>
      <c r="I18">
        <v>8500</v>
      </c>
      <c r="J18" s="9">
        <f>FREQUENCY(G$2:G1017,I18:I37)</f>
        <v>65</v>
      </c>
      <c r="K18">
        <f t="shared" si="4"/>
        <v>2</v>
      </c>
      <c r="N18" t="str">
        <f t="shared" si="0"/>
        <v>&lt; 8500</v>
      </c>
      <c r="O18">
        <f t="shared" si="1"/>
        <v>40</v>
      </c>
      <c r="P18">
        <f t="shared" si="1"/>
        <v>7</v>
      </c>
      <c r="Q18">
        <f>J18</f>
        <v>65</v>
      </c>
      <c r="R18">
        <f t="shared" si="2"/>
        <v>2</v>
      </c>
    </row>
    <row r="19" spans="1:18" ht="15.6" x14ac:dyDescent="0.55000000000000004">
      <c r="A19">
        <v>3467.2181999999998</v>
      </c>
      <c r="C19">
        <v>9000</v>
      </c>
      <c r="D19" s="9">
        <f>FREQUENCY(A$2:A1018,C19:C38)</f>
        <v>68</v>
      </c>
      <c r="E19">
        <f t="shared" si="3"/>
        <v>28</v>
      </c>
      <c r="G19" s="8">
        <v>1016.6894</v>
      </c>
      <c r="I19">
        <v>9000</v>
      </c>
      <c r="J19" s="9">
        <f>FREQUENCY(G$2:G1018,I19:I38)</f>
        <v>66</v>
      </c>
      <c r="K19">
        <f t="shared" si="4"/>
        <v>1</v>
      </c>
      <c r="N19" t="str">
        <f t="shared" si="0"/>
        <v>&lt; 9000</v>
      </c>
      <c r="O19">
        <f t="shared" si="1"/>
        <v>68</v>
      </c>
      <c r="P19">
        <f t="shared" si="1"/>
        <v>28</v>
      </c>
      <c r="Q19">
        <f>J19</f>
        <v>66</v>
      </c>
      <c r="R19">
        <f t="shared" si="2"/>
        <v>1</v>
      </c>
    </row>
    <row r="20" spans="1:18" ht="15.6" x14ac:dyDescent="0.55000000000000004">
      <c r="A20">
        <v>3503.4380999999998</v>
      </c>
      <c r="C20">
        <v>9500</v>
      </c>
      <c r="D20" s="9">
        <f>FREQUENCY(A$2:A1019,C20:C39)</f>
        <v>91</v>
      </c>
      <c r="E20">
        <f t="shared" si="3"/>
        <v>23</v>
      </c>
      <c r="G20" s="8">
        <v>1193.1631</v>
      </c>
      <c r="I20">
        <v>9500</v>
      </c>
      <c r="J20" s="9">
        <f>FREQUENCY(G$2:G1019,I20:I39)</f>
        <v>66</v>
      </c>
      <c r="K20">
        <f t="shared" si="4"/>
        <v>0</v>
      </c>
      <c r="N20" t="str">
        <f t="shared" si="0"/>
        <v>&lt; 9500</v>
      </c>
      <c r="O20">
        <f t="shared" si="1"/>
        <v>91</v>
      </c>
      <c r="P20">
        <f t="shared" si="1"/>
        <v>23</v>
      </c>
      <c r="Q20">
        <f>J20</f>
        <v>66</v>
      </c>
      <c r="R20">
        <f t="shared" si="2"/>
        <v>0</v>
      </c>
    </row>
    <row r="21" spans="1:18" ht="15.6" x14ac:dyDescent="0.55000000000000004">
      <c r="A21">
        <v>3776.9582999999998</v>
      </c>
      <c r="C21">
        <v>10000</v>
      </c>
      <c r="D21" s="9">
        <f>FREQUENCY(A$2:A1020,C21:C40)</f>
        <v>96</v>
      </c>
      <c r="E21">
        <f t="shared" si="3"/>
        <v>5</v>
      </c>
      <c r="G21" s="8">
        <v>1205.4758999999999</v>
      </c>
      <c r="I21">
        <v>10000</v>
      </c>
      <c r="J21" s="9">
        <f>FREQUENCY(G$2:G1020,I21:I40)</f>
        <v>68</v>
      </c>
      <c r="K21">
        <f t="shared" si="4"/>
        <v>2</v>
      </c>
      <c r="N21" t="str">
        <f t="shared" si="0"/>
        <v>&lt; 10000</v>
      </c>
      <c r="O21">
        <f t="shared" si="1"/>
        <v>96</v>
      </c>
      <c r="P21">
        <f t="shared" si="1"/>
        <v>5</v>
      </c>
      <c r="Q21">
        <f>J21</f>
        <v>68</v>
      </c>
      <c r="R21">
        <f t="shared" si="2"/>
        <v>2</v>
      </c>
    </row>
    <row r="22" spans="1:18" ht="15.6" x14ac:dyDescent="0.55000000000000004">
      <c r="A22">
        <v>3821.8508000000002</v>
      </c>
      <c r="C22">
        <v>100000</v>
      </c>
      <c r="D22" s="9">
        <f>FREQUENCY(A$2:A1021,C22:C41)</f>
        <v>100</v>
      </c>
      <c r="E22">
        <f t="shared" si="3"/>
        <v>4</v>
      </c>
      <c r="G22" s="8">
        <v>1256.1276</v>
      </c>
      <c r="I22">
        <v>100000</v>
      </c>
      <c r="J22" s="9">
        <f>FREQUENCY(G$2:G1021,I22:I41)</f>
        <v>100</v>
      </c>
      <c r="K22">
        <f t="shared" si="4"/>
        <v>32</v>
      </c>
      <c r="N22" t="s">
        <v>334</v>
      </c>
      <c r="O22">
        <f t="shared" si="1"/>
        <v>100</v>
      </c>
      <c r="P22">
        <f t="shared" si="1"/>
        <v>4</v>
      </c>
      <c r="Q22">
        <f>J22</f>
        <v>100</v>
      </c>
      <c r="R22">
        <f t="shared" si="2"/>
        <v>32</v>
      </c>
    </row>
    <row r="23" spans="1:18" x14ac:dyDescent="0.55000000000000004">
      <c r="A23">
        <v>3902.6104999999998</v>
      </c>
      <c r="G23" s="8">
        <v>1289.6822</v>
      </c>
      <c r="O23" t="s">
        <v>333</v>
      </c>
      <c r="P23" t="s">
        <v>337</v>
      </c>
    </row>
    <row r="24" spans="1:18" x14ac:dyDescent="0.55000000000000004">
      <c r="A24">
        <v>3987.9171000000001</v>
      </c>
      <c r="C24" t="s">
        <v>222</v>
      </c>
      <c r="D24" s="8">
        <f>MEDIAN(A$2:A$1001)</f>
        <v>8747.5755500000014</v>
      </c>
      <c r="G24" s="8">
        <v>1309.5990999999999</v>
      </c>
      <c r="I24" t="s">
        <v>222</v>
      </c>
      <c r="J24" s="8">
        <f>MEDIAN(G$2:G$1001)</f>
        <v>4413.5656500000005</v>
      </c>
      <c r="N24" t="str">
        <f>C24</f>
        <v>Median</v>
      </c>
      <c r="O24" s="8">
        <f>D24</f>
        <v>8747.5755500000014</v>
      </c>
      <c r="P24" s="8">
        <f>J24</f>
        <v>4413.5656500000005</v>
      </c>
    </row>
    <row r="25" spans="1:18" x14ac:dyDescent="0.55000000000000004">
      <c r="A25">
        <v>4256.8505999999998</v>
      </c>
      <c r="C25" t="s">
        <v>223</v>
      </c>
      <c r="D25" s="8">
        <f>AVERAGE(A$2:A$1001)</f>
        <v>7140.7000079999989</v>
      </c>
      <c r="G25" s="8">
        <v>1506.2465999999999</v>
      </c>
      <c r="I25" t="s">
        <v>223</v>
      </c>
      <c r="J25" s="8">
        <f>AVERAGE(G$2:G$1001)</f>
        <v>6813.9542409999995</v>
      </c>
      <c r="N25" t="str">
        <f t="shared" ref="N25:O28" si="5">C25</f>
        <v>Mean</v>
      </c>
      <c r="O25" s="8">
        <f t="shared" si="5"/>
        <v>7140.7000079999989</v>
      </c>
      <c r="P25" s="8">
        <f t="shared" ref="P25:P28" si="6">J25</f>
        <v>6813.9542409999995</v>
      </c>
    </row>
    <row r="26" spans="1:18" x14ac:dyDescent="0.55000000000000004">
      <c r="A26">
        <v>4353.4879000000001</v>
      </c>
      <c r="C26" t="s">
        <v>224</v>
      </c>
      <c r="D26" s="8">
        <f>_xlfn.STDEV.P(A$2:A$1001)</f>
        <v>2877.0138689980404</v>
      </c>
      <c r="G26" s="8">
        <v>1594.7239999999999</v>
      </c>
      <c r="I26" t="s">
        <v>224</v>
      </c>
      <c r="J26" s="8">
        <f>_xlfn.STDEV.P(G$2:G$1001)</f>
        <v>6005.5935064078167</v>
      </c>
      <c r="N26" t="str">
        <f t="shared" si="5"/>
        <v>St.Dev</v>
      </c>
      <c r="O26" s="8">
        <f t="shared" si="5"/>
        <v>2877.0138689980404</v>
      </c>
      <c r="P26" s="8">
        <f t="shared" si="6"/>
        <v>6005.5935064078167</v>
      </c>
    </row>
    <row r="27" spans="1:18" x14ac:dyDescent="0.55000000000000004">
      <c r="A27">
        <v>4474.4462000000003</v>
      </c>
      <c r="C27" t="s">
        <v>330</v>
      </c>
      <c r="D27" s="8">
        <f>MIN(A$2:A$1001)</f>
        <v>233.21350000000001</v>
      </c>
      <c r="G27" s="8">
        <v>1634.8168000000001</v>
      </c>
      <c r="I27" t="s">
        <v>330</v>
      </c>
      <c r="J27" s="8">
        <f>MIN(G$2:G$1001)</f>
        <v>165.60929999999999</v>
      </c>
      <c r="N27" t="str">
        <f t="shared" si="5"/>
        <v>Min</v>
      </c>
      <c r="O27" s="8">
        <f t="shared" si="5"/>
        <v>233.21350000000001</v>
      </c>
      <c r="P27" s="8">
        <f t="shared" si="6"/>
        <v>165.60929999999999</v>
      </c>
    </row>
    <row r="28" spans="1:18" x14ac:dyDescent="0.55000000000000004">
      <c r="A28">
        <v>4764.7147000000004</v>
      </c>
      <c r="C28" t="s">
        <v>331</v>
      </c>
      <c r="D28" s="8">
        <f>MAX(A$2:A$1001)</f>
        <v>10500.1594</v>
      </c>
      <c r="G28" s="8">
        <v>1651.2802999999999</v>
      </c>
      <c r="I28" t="s">
        <v>331</v>
      </c>
      <c r="J28" s="8">
        <f>MAX(G$2:G$1001)</f>
        <v>17665.376</v>
      </c>
      <c r="N28" t="str">
        <f t="shared" si="5"/>
        <v>Max</v>
      </c>
      <c r="O28" s="8">
        <f t="shared" si="5"/>
        <v>10500.1594</v>
      </c>
      <c r="P28" s="8">
        <f t="shared" si="6"/>
        <v>17665.376</v>
      </c>
    </row>
    <row r="29" spans="1:18" x14ac:dyDescent="0.55000000000000004">
      <c r="A29">
        <v>4826.6578</v>
      </c>
      <c r="G29" s="8">
        <v>1735.461</v>
      </c>
    </row>
    <row r="30" spans="1:18" x14ac:dyDescent="0.55000000000000004">
      <c r="A30">
        <v>5008.8581000000004</v>
      </c>
      <c r="G30" s="8">
        <v>1740.8149000000001</v>
      </c>
    </row>
    <row r="31" spans="1:18" x14ac:dyDescent="0.55000000000000004">
      <c r="A31">
        <v>5638.8109000000004</v>
      </c>
      <c r="G31" s="8">
        <v>1776.1224999999999</v>
      </c>
    </row>
    <row r="32" spans="1:18" x14ac:dyDescent="0.55000000000000004">
      <c r="A32">
        <v>5657.3770999999997</v>
      </c>
      <c r="G32" s="8">
        <v>2031.3689999999999</v>
      </c>
    </row>
    <row r="33" spans="1:7" x14ac:dyDescent="0.55000000000000004">
      <c r="A33">
        <v>6768.4291000000003</v>
      </c>
      <c r="G33" s="8">
        <v>2121.5353</v>
      </c>
    </row>
    <row r="34" spans="1:7" x14ac:dyDescent="0.55000000000000004">
      <c r="A34">
        <v>6921.2996999999996</v>
      </c>
      <c r="G34" s="8">
        <v>2298.3578000000002</v>
      </c>
    </row>
    <row r="35" spans="1:7" x14ac:dyDescent="0.55000000000000004">
      <c r="A35">
        <v>8058.7965000000004</v>
      </c>
      <c r="G35" s="8">
        <v>2420.0992000000001</v>
      </c>
    </row>
    <row r="36" spans="1:7" x14ac:dyDescent="0.55000000000000004">
      <c r="A36">
        <v>8232.9750000000004</v>
      </c>
      <c r="G36" s="8">
        <v>2457.8312999999998</v>
      </c>
    </row>
    <row r="37" spans="1:7" x14ac:dyDescent="0.55000000000000004">
      <c r="A37">
        <v>8302.5421999999999</v>
      </c>
      <c r="G37" s="8">
        <v>2507.8296</v>
      </c>
    </row>
    <row r="38" spans="1:7" x14ac:dyDescent="0.55000000000000004">
      <c r="A38">
        <v>8434.7199999999993</v>
      </c>
      <c r="G38" s="8">
        <v>2613.9090999999999</v>
      </c>
    </row>
    <row r="39" spans="1:7" x14ac:dyDescent="0.55000000000000004">
      <c r="A39">
        <v>8439.6733000000004</v>
      </c>
      <c r="G39" s="8">
        <v>2769.8335000000002</v>
      </c>
    </row>
    <row r="40" spans="1:7" x14ac:dyDescent="0.55000000000000004">
      <c r="A40">
        <v>8480.8852999999999</v>
      </c>
      <c r="G40" s="8">
        <v>2782.1401000000001</v>
      </c>
    </row>
    <row r="41" spans="1:7" x14ac:dyDescent="0.55000000000000004">
      <c r="A41">
        <v>8490.0954000000002</v>
      </c>
      <c r="G41" s="8">
        <v>2947.5961000000002</v>
      </c>
    </row>
    <row r="42" spans="1:7" x14ac:dyDescent="0.55000000000000004">
      <c r="A42">
        <v>8504.3418000000001</v>
      </c>
      <c r="G42" s="8">
        <v>3265.2842000000001</v>
      </c>
    </row>
    <row r="43" spans="1:7" x14ac:dyDescent="0.55000000000000004">
      <c r="A43">
        <v>8505.6409000000003</v>
      </c>
      <c r="G43" s="8">
        <v>3322.3919000000001</v>
      </c>
    </row>
    <row r="44" spans="1:7" x14ac:dyDescent="0.55000000000000004">
      <c r="A44">
        <v>8515.5679</v>
      </c>
      <c r="G44" s="8">
        <v>3342.2022000000002</v>
      </c>
    </row>
    <row r="45" spans="1:7" x14ac:dyDescent="0.55000000000000004">
      <c r="A45">
        <v>8520.6980000000003</v>
      </c>
      <c r="G45" s="8">
        <v>3352.6441</v>
      </c>
    </row>
    <row r="46" spans="1:7" x14ac:dyDescent="0.55000000000000004">
      <c r="A46">
        <v>8538.2643000000007</v>
      </c>
      <c r="G46" s="8">
        <v>3426.0989</v>
      </c>
    </row>
    <row r="47" spans="1:7" x14ac:dyDescent="0.55000000000000004">
      <c r="A47">
        <v>8541.2289999999994</v>
      </c>
      <c r="G47" s="8">
        <v>3435.4688000000001</v>
      </c>
    </row>
    <row r="48" spans="1:7" x14ac:dyDescent="0.55000000000000004">
      <c r="A48">
        <v>8545.9176000000007</v>
      </c>
      <c r="G48" s="8">
        <v>3888.2518</v>
      </c>
    </row>
    <row r="49" spans="1:7" x14ac:dyDescent="0.55000000000000004">
      <c r="A49">
        <v>8687.5128999999997</v>
      </c>
      <c r="G49" s="8">
        <v>3944.5916999999999</v>
      </c>
    </row>
    <row r="50" spans="1:7" x14ac:dyDescent="0.55000000000000004">
      <c r="A50">
        <v>8734.2023000000008</v>
      </c>
      <c r="G50" s="8">
        <v>3968.7611999999999</v>
      </c>
    </row>
    <row r="51" spans="1:7" x14ac:dyDescent="0.55000000000000004">
      <c r="A51">
        <v>8747.2720000000008</v>
      </c>
      <c r="G51" s="8">
        <v>4401.8981000000003</v>
      </c>
    </row>
    <row r="52" spans="1:7" x14ac:dyDescent="0.55000000000000004">
      <c r="A52">
        <v>8747.8791000000001</v>
      </c>
      <c r="G52" s="8">
        <v>4425.2331999999997</v>
      </c>
    </row>
    <row r="53" spans="1:7" x14ac:dyDescent="0.55000000000000004">
      <c r="A53">
        <v>8774.1154000000006</v>
      </c>
      <c r="G53" s="8">
        <v>4549.8292000000001</v>
      </c>
    </row>
    <row r="54" spans="1:7" x14ac:dyDescent="0.55000000000000004">
      <c r="A54">
        <v>8790.8812999999991</v>
      </c>
      <c r="G54" s="8">
        <v>4604.5200000000004</v>
      </c>
    </row>
    <row r="55" spans="1:7" x14ac:dyDescent="0.55000000000000004">
      <c r="A55">
        <v>8791.2924000000003</v>
      </c>
      <c r="G55" s="8">
        <v>4828.6237000000001</v>
      </c>
    </row>
    <row r="56" spans="1:7" x14ac:dyDescent="0.55000000000000004">
      <c r="A56">
        <v>8799.0815000000002</v>
      </c>
      <c r="G56" s="8">
        <v>4842.7309999999998</v>
      </c>
    </row>
    <row r="57" spans="1:7" x14ac:dyDescent="0.55000000000000004">
      <c r="A57">
        <v>8809.9194000000007</v>
      </c>
      <c r="G57" s="8">
        <v>5749.0995999999996</v>
      </c>
    </row>
    <row r="58" spans="1:7" x14ac:dyDescent="0.55000000000000004">
      <c r="A58">
        <v>8818.2972000000009</v>
      </c>
      <c r="G58" s="8">
        <v>5761.4480000000003</v>
      </c>
    </row>
    <row r="59" spans="1:7" x14ac:dyDescent="0.55000000000000004">
      <c r="A59">
        <v>8818.6843000000008</v>
      </c>
      <c r="G59" s="8">
        <v>5876.098</v>
      </c>
    </row>
    <row r="60" spans="1:7" x14ac:dyDescent="0.55000000000000004">
      <c r="A60">
        <v>8821.7386000000006</v>
      </c>
      <c r="G60" s="8">
        <v>6165.5965999999999</v>
      </c>
    </row>
    <row r="61" spans="1:7" x14ac:dyDescent="0.55000000000000004">
      <c r="A61">
        <v>8833.5097000000005</v>
      </c>
      <c r="G61" s="8">
        <v>6457.1875</v>
      </c>
    </row>
    <row r="62" spans="1:7" x14ac:dyDescent="0.55000000000000004">
      <c r="A62">
        <v>8838.2455000000009</v>
      </c>
      <c r="G62" s="8">
        <v>6470.5032000000001</v>
      </c>
    </row>
    <row r="63" spans="1:7" x14ac:dyDescent="0.55000000000000004">
      <c r="A63">
        <v>8839.3608999999997</v>
      </c>
      <c r="G63" s="8">
        <v>6617.3558999999996</v>
      </c>
    </row>
    <row r="64" spans="1:7" x14ac:dyDescent="0.55000000000000004">
      <c r="A64">
        <v>8865.8768999999993</v>
      </c>
      <c r="G64" s="8">
        <v>6843.4519</v>
      </c>
    </row>
    <row r="65" spans="1:7" x14ac:dyDescent="0.55000000000000004">
      <c r="A65">
        <v>8874.0807000000004</v>
      </c>
      <c r="G65" s="8">
        <v>8030.0039999999999</v>
      </c>
    </row>
    <row r="66" spans="1:7" x14ac:dyDescent="0.55000000000000004">
      <c r="A66">
        <v>8886.2306000000008</v>
      </c>
      <c r="G66" s="8">
        <v>8406.8938999999991</v>
      </c>
    </row>
    <row r="67" spans="1:7" x14ac:dyDescent="0.55000000000000004">
      <c r="A67">
        <v>8900.2641999999996</v>
      </c>
      <c r="G67" s="8">
        <v>8665.1460999999999</v>
      </c>
    </row>
    <row r="68" spans="1:7" x14ac:dyDescent="0.55000000000000004">
      <c r="A68">
        <v>8910.2045999999991</v>
      </c>
      <c r="G68" s="8">
        <v>9552.2224000000006</v>
      </c>
    </row>
    <row r="69" spans="1:7" x14ac:dyDescent="0.55000000000000004">
      <c r="A69">
        <v>8977.8716000000004</v>
      </c>
      <c r="G69" s="8">
        <v>9566.1108999999997</v>
      </c>
    </row>
    <row r="70" spans="1:7" x14ac:dyDescent="0.55000000000000004">
      <c r="A70">
        <v>9022.3047000000006</v>
      </c>
      <c r="G70" s="8">
        <v>10197.1675</v>
      </c>
    </row>
    <row r="71" spans="1:7" x14ac:dyDescent="0.55000000000000004">
      <c r="A71">
        <v>9034.3004999999994</v>
      </c>
      <c r="G71" s="8">
        <v>10412.0185</v>
      </c>
    </row>
    <row r="72" spans="1:7" x14ac:dyDescent="0.55000000000000004">
      <c r="A72">
        <v>9035.3199000000004</v>
      </c>
      <c r="G72" s="8">
        <v>10906.7677</v>
      </c>
    </row>
    <row r="73" spans="1:7" x14ac:dyDescent="0.55000000000000004">
      <c r="A73">
        <v>9037.9493999999995</v>
      </c>
      <c r="G73" s="8">
        <v>10941.150299999999</v>
      </c>
    </row>
    <row r="74" spans="1:7" x14ac:dyDescent="0.55000000000000004">
      <c r="A74">
        <v>9060.8493999999992</v>
      </c>
      <c r="G74" s="8">
        <v>10944.8539</v>
      </c>
    </row>
    <row r="75" spans="1:7" x14ac:dyDescent="0.55000000000000004">
      <c r="A75">
        <v>9109.2721000000001</v>
      </c>
      <c r="G75" s="8">
        <v>11846.876899999999</v>
      </c>
    </row>
    <row r="76" spans="1:7" x14ac:dyDescent="0.55000000000000004">
      <c r="A76">
        <v>9109.2885999999999</v>
      </c>
      <c r="G76" s="8">
        <v>12371.1988</v>
      </c>
    </row>
    <row r="77" spans="1:7" x14ac:dyDescent="0.55000000000000004">
      <c r="A77">
        <v>9111.6535999999996</v>
      </c>
      <c r="G77" s="8">
        <v>12378.4185</v>
      </c>
    </row>
    <row r="78" spans="1:7" x14ac:dyDescent="0.55000000000000004">
      <c r="A78">
        <v>9126.41</v>
      </c>
      <c r="G78" s="8">
        <v>13025.9329</v>
      </c>
    </row>
    <row r="79" spans="1:7" x14ac:dyDescent="0.55000000000000004">
      <c r="A79">
        <v>9134.0298999999995</v>
      </c>
      <c r="G79" s="8">
        <v>13455.821599999999</v>
      </c>
    </row>
    <row r="80" spans="1:7" x14ac:dyDescent="0.55000000000000004">
      <c r="A80">
        <v>9136.5547999999999</v>
      </c>
      <c r="G80" s="8">
        <v>13665.263499999999</v>
      </c>
    </row>
    <row r="81" spans="1:7" x14ac:dyDescent="0.55000000000000004">
      <c r="A81">
        <v>9176.52</v>
      </c>
      <c r="G81" s="8">
        <v>14058.4274</v>
      </c>
    </row>
    <row r="82" spans="1:7" x14ac:dyDescent="0.55000000000000004">
      <c r="A82">
        <v>9224.4953999999998</v>
      </c>
      <c r="G82" s="8">
        <v>14184.6399</v>
      </c>
    </row>
    <row r="83" spans="1:7" x14ac:dyDescent="0.55000000000000004">
      <c r="A83">
        <v>9239.7075000000004</v>
      </c>
      <c r="G83" s="8">
        <v>15196.855</v>
      </c>
    </row>
    <row r="84" spans="1:7" x14ac:dyDescent="0.55000000000000004">
      <c r="A84">
        <v>9263.2834000000003</v>
      </c>
      <c r="G84" s="8">
        <v>15265.997100000001</v>
      </c>
    </row>
    <row r="85" spans="1:7" x14ac:dyDescent="0.55000000000000004">
      <c r="A85">
        <v>9275.0651999999991</v>
      </c>
      <c r="G85" s="8">
        <v>15313.399799999999</v>
      </c>
    </row>
    <row r="86" spans="1:7" x14ac:dyDescent="0.55000000000000004">
      <c r="A86">
        <v>9324.6247999999996</v>
      </c>
      <c r="G86" s="8">
        <v>16098.548000000001</v>
      </c>
    </row>
    <row r="87" spans="1:7" x14ac:dyDescent="0.55000000000000004">
      <c r="A87">
        <v>9345.2099999999991</v>
      </c>
      <c r="G87" s="8">
        <v>16401.158100000001</v>
      </c>
    </row>
    <row r="88" spans="1:7" x14ac:dyDescent="0.55000000000000004">
      <c r="A88">
        <v>9384.1527000000006</v>
      </c>
      <c r="G88" s="8">
        <v>16486.454300000001</v>
      </c>
    </row>
    <row r="89" spans="1:7" x14ac:dyDescent="0.55000000000000004">
      <c r="A89">
        <v>9407.5686999999998</v>
      </c>
      <c r="G89" s="8">
        <v>16564.367900000001</v>
      </c>
    </row>
    <row r="90" spans="1:7" x14ac:dyDescent="0.55000000000000004">
      <c r="A90">
        <v>9415.8994000000002</v>
      </c>
      <c r="G90" s="8">
        <v>16812.871999999999</v>
      </c>
    </row>
    <row r="91" spans="1:7" x14ac:dyDescent="0.55000000000000004">
      <c r="A91">
        <v>9426.0247999999992</v>
      </c>
      <c r="G91" s="8">
        <v>16839.356899999999</v>
      </c>
    </row>
    <row r="92" spans="1:7" x14ac:dyDescent="0.55000000000000004">
      <c r="A92">
        <v>9431.8436999999994</v>
      </c>
      <c r="G92" s="8">
        <v>16843.299200000001</v>
      </c>
    </row>
    <row r="93" spans="1:7" x14ac:dyDescent="0.55000000000000004">
      <c r="A93">
        <v>9541.1545000000006</v>
      </c>
      <c r="G93" s="8">
        <v>16923.168799999999</v>
      </c>
    </row>
    <row r="94" spans="1:7" x14ac:dyDescent="0.55000000000000004">
      <c r="A94">
        <v>9563.7520999999997</v>
      </c>
      <c r="G94" s="8">
        <v>16939.443899999998</v>
      </c>
    </row>
    <row r="95" spans="1:7" x14ac:dyDescent="0.55000000000000004">
      <c r="A95">
        <v>9611.5539000000008</v>
      </c>
      <c r="G95" s="8">
        <v>16950.807000000001</v>
      </c>
    </row>
    <row r="96" spans="1:7" x14ac:dyDescent="0.55000000000000004">
      <c r="A96">
        <v>9644.3776999999991</v>
      </c>
      <c r="G96" s="8">
        <v>16992.0893</v>
      </c>
    </row>
    <row r="97" spans="1:7" x14ac:dyDescent="0.55000000000000004">
      <c r="A97">
        <v>9673.9701000000005</v>
      </c>
      <c r="G97" s="8">
        <v>16993.970700000002</v>
      </c>
    </row>
    <row r="98" spans="1:7" x14ac:dyDescent="0.55000000000000004">
      <c r="A98">
        <v>10035.6384</v>
      </c>
      <c r="G98" s="8">
        <v>17024.427299999999</v>
      </c>
    </row>
    <row r="99" spans="1:7" x14ac:dyDescent="0.55000000000000004">
      <c r="A99">
        <v>10246.531300000001</v>
      </c>
      <c r="G99" s="8">
        <v>17081.309600000001</v>
      </c>
    </row>
    <row r="100" spans="1:7" x14ac:dyDescent="0.55000000000000004">
      <c r="A100">
        <v>10326.708199999999</v>
      </c>
      <c r="G100" s="8">
        <v>17174.0445</v>
      </c>
    </row>
    <row r="101" spans="1:7" x14ac:dyDescent="0.55000000000000004">
      <c r="A101">
        <v>10500.1594</v>
      </c>
      <c r="G101" s="8">
        <v>17665.376</v>
      </c>
    </row>
  </sheetData>
  <sortState xmlns:xlrd2="http://schemas.microsoft.com/office/spreadsheetml/2017/richdata2" ref="A2:A207">
    <sortCondition ref="A2:A207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D559-C680-403A-98CC-B9125FCEE45B}">
  <dimension ref="A1:R101"/>
  <sheetViews>
    <sheetView topLeftCell="A4" workbookViewId="0">
      <selection activeCell="O24" sqref="O24:P24"/>
    </sheetView>
  </sheetViews>
  <sheetFormatPr defaultRowHeight="14.4" x14ac:dyDescent="0.55000000000000004"/>
  <cols>
    <col min="7" max="7" width="8.83984375" style="8"/>
    <col min="14" max="14" width="13.89453125" customWidth="1"/>
  </cols>
  <sheetData>
    <row r="1" spans="1:18" x14ac:dyDescent="0.55000000000000004">
      <c r="A1" t="s">
        <v>221</v>
      </c>
      <c r="B1" t="s">
        <v>218</v>
      </c>
      <c r="C1" t="s">
        <v>217</v>
      </c>
      <c r="D1" t="s">
        <v>216</v>
      </c>
      <c r="E1" t="s">
        <v>219</v>
      </c>
      <c r="G1" s="8" t="s">
        <v>221</v>
      </c>
      <c r="H1" t="s">
        <v>225</v>
      </c>
      <c r="I1" t="s">
        <v>217</v>
      </c>
      <c r="J1" t="s">
        <v>216</v>
      </c>
      <c r="K1" t="s">
        <v>219</v>
      </c>
      <c r="N1" t="s">
        <v>332</v>
      </c>
      <c r="O1" t="s">
        <v>333</v>
      </c>
      <c r="P1" t="s">
        <v>335</v>
      </c>
      <c r="Q1" t="s">
        <v>225</v>
      </c>
      <c r="R1" t="s">
        <v>336</v>
      </c>
    </row>
    <row r="2" spans="1:18" ht="15.6" x14ac:dyDescent="0.55000000000000004">
      <c r="A2">
        <v>2328.1511999999998</v>
      </c>
      <c r="C2">
        <v>5000</v>
      </c>
      <c r="D2" s="9">
        <f>FREQUENCY(A$2:A1001,C2:C21)</f>
        <v>2</v>
      </c>
      <c r="E2">
        <f>D2</f>
        <v>2</v>
      </c>
      <c r="G2" s="8">
        <v>1033.7726</v>
      </c>
      <c r="I2">
        <v>5000</v>
      </c>
      <c r="J2" s="9">
        <f>FREQUENCY(G$2:G1001,I2:I21)</f>
        <v>4</v>
      </c>
      <c r="K2">
        <f>J2</f>
        <v>4</v>
      </c>
      <c r="N2" t="str">
        <f>CONCATENATE("&lt; ",C2)</f>
        <v>&lt; 5000</v>
      </c>
      <c r="O2">
        <f>D2</f>
        <v>2</v>
      </c>
      <c r="P2">
        <f>E2</f>
        <v>2</v>
      </c>
      <c r="Q2">
        <f>J2</f>
        <v>4</v>
      </c>
      <c r="R2">
        <f>K2</f>
        <v>4</v>
      </c>
    </row>
    <row r="3" spans="1:18" ht="15.6" x14ac:dyDescent="0.55000000000000004">
      <c r="A3">
        <v>3886.6523999999999</v>
      </c>
      <c r="C3">
        <v>10000</v>
      </c>
      <c r="D3" s="9">
        <f>FREQUENCY(A$2:A1002,C3:C22)</f>
        <v>3</v>
      </c>
      <c r="E3">
        <f>D3-D2</f>
        <v>1</v>
      </c>
      <c r="G3" s="8">
        <v>1589.8806</v>
      </c>
      <c r="I3">
        <v>10000</v>
      </c>
      <c r="J3" s="9">
        <f>FREQUENCY(G$2:G1002,I3:I22)</f>
        <v>7</v>
      </c>
      <c r="K3">
        <f>J3-J2</f>
        <v>3</v>
      </c>
      <c r="N3" t="str">
        <f t="shared" ref="N3:N21" si="0">CONCATENATE("&lt; ",C3)</f>
        <v>&lt; 10000</v>
      </c>
      <c r="O3">
        <f t="shared" ref="O3:P22" si="1">D3</f>
        <v>3</v>
      </c>
      <c r="P3">
        <f t="shared" si="1"/>
        <v>1</v>
      </c>
      <c r="Q3">
        <f>J3</f>
        <v>7</v>
      </c>
      <c r="R3">
        <f t="shared" ref="R3:R22" si="2">K3</f>
        <v>3</v>
      </c>
    </row>
    <row r="4" spans="1:18" ht="15.6" x14ac:dyDescent="0.55000000000000004">
      <c r="A4">
        <v>9823.0733</v>
      </c>
      <c r="C4">
        <v>15000</v>
      </c>
      <c r="D4" s="9">
        <f>FREQUENCY(A$2:A1003,C4:C23)</f>
        <v>100</v>
      </c>
      <c r="E4">
        <f t="shared" ref="E4:E22" si="3">D4-D3</f>
        <v>97</v>
      </c>
      <c r="G4" s="8">
        <v>3732.1277</v>
      </c>
      <c r="I4">
        <v>15000</v>
      </c>
      <c r="J4" s="9">
        <f>FREQUENCY(G$2:G1003,I4:I23)</f>
        <v>10</v>
      </c>
      <c r="K4">
        <f t="shared" ref="K4:K22" si="4">J4-J3</f>
        <v>3</v>
      </c>
      <c r="N4" t="str">
        <f t="shared" si="0"/>
        <v>&lt; 15000</v>
      </c>
      <c r="O4">
        <f t="shared" si="1"/>
        <v>100</v>
      </c>
      <c r="P4">
        <f t="shared" si="1"/>
        <v>97</v>
      </c>
      <c r="Q4">
        <f>J4</f>
        <v>10</v>
      </c>
      <c r="R4">
        <f t="shared" si="2"/>
        <v>3</v>
      </c>
    </row>
    <row r="5" spans="1:18" ht="15.6" x14ac:dyDescent="0.55000000000000004">
      <c r="A5">
        <v>10518.430899999999</v>
      </c>
      <c r="C5">
        <v>20000</v>
      </c>
      <c r="D5" s="9">
        <f>FREQUENCY(A$2:A1004,C5:C24)</f>
        <v>100</v>
      </c>
      <c r="E5">
        <f t="shared" si="3"/>
        <v>0</v>
      </c>
      <c r="G5" s="8">
        <v>4867.0677999999998</v>
      </c>
      <c r="I5">
        <v>20000</v>
      </c>
      <c r="J5" s="9">
        <f>FREQUENCY(G$2:G1004,I5:I24)</f>
        <v>10</v>
      </c>
      <c r="K5">
        <f t="shared" si="4"/>
        <v>0</v>
      </c>
      <c r="N5" t="str">
        <f t="shared" si="0"/>
        <v>&lt; 20000</v>
      </c>
      <c r="O5">
        <f t="shared" si="1"/>
        <v>100</v>
      </c>
      <c r="P5">
        <f t="shared" si="1"/>
        <v>0</v>
      </c>
      <c r="Q5">
        <f>J5</f>
        <v>10</v>
      </c>
      <c r="R5">
        <f t="shared" si="2"/>
        <v>0</v>
      </c>
    </row>
    <row r="6" spans="1:18" ht="15.6" x14ac:dyDescent="0.55000000000000004">
      <c r="A6">
        <v>11254.5231</v>
      </c>
      <c r="C6">
        <v>25000</v>
      </c>
      <c r="D6" s="9">
        <f>FREQUENCY(A$2:A1005,C6:C25)</f>
        <v>100</v>
      </c>
      <c r="E6">
        <f t="shared" si="3"/>
        <v>0</v>
      </c>
      <c r="G6" s="8">
        <v>5527.4838</v>
      </c>
      <c r="I6">
        <v>25000</v>
      </c>
      <c r="J6" s="9">
        <f>FREQUENCY(G$2:G1005,I6:I25)</f>
        <v>100</v>
      </c>
      <c r="K6">
        <f t="shared" si="4"/>
        <v>90</v>
      </c>
      <c r="N6" t="str">
        <f t="shared" si="0"/>
        <v>&lt; 25000</v>
      </c>
      <c r="O6">
        <f t="shared" si="1"/>
        <v>100</v>
      </c>
      <c r="P6">
        <f t="shared" si="1"/>
        <v>0</v>
      </c>
      <c r="Q6">
        <f>J6</f>
        <v>100</v>
      </c>
      <c r="R6">
        <f t="shared" si="2"/>
        <v>90</v>
      </c>
    </row>
    <row r="7" spans="1:18" ht="15.6" x14ac:dyDescent="0.55000000000000004">
      <c r="A7">
        <v>11279.1757</v>
      </c>
      <c r="C7">
        <v>30000</v>
      </c>
      <c r="D7" s="9">
        <f>FREQUENCY(A$2:A1006,C7:C26)</f>
        <v>100</v>
      </c>
      <c r="E7">
        <f t="shared" si="3"/>
        <v>0</v>
      </c>
      <c r="G7" s="8">
        <v>5829.8923000000004</v>
      </c>
      <c r="I7">
        <v>30000</v>
      </c>
      <c r="J7" s="9">
        <f>FREQUENCY(G$2:G1006,I7:I26)</f>
        <v>100</v>
      </c>
      <c r="K7">
        <f t="shared" si="4"/>
        <v>0</v>
      </c>
      <c r="N7" t="str">
        <f t="shared" si="0"/>
        <v>&lt; 30000</v>
      </c>
      <c r="O7">
        <f t="shared" si="1"/>
        <v>100</v>
      </c>
      <c r="P7">
        <f t="shared" si="1"/>
        <v>0</v>
      </c>
      <c r="Q7">
        <f>J7</f>
        <v>100</v>
      </c>
      <c r="R7">
        <f t="shared" si="2"/>
        <v>0</v>
      </c>
    </row>
    <row r="8" spans="1:18" ht="15.6" x14ac:dyDescent="0.55000000000000004">
      <c r="A8">
        <v>11279.383</v>
      </c>
      <c r="C8">
        <v>35000</v>
      </c>
      <c r="D8" s="9">
        <f>FREQUENCY(A$2:A1007,C8:C27)</f>
        <v>100</v>
      </c>
      <c r="E8">
        <f t="shared" si="3"/>
        <v>0</v>
      </c>
      <c r="G8" s="8">
        <v>8805.6231000000007</v>
      </c>
      <c r="I8">
        <v>35000</v>
      </c>
      <c r="J8" s="9">
        <f>FREQUENCY(G$2:G1007,I8:I27)</f>
        <v>100</v>
      </c>
      <c r="K8">
        <f t="shared" si="4"/>
        <v>0</v>
      </c>
      <c r="N8" t="str">
        <f t="shared" si="0"/>
        <v>&lt; 35000</v>
      </c>
      <c r="O8">
        <f t="shared" si="1"/>
        <v>100</v>
      </c>
      <c r="P8">
        <f t="shared" si="1"/>
        <v>0</v>
      </c>
      <c r="Q8">
        <f>J8</f>
        <v>100</v>
      </c>
      <c r="R8">
        <f t="shared" si="2"/>
        <v>0</v>
      </c>
    </row>
    <row r="9" spans="1:18" ht="15.6" x14ac:dyDescent="0.55000000000000004">
      <c r="A9">
        <v>11317.492399999999</v>
      </c>
      <c r="C9">
        <v>40000</v>
      </c>
      <c r="D9" s="9">
        <f>FREQUENCY(A$2:A1008,C9:C28)</f>
        <v>100</v>
      </c>
      <c r="E9">
        <f t="shared" si="3"/>
        <v>0</v>
      </c>
      <c r="G9" s="8">
        <v>10896.510700000001</v>
      </c>
      <c r="I9">
        <v>40000</v>
      </c>
      <c r="J9" s="9">
        <f>FREQUENCY(G$2:G1008,I9:I28)</f>
        <v>100</v>
      </c>
      <c r="K9">
        <f t="shared" si="4"/>
        <v>0</v>
      </c>
      <c r="N9" t="str">
        <f t="shared" si="0"/>
        <v>&lt; 40000</v>
      </c>
      <c r="O9">
        <f t="shared" si="1"/>
        <v>100</v>
      </c>
      <c r="P9">
        <f t="shared" si="1"/>
        <v>0</v>
      </c>
      <c r="Q9">
        <f>J9</f>
        <v>100</v>
      </c>
      <c r="R9">
        <f t="shared" si="2"/>
        <v>0</v>
      </c>
    </row>
    <row r="10" spans="1:18" ht="15.6" x14ac:dyDescent="0.55000000000000004">
      <c r="A10">
        <v>11329.682199999999</v>
      </c>
      <c r="C10">
        <v>45000</v>
      </c>
      <c r="D10" s="9">
        <f>FREQUENCY(A$2:A1009,C10:C29)</f>
        <v>100</v>
      </c>
      <c r="E10">
        <f t="shared" si="3"/>
        <v>0</v>
      </c>
      <c r="G10" s="8">
        <v>12746.9555</v>
      </c>
      <c r="I10">
        <v>45000</v>
      </c>
      <c r="J10" s="9">
        <f>FREQUENCY(G$2:G1009,I10:I29)</f>
        <v>100</v>
      </c>
      <c r="K10">
        <f t="shared" si="4"/>
        <v>0</v>
      </c>
      <c r="N10" t="str">
        <f t="shared" si="0"/>
        <v>&lt; 45000</v>
      </c>
      <c r="O10">
        <f t="shared" si="1"/>
        <v>100</v>
      </c>
      <c r="P10">
        <f t="shared" si="1"/>
        <v>0</v>
      </c>
      <c r="Q10">
        <f>J10</f>
        <v>100</v>
      </c>
      <c r="R10">
        <f t="shared" si="2"/>
        <v>0</v>
      </c>
    </row>
    <row r="11" spans="1:18" ht="15.6" x14ac:dyDescent="0.55000000000000004">
      <c r="A11">
        <v>11338.6317</v>
      </c>
      <c r="C11">
        <v>50000</v>
      </c>
      <c r="D11" s="9">
        <f>FREQUENCY(A$2:A1010,C11:C30)</f>
        <v>100</v>
      </c>
      <c r="E11">
        <f t="shared" si="3"/>
        <v>0</v>
      </c>
      <c r="G11" s="8">
        <v>13158.5064</v>
      </c>
      <c r="I11">
        <v>50000</v>
      </c>
      <c r="J11" s="9">
        <f>FREQUENCY(G$2:G1010,I11:I30)</f>
        <v>100</v>
      </c>
      <c r="K11">
        <f t="shared" si="4"/>
        <v>0</v>
      </c>
      <c r="N11" t="str">
        <f t="shared" si="0"/>
        <v>&lt; 50000</v>
      </c>
      <c r="O11">
        <f t="shared" si="1"/>
        <v>100</v>
      </c>
      <c r="P11">
        <f t="shared" si="1"/>
        <v>0</v>
      </c>
      <c r="Q11">
        <f>J11</f>
        <v>100</v>
      </c>
      <c r="R11">
        <f t="shared" si="2"/>
        <v>0</v>
      </c>
    </row>
    <row r="12" spans="1:18" ht="15.6" x14ac:dyDescent="0.55000000000000004">
      <c r="A12">
        <v>11343.2029</v>
      </c>
      <c r="C12">
        <v>55000</v>
      </c>
      <c r="D12" s="9">
        <f>FREQUENCY(A$2:A1011,C12:C31)</f>
        <v>100</v>
      </c>
      <c r="E12">
        <f t="shared" si="3"/>
        <v>0</v>
      </c>
      <c r="G12" s="8">
        <v>20673.9535</v>
      </c>
      <c r="I12">
        <v>55000</v>
      </c>
      <c r="J12" s="9">
        <f>FREQUENCY(G$2:G1011,I12:I31)</f>
        <v>100</v>
      </c>
      <c r="K12">
        <f t="shared" si="4"/>
        <v>0</v>
      </c>
      <c r="N12" t="str">
        <f t="shared" si="0"/>
        <v>&lt; 55000</v>
      </c>
      <c r="O12">
        <f t="shared" si="1"/>
        <v>100</v>
      </c>
      <c r="P12">
        <f t="shared" si="1"/>
        <v>0</v>
      </c>
      <c r="Q12">
        <f>J12</f>
        <v>100</v>
      </c>
      <c r="R12">
        <f t="shared" si="2"/>
        <v>0</v>
      </c>
    </row>
    <row r="13" spans="1:18" ht="15.6" x14ac:dyDescent="0.55000000000000004">
      <c r="A13">
        <v>11362.311299999999</v>
      </c>
      <c r="C13">
        <v>60000</v>
      </c>
      <c r="D13" s="9">
        <f>FREQUENCY(A$2:A1012,C13:C32)</f>
        <v>100</v>
      </c>
      <c r="E13">
        <f t="shared" si="3"/>
        <v>0</v>
      </c>
      <c r="G13" s="8">
        <v>21517.8128</v>
      </c>
      <c r="I13">
        <v>60000</v>
      </c>
      <c r="J13" s="9">
        <f>FREQUENCY(G$2:G1012,I13:I32)</f>
        <v>100</v>
      </c>
      <c r="K13">
        <f t="shared" si="4"/>
        <v>0</v>
      </c>
      <c r="N13" t="str">
        <f t="shared" si="0"/>
        <v>&lt; 60000</v>
      </c>
      <c r="O13">
        <f t="shared" si="1"/>
        <v>100</v>
      </c>
      <c r="P13">
        <f t="shared" si="1"/>
        <v>0</v>
      </c>
      <c r="Q13">
        <f>J13</f>
        <v>100</v>
      </c>
      <c r="R13">
        <f t="shared" si="2"/>
        <v>0</v>
      </c>
    </row>
    <row r="14" spans="1:18" ht="15.6" x14ac:dyDescent="0.55000000000000004">
      <c r="A14">
        <v>11372.434300000001</v>
      </c>
      <c r="C14">
        <v>65000</v>
      </c>
      <c r="D14" s="9">
        <f>FREQUENCY(A$2:A1013,C14:C33)</f>
        <v>100</v>
      </c>
      <c r="E14">
        <f t="shared" si="3"/>
        <v>0</v>
      </c>
      <c r="G14" s="8">
        <v>21538.457900000001</v>
      </c>
      <c r="I14">
        <v>65000</v>
      </c>
      <c r="J14" s="9">
        <f>FREQUENCY(G$2:G1013,I14:I33)</f>
        <v>100</v>
      </c>
      <c r="K14">
        <f t="shared" si="4"/>
        <v>0</v>
      </c>
      <c r="N14" t="str">
        <f t="shared" si="0"/>
        <v>&lt; 65000</v>
      </c>
      <c r="O14">
        <f t="shared" si="1"/>
        <v>100</v>
      </c>
      <c r="P14">
        <f t="shared" si="1"/>
        <v>0</v>
      </c>
      <c r="Q14">
        <f>J14</f>
        <v>100</v>
      </c>
      <c r="R14">
        <f t="shared" si="2"/>
        <v>0</v>
      </c>
    </row>
    <row r="15" spans="1:18" ht="15.6" x14ac:dyDescent="0.55000000000000004">
      <c r="A15">
        <v>11375.8784</v>
      </c>
      <c r="C15">
        <v>70000</v>
      </c>
      <c r="D15" s="9">
        <f>FREQUENCY(A$2:A1014,C15:C34)</f>
        <v>100</v>
      </c>
      <c r="E15">
        <f t="shared" si="3"/>
        <v>0</v>
      </c>
      <c r="G15" s="8">
        <v>21541.6721</v>
      </c>
      <c r="I15">
        <v>70000</v>
      </c>
      <c r="J15" s="9">
        <f>FREQUENCY(G$2:G1014,I15:I34)</f>
        <v>100</v>
      </c>
      <c r="K15">
        <f t="shared" si="4"/>
        <v>0</v>
      </c>
      <c r="N15" t="str">
        <f t="shared" si="0"/>
        <v>&lt; 70000</v>
      </c>
      <c r="O15">
        <f t="shared" si="1"/>
        <v>100</v>
      </c>
      <c r="P15">
        <f t="shared" si="1"/>
        <v>0</v>
      </c>
      <c r="Q15">
        <f>J15</f>
        <v>100</v>
      </c>
      <c r="R15">
        <f t="shared" si="2"/>
        <v>0</v>
      </c>
    </row>
    <row r="16" spans="1:18" ht="15.6" x14ac:dyDescent="0.55000000000000004">
      <c r="A16">
        <v>11384.938700000001</v>
      </c>
      <c r="C16">
        <v>75000</v>
      </c>
      <c r="D16" s="9">
        <f>FREQUENCY(A$2:A1015,C16:C35)</f>
        <v>100</v>
      </c>
      <c r="E16">
        <f t="shared" si="3"/>
        <v>0</v>
      </c>
      <c r="G16" s="8">
        <v>21572.425500000001</v>
      </c>
      <c r="I16">
        <v>75000</v>
      </c>
      <c r="J16" s="9">
        <f>FREQUENCY(G$2:G1015,I16:I35)</f>
        <v>100</v>
      </c>
      <c r="K16">
        <f t="shared" si="4"/>
        <v>0</v>
      </c>
      <c r="N16" t="str">
        <f t="shared" si="0"/>
        <v>&lt; 75000</v>
      </c>
      <c r="O16">
        <f t="shared" si="1"/>
        <v>100</v>
      </c>
      <c r="P16">
        <f t="shared" si="1"/>
        <v>0</v>
      </c>
      <c r="Q16">
        <f>J16</f>
        <v>100</v>
      </c>
      <c r="R16">
        <f t="shared" si="2"/>
        <v>0</v>
      </c>
    </row>
    <row r="17" spans="1:18" ht="15.6" x14ac:dyDescent="0.55000000000000004">
      <c r="A17">
        <v>11392.4112</v>
      </c>
      <c r="C17">
        <v>80000</v>
      </c>
      <c r="D17" s="9">
        <f>FREQUENCY(A$2:A1016,C17:C36)</f>
        <v>100</v>
      </c>
      <c r="E17">
        <f t="shared" si="3"/>
        <v>0</v>
      </c>
      <c r="G17" s="8">
        <v>21596.723900000001</v>
      </c>
      <c r="I17">
        <v>80000</v>
      </c>
      <c r="J17" s="9">
        <f>FREQUENCY(G$2:G1016,I17:I36)</f>
        <v>100</v>
      </c>
      <c r="K17">
        <f t="shared" si="4"/>
        <v>0</v>
      </c>
      <c r="N17" t="str">
        <f t="shared" si="0"/>
        <v>&lt; 80000</v>
      </c>
      <c r="O17">
        <f t="shared" si="1"/>
        <v>100</v>
      </c>
      <c r="P17">
        <f t="shared" si="1"/>
        <v>0</v>
      </c>
      <c r="Q17">
        <f>J17</f>
        <v>100</v>
      </c>
      <c r="R17">
        <f t="shared" si="2"/>
        <v>0</v>
      </c>
    </row>
    <row r="18" spans="1:18" ht="15.6" x14ac:dyDescent="0.55000000000000004">
      <c r="A18">
        <v>11398.2796</v>
      </c>
      <c r="C18">
        <v>85000</v>
      </c>
      <c r="D18" s="9">
        <f>FREQUENCY(A$2:A1017,C18:C37)</f>
        <v>100</v>
      </c>
      <c r="E18">
        <f t="shared" si="3"/>
        <v>0</v>
      </c>
      <c r="G18" s="8">
        <v>21598.275600000001</v>
      </c>
      <c r="I18">
        <v>85000</v>
      </c>
      <c r="J18" s="9">
        <f>FREQUENCY(G$2:G1017,I18:I37)</f>
        <v>100</v>
      </c>
      <c r="K18">
        <f t="shared" si="4"/>
        <v>0</v>
      </c>
      <c r="N18" t="str">
        <f t="shared" si="0"/>
        <v>&lt; 85000</v>
      </c>
      <c r="O18">
        <f t="shared" si="1"/>
        <v>100</v>
      </c>
      <c r="P18">
        <f t="shared" si="1"/>
        <v>0</v>
      </c>
      <c r="Q18">
        <f>J18</f>
        <v>100</v>
      </c>
      <c r="R18">
        <f t="shared" si="2"/>
        <v>0</v>
      </c>
    </row>
    <row r="19" spans="1:18" ht="15.6" x14ac:dyDescent="0.55000000000000004">
      <c r="A19">
        <v>11399.5095</v>
      </c>
      <c r="C19">
        <v>90000</v>
      </c>
      <c r="D19" s="9">
        <f>FREQUENCY(A$2:A1018,C19:C38)</f>
        <v>100</v>
      </c>
      <c r="E19">
        <f t="shared" si="3"/>
        <v>0</v>
      </c>
      <c r="G19" s="8">
        <v>21657.835599999999</v>
      </c>
      <c r="I19">
        <v>90000</v>
      </c>
      <c r="J19" s="9">
        <f>FREQUENCY(G$2:G1018,I19:I38)</f>
        <v>100</v>
      </c>
      <c r="K19">
        <f t="shared" si="4"/>
        <v>0</v>
      </c>
      <c r="N19" t="str">
        <f t="shared" si="0"/>
        <v>&lt; 90000</v>
      </c>
      <c r="O19">
        <f t="shared" si="1"/>
        <v>100</v>
      </c>
      <c r="P19">
        <f t="shared" si="1"/>
        <v>0</v>
      </c>
      <c r="Q19">
        <f>J19</f>
        <v>100</v>
      </c>
      <c r="R19">
        <f t="shared" si="2"/>
        <v>0</v>
      </c>
    </row>
    <row r="20" spans="1:18" ht="15.6" x14ac:dyDescent="0.55000000000000004">
      <c r="A20">
        <v>11412.8789</v>
      </c>
      <c r="C20">
        <v>95000</v>
      </c>
      <c r="D20" s="9">
        <f>FREQUENCY(A$2:A1019,C20:C39)</f>
        <v>100</v>
      </c>
      <c r="E20">
        <f t="shared" si="3"/>
        <v>0</v>
      </c>
      <c r="G20" s="8">
        <v>21659.5406</v>
      </c>
      <c r="I20">
        <v>95000</v>
      </c>
      <c r="J20" s="9">
        <f>FREQUENCY(G$2:G1019,I20:I39)</f>
        <v>100</v>
      </c>
      <c r="K20">
        <f t="shared" si="4"/>
        <v>0</v>
      </c>
      <c r="N20" t="str">
        <f t="shared" si="0"/>
        <v>&lt; 95000</v>
      </c>
      <c r="O20">
        <f t="shared" si="1"/>
        <v>100</v>
      </c>
      <c r="P20">
        <f t="shared" si="1"/>
        <v>0</v>
      </c>
      <c r="Q20">
        <f>J20</f>
        <v>100</v>
      </c>
      <c r="R20">
        <f t="shared" si="2"/>
        <v>0</v>
      </c>
    </row>
    <row r="21" spans="1:18" ht="15.6" x14ac:dyDescent="0.55000000000000004">
      <c r="A21">
        <v>11466.125</v>
      </c>
      <c r="C21">
        <v>100000</v>
      </c>
      <c r="D21" s="9">
        <f>FREQUENCY(A$2:A1020,C21:C40)</f>
        <v>100</v>
      </c>
      <c r="E21">
        <f t="shared" si="3"/>
        <v>0</v>
      </c>
      <c r="G21" s="8">
        <v>21724.0324</v>
      </c>
      <c r="I21">
        <v>100000</v>
      </c>
      <c r="J21" s="9">
        <f>FREQUENCY(G$2:G1020,I21:I40)</f>
        <v>100</v>
      </c>
      <c r="K21">
        <f t="shared" si="4"/>
        <v>0</v>
      </c>
      <c r="N21" t="str">
        <f t="shared" si="0"/>
        <v>&lt; 100000</v>
      </c>
      <c r="O21">
        <f t="shared" si="1"/>
        <v>100</v>
      </c>
      <c r="P21">
        <f t="shared" si="1"/>
        <v>0</v>
      </c>
      <c r="Q21">
        <f>J21</f>
        <v>100</v>
      </c>
      <c r="R21">
        <f t="shared" si="2"/>
        <v>0</v>
      </c>
    </row>
    <row r="22" spans="1:18" ht="15.6" x14ac:dyDescent="0.55000000000000004">
      <c r="A22">
        <v>11492.1363</v>
      </c>
      <c r="C22">
        <v>100000</v>
      </c>
      <c r="D22" s="9">
        <f>FREQUENCY(A$2:A1021,C22:C41)</f>
        <v>100</v>
      </c>
      <c r="E22">
        <f t="shared" si="3"/>
        <v>0</v>
      </c>
      <c r="G22" s="8">
        <v>21735.663700000001</v>
      </c>
      <c r="I22">
        <v>100000</v>
      </c>
      <c r="J22" s="9">
        <f>FREQUENCY(G$2:G1021,I22:I41)</f>
        <v>100</v>
      </c>
      <c r="K22">
        <f t="shared" si="4"/>
        <v>0</v>
      </c>
      <c r="N22" t="s">
        <v>334</v>
      </c>
      <c r="O22">
        <f t="shared" si="1"/>
        <v>100</v>
      </c>
      <c r="P22">
        <f t="shared" si="1"/>
        <v>0</v>
      </c>
      <c r="Q22">
        <f>J22</f>
        <v>100</v>
      </c>
      <c r="R22">
        <f t="shared" si="2"/>
        <v>0</v>
      </c>
    </row>
    <row r="23" spans="1:18" x14ac:dyDescent="0.55000000000000004">
      <c r="A23">
        <v>11549.6127</v>
      </c>
      <c r="G23" s="8">
        <v>21737.7997</v>
      </c>
      <c r="O23" t="s">
        <v>333</v>
      </c>
      <c r="P23" t="s">
        <v>337</v>
      </c>
    </row>
    <row r="24" spans="1:18" x14ac:dyDescent="0.55000000000000004">
      <c r="A24">
        <v>11596.8128</v>
      </c>
      <c r="C24" t="s">
        <v>222</v>
      </c>
      <c r="D24" s="8">
        <f>MEDIAN(A$2:A$1001)</f>
        <v>11742.501850000001</v>
      </c>
      <c r="G24" s="8">
        <v>21744.2621</v>
      </c>
      <c r="I24" t="s">
        <v>222</v>
      </c>
      <c r="J24" s="8">
        <f>MEDIAN(G$2:G$1001)</f>
        <v>22016.281150000003</v>
      </c>
      <c r="N24" t="str">
        <f>C24</f>
        <v>Median</v>
      </c>
      <c r="O24" s="8">
        <f>D24</f>
        <v>11742.501850000001</v>
      </c>
      <c r="P24" s="8">
        <f>J24</f>
        <v>22016.281150000003</v>
      </c>
    </row>
    <row r="25" spans="1:18" x14ac:dyDescent="0.55000000000000004">
      <c r="A25">
        <v>11605.718000000001</v>
      </c>
      <c r="C25" t="s">
        <v>223</v>
      </c>
      <c r="D25" s="8">
        <f>AVERAGE(A$2:A$1001)</f>
        <v>11609.576186000004</v>
      </c>
      <c r="G25" s="8">
        <v>21744.800500000001</v>
      </c>
      <c r="I25" t="s">
        <v>223</v>
      </c>
      <c r="J25" s="8">
        <f>AVERAGE(G$2:G$1001)</f>
        <v>20626.756362999993</v>
      </c>
      <c r="N25" t="str">
        <f t="shared" ref="N25:O28" si="5">C25</f>
        <v>Mean</v>
      </c>
      <c r="O25" s="8">
        <f t="shared" si="5"/>
        <v>11609.576186000004</v>
      </c>
      <c r="P25" s="8">
        <f t="shared" ref="P25:P28" si="6">J25</f>
        <v>20626.756362999993</v>
      </c>
    </row>
    <row r="26" spans="1:18" x14ac:dyDescent="0.55000000000000004">
      <c r="A26">
        <v>11614.7803</v>
      </c>
      <c r="C26" t="s">
        <v>224</v>
      </c>
      <c r="D26" s="8">
        <f>_xlfn.STDEV.P(A$2:A$1001)</f>
        <v>1282.0177215374727</v>
      </c>
      <c r="G26" s="8">
        <v>21746.082999999999</v>
      </c>
      <c r="I26" t="s">
        <v>224</v>
      </c>
      <c r="J26" s="8">
        <f>_xlfn.STDEV.P(G$2:G$1001)</f>
        <v>4806.7659055778031</v>
      </c>
      <c r="N26" t="str">
        <f t="shared" si="5"/>
        <v>St.Dev</v>
      </c>
      <c r="O26" s="8">
        <f t="shared" si="5"/>
        <v>1282.0177215374727</v>
      </c>
      <c r="P26" s="8">
        <f t="shared" si="6"/>
        <v>4806.7659055778031</v>
      </c>
    </row>
    <row r="27" spans="1:18" x14ac:dyDescent="0.55000000000000004">
      <c r="A27">
        <v>11630.594800000001</v>
      </c>
      <c r="C27" t="s">
        <v>330</v>
      </c>
      <c r="D27" s="8">
        <f>MIN(A$2:A$1001)</f>
        <v>2328.1511999999998</v>
      </c>
      <c r="G27" s="8">
        <v>21750.146499999999</v>
      </c>
      <c r="I27" t="s">
        <v>330</v>
      </c>
      <c r="J27" s="8">
        <f>MIN(G$2:G$1001)</f>
        <v>1033.7726</v>
      </c>
      <c r="N27" t="str">
        <f t="shared" si="5"/>
        <v>Min</v>
      </c>
      <c r="O27" s="8">
        <f t="shared" si="5"/>
        <v>2328.1511999999998</v>
      </c>
      <c r="P27" s="8">
        <f t="shared" si="6"/>
        <v>1033.7726</v>
      </c>
    </row>
    <row r="28" spans="1:18" x14ac:dyDescent="0.55000000000000004">
      <c r="A28">
        <v>11633.735699999999</v>
      </c>
      <c r="C28" t="s">
        <v>331</v>
      </c>
      <c r="D28" s="8">
        <f>MAX(A$2:A$1001)</f>
        <v>12642.7199</v>
      </c>
      <c r="G28" s="8">
        <v>21756.165000000001</v>
      </c>
      <c r="I28" t="s">
        <v>331</v>
      </c>
      <c r="J28" s="8">
        <f>MAX(G$2:G$1001)</f>
        <v>23387.995599999998</v>
      </c>
      <c r="N28" t="str">
        <f t="shared" si="5"/>
        <v>Max</v>
      </c>
      <c r="O28" s="8">
        <f t="shared" si="5"/>
        <v>12642.7199</v>
      </c>
      <c r="P28" s="8">
        <f t="shared" si="6"/>
        <v>23387.995599999998</v>
      </c>
    </row>
    <row r="29" spans="1:18" x14ac:dyDescent="0.55000000000000004">
      <c r="A29">
        <v>11642.727699999999</v>
      </c>
      <c r="G29" s="8">
        <v>21774.4054</v>
      </c>
    </row>
    <row r="30" spans="1:18" x14ac:dyDescent="0.55000000000000004">
      <c r="A30">
        <v>11648.1026</v>
      </c>
      <c r="G30" s="8">
        <v>21781.750599999999</v>
      </c>
    </row>
    <row r="31" spans="1:18" x14ac:dyDescent="0.55000000000000004">
      <c r="A31">
        <v>11653.0484</v>
      </c>
      <c r="G31" s="8">
        <v>21787.532599999999</v>
      </c>
    </row>
    <row r="32" spans="1:18" x14ac:dyDescent="0.55000000000000004">
      <c r="A32">
        <v>11658.1054</v>
      </c>
      <c r="G32" s="8">
        <v>21787.9326</v>
      </c>
    </row>
    <row r="33" spans="1:7" x14ac:dyDescent="0.55000000000000004">
      <c r="A33">
        <v>11668.526900000001</v>
      </c>
      <c r="G33" s="8">
        <v>21799.202600000001</v>
      </c>
    </row>
    <row r="34" spans="1:7" x14ac:dyDescent="0.55000000000000004">
      <c r="A34">
        <v>11670.2898</v>
      </c>
      <c r="G34" s="8">
        <v>21823.260999999999</v>
      </c>
    </row>
    <row r="35" spans="1:7" x14ac:dyDescent="0.55000000000000004">
      <c r="A35">
        <v>11680.9504</v>
      </c>
      <c r="G35" s="8">
        <v>21842.669699999999</v>
      </c>
    </row>
    <row r="36" spans="1:7" x14ac:dyDescent="0.55000000000000004">
      <c r="A36">
        <v>11692.0137</v>
      </c>
      <c r="G36" s="8">
        <v>21843.501499999998</v>
      </c>
    </row>
    <row r="37" spans="1:7" x14ac:dyDescent="0.55000000000000004">
      <c r="A37">
        <v>11705.672699999999</v>
      </c>
      <c r="G37" s="8">
        <v>21850.4022</v>
      </c>
    </row>
    <row r="38" spans="1:7" x14ac:dyDescent="0.55000000000000004">
      <c r="A38">
        <v>11709.5656</v>
      </c>
      <c r="G38" s="8">
        <v>21864.429400000001</v>
      </c>
    </row>
    <row r="39" spans="1:7" x14ac:dyDescent="0.55000000000000004">
      <c r="A39">
        <v>11711.628199999999</v>
      </c>
      <c r="G39" s="8">
        <v>21871.908100000001</v>
      </c>
    </row>
    <row r="40" spans="1:7" x14ac:dyDescent="0.55000000000000004">
      <c r="A40">
        <v>11713.3334</v>
      </c>
      <c r="G40" s="8">
        <v>21874.635600000001</v>
      </c>
    </row>
    <row r="41" spans="1:7" x14ac:dyDescent="0.55000000000000004">
      <c r="A41">
        <v>11717.164500000001</v>
      </c>
      <c r="G41" s="8">
        <v>21893.649600000001</v>
      </c>
    </row>
    <row r="42" spans="1:7" x14ac:dyDescent="0.55000000000000004">
      <c r="A42">
        <v>11719.2636</v>
      </c>
      <c r="G42" s="8">
        <v>21914.364000000001</v>
      </c>
    </row>
    <row r="43" spans="1:7" x14ac:dyDescent="0.55000000000000004">
      <c r="A43">
        <v>11719.420599999999</v>
      </c>
      <c r="G43" s="8">
        <v>21920.473699999999</v>
      </c>
    </row>
    <row r="44" spans="1:7" x14ac:dyDescent="0.55000000000000004">
      <c r="A44">
        <v>11723.3267</v>
      </c>
      <c r="G44" s="8">
        <v>21943.767400000001</v>
      </c>
    </row>
    <row r="45" spans="1:7" x14ac:dyDescent="0.55000000000000004">
      <c r="A45">
        <v>11723.7148</v>
      </c>
      <c r="G45" s="8">
        <v>21946.3217</v>
      </c>
    </row>
    <row r="46" spans="1:7" x14ac:dyDescent="0.55000000000000004">
      <c r="A46">
        <v>11737.3833</v>
      </c>
      <c r="G46" s="8">
        <v>21956.2497</v>
      </c>
    </row>
    <row r="47" spans="1:7" x14ac:dyDescent="0.55000000000000004">
      <c r="A47">
        <v>11737.955900000001</v>
      </c>
      <c r="G47" s="8">
        <v>21963.911700000001</v>
      </c>
    </row>
    <row r="48" spans="1:7" x14ac:dyDescent="0.55000000000000004">
      <c r="A48">
        <v>11738.580900000001</v>
      </c>
      <c r="G48" s="8">
        <v>21974.8429</v>
      </c>
    </row>
    <row r="49" spans="1:7" x14ac:dyDescent="0.55000000000000004">
      <c r="A49">
        <v>11739.121300000001</v>
      </c>
      <c r="G49" s="8">
        <v>21975.639599999999</v>
      </c>
    </row>
    <row r="50" spans="1:7" x14ac:dyDescent="0.55000000000000004">
      <c r="A50">
        <v>11740.195100000001</v>
      </c>
      <c r="G50" s="8">
        <v>22008.823499999999</v>
      </c>
    </row>
    <row r="51" spans="1:7" x14ac:dyDescent="0.55000000000000004">
      <c r="A51">
        <v>11741.1558</v>
      </c>
      <c r="G51" s="8">
        <v>22016.231</v>
      </c>
    </row>
    <row r="52" spans="1:7" x14ac:dyDescent="0.55000000000000004">
      <c r="A52">
        <v>11743.847900000001</v>
      </c>
      <c r="G52" s="8">
        <v>22016.331300000002</v>
      </c>
    </row>
    <row r="53" spans="1:7" x14ac:dyDescent="0.55000000000000004">
      <c r="A53">
        <v>11752.6247</v>
      </c>
      <c r="G53" s="8">
        <v>22024.688300000002</v>
      </c>
    </row>
    <row r="54" spans="1:7" x14ac:dyDescent="0.55000000000000004">
      <c r="A54">
        <v>11755.499100000001</v>
      </c>
      <c r="G54" s="8">
        <v>22039.0707</v>
      </c>
    </row>
    <row r="55" spans="1:7" x14ac:dyDescent="0.55000000000000004">
      <c r="A55">
        <v>11761.3557</v>
      </c>
      <c r="G55" s="8">
        <v>22046.2372</v>
      </c>
    </row>
    <row r="56" spans="1:7" x14ac:dyDescent="0.55000000000000004">
      <c r="A56">
        <v>11761.8459</v>
      </c>
      <c r="G56" s="8">
        <v>22054.8164</v>
      </c>
    </row>
    <row r="57" spans="1:7" x14ac:dyDescent="0.55000000000000004">
      <c r="A57">
        <v>11763.439899999999</v>
      </c>
      <c r="G57" s="8">
        <v>22120.388900000002</v>
      </c>
    </row>
    <row r="58" spans="1:7" x14ac:dyDescent="0.55000000000000004">
      <c r="A58">
        <v>11769.100399999999</v>
      </c>
      <c r="G58" s="8">
        <v>22162.588100000001</v>
      </c>
    </row>
    <row r="59" spans="1:7" x14ac:dyDescent="0.55000000000000004">
      <c r="A59">
        <v>11774.108</v>
      </c>
      <c r="G59" s="8">
        <v>22183.780999999999</v>
      </c>
    </row>
    <row r="60" spans="1:7" x14ac:dyDescent="0.55000000000000004">
      <c r="A60">
        <v>11774.753500000001</v>
      </c>
      <c r="G60" s="8">
        <v>22187.716400000001</v>
      </c>
    </row>
    <row r="61" spans="1:7" x14ac:dyDescent="0.55000000000000004">
      <c r="A61">
        <v>11778.814899999999</v>
      </c>
      <c r="G61" s="8">
        <v>22190.6829</v>
      </c>
    </row>
    <row r="62" spans="1:7" x14ac:dyDescent="0.55000000000000004">
      <c r="A62">
        <v>11791.308199999999</v>
      </c>
      <c r="G62" s="8">
        <v>22205.284500000002</v>
      </c>
    </row>
    <row r="63" spans="1:7" x14ac:dyDescent="0.55000000000000004">
      <c r="A63">
        <v>11797.500700000001</v>
      </c>
      <c r="G63" s="8">
        <v>22215.382000000001</v>
      </c>
    </row>
    <row r="64" spans="1:7" x14ac:dyDescent="0.55000000000000004">
      <c r="A64">
        <v>11800.344499999999</v>
      </c>
      <c r="G64" s="8">
        <v>22216.533200000002</v>
      </c>
    </row>
    <row r="65" spans="1:7" x14ac:dyDescent="0.55000000000000004">
      <c r="A65">
        <v>11828.347100000001</v>
      </c>
      <c r="G65" s="8">
        <v>22219.0831</v>
      </c>
    </row>
    <row r="66" spans="1:7" x14ac:dyDescent="0.55000000000000004">
      <c r="A66">
        <v>11833.2619</v>
      </c>
      <c r="G66" s="8">
        <v>22219.6247</v>
      </c>
    </row>
    <row r="67" spans="1:7" x14ac:dyDescent="0.55000000000000004">
      <c r="A67">
        <v>11852.704100000001</v>
      </c>
      <c r="G67" s="8">
        <v>22250.8092</v>
      </c>
    </row>
    <row r="68" spans="1:7" x14ac:dyDescent="0.55000000000000004">
      <c r="A68">
        <v>11872.959199999999</v>
      </c>
      <c r="G68" s="8">
        <v>22251.598000000002</v>
      </c>
    </row>
    <row r="69" spans="1:7" x14ac:dyDescent="0.55000000000000004">
      <c r="A69">
        <v>11877.014999999999</v>
      </c>
      <c r="G69" s="8">
        <v>22259.093799999999</v>
      </c>
    </row>
    <row r="70" spans="1:7" x14ac:dyDescent="0.55000000000000004">
      <c r="A70">
        <v>11879.528700000001</v>
      </c>
      <c r="G70" s="8">
        <v>22278.094499999999</v>
      </c>
    </row>
    <row r="71" spans="1:7" x14ac:dyDescent="0.55000000000000004">
      <c r="A71">
        <v>11909.0101</v>
      </c>
      <c r="G71" s="8">
        <v>22278.217700000001</v>
      </c>
    </row>
    <row r="72" spans="1:7" x14ac:dyDescent="0.55000000000000004">
      <c r="A72">
        <v>11918.566500000001</v>
      </c>
      <c r="G72" s="8">
        <v>22281.8858</v>
      </c>
    </row>
    <row r="73" spans="1:7" x14ac:dyDescent="0.55000000000000004">
      <c r="A73">
        <v>11951.8536</v>
      </c>
      <c r="G73" s="8">
        <v>22302.027099999999</v>
      </c>
    </row>
    <row r="74" spans="1:7" x14ac:dyDescent="0.55000000000000004">
      <c r="A74">
        <v>11959.9391</v>
      </c>
      <c r="G74" s="8">
        <v>22335.100200000001</v>
      </c>
    </row>
    <row r="75" spans="1:7" x14ac:dyDescent="0.55000000000000004">
      <c r="A75">
        <v>11963.419400000001</v>
      </c>
      <c r="G75" s="8">
        <v>22360.0461</v>
      </c>
    </row>
    <row r="76" spans="1:7" x14ac:dyDescent="0.55000000000000004">
      <c r="A76">
        <v>12011.2322</v>
      </c>
      <c r="G76" s="8">
        <v>22381.770100000002</v>
      </c>
    </row>
    <row r="77" spans="1:7" x14ac:dyDescent="0.55000000000000004">
      <c r="A77">
        <v>12030.1567</v>
      </c>
      <c r="G77" s="8">
        <v>22407.684799999999</v>
      </c>
    </row>
    <row r="78" spans="1:7" x14ac:dyDescent="0.55000000000000004">
      <c r="A78">
        <v>12034.2644</v>
      </c>
      <c r="G78" s="8">
        <v>22432.837599999999</v>
      </c>
    </row>
    <row r="79" spans="1:7" x14ac:dyDescent="0.55000000000000004">
      <c r="A79">
        <v>12040.286400000001</v>
      </c>
      <c r="G79" s="8">
        <v>22434.370200000001</v>
      </c>
    </row>
    <row r="80" spans="1:7" x14ac:dyDescent="0.55000000000000004">
      <c r="A80">
        <v>12048.9409</v>
      </c>
      <c r="G80" s="8">
        <v>22434.5645</v>
      </c>
    </row>
    <row r="81" spans="1:7" x14ac:dyDescent="0.55000000000000004">
      <c r="A81">
        <v>12081.7469</v>
      </c>
      <c r="G81" s="8">
        <v>22437.119900000002</v>
      </c>
    </row>
    <row r="82" spans="1:7" x14ac:dyDescent="0.55000000000000004">
      <c r="A82">
        <v>12084.045400000001</v>
      </c>
      <c r="G82" s="8">
        <v>22448.303100000001</v>
      </c>
    </row>
    <row r="83" spans="1:7" x14ac:dyDescent="0.55000000000000004">
      <c r="A83">
        <v>12097.6798</v>
      </c>
      <c r="G83" s="8">
        <v>22463.904299999998</v>
      </c>
    </row>
    <row r="84" spans="1:7" x14ac:dyDescent="0.55000000000000004">
      <c r="A84">
        <v>12160.228999999999</v>
      </c>
      <c r="G84" s="8">
        <v>22522.855599999999</v>
      </c>
    </row>
    <row r="85" spans="1:7" x14ac:dyDescent="0.55000000000000004">
      <c r="A85">
        <v>12166.095799999999</v>
      </c>
      <c r="G85" s="8">
        <v>22523.623599999999</v>
      </c>
    </row>
    <row r="86" spans="1:7" x14ac:dyDescent="0.55000000000000004">
      <c r="A86">
        <v>12170.234700000001</v>
      </c>
      <c r="G86" s="8">
        <v>22526.751100000001</v>
      </c>
    </row>
    <row r="87" spans="1:7" x14ac:dyDescent="0.55000000000000004">
      <c r="A87">
        <v>12193.016900000001</v>
      </c>
      <c r="G87" s="8">
        <v>22567.4185</v>
      </c>
    </row>
    <row r="88" spans="1:7" x14ac:dyDescent="0.55000000000000004">
      <c r="A88">
        <v>12211.7881</v>
      </c>
      <c r="G88" s="8">
        <v>22571.665700000001</v>
      </c>
    </row>
    <row r="89" spans="1:7" x14ac:dyDescent="0.55000000000000004">
      <c r="A89">
        <v>12225.248299999999</v>
      </c>
      <c r="G89" s="8">
        <v>22646.1649</v>
      </c>
    </row>
    <row r="90" spans="1:7" x14ac:dyDescent="0.55000000000000004">
      <c r="A90">
        <v>12252.6913</v>
      </c>
      <c r="G90" s="8">
        <v>22749.302500000002</v>
      </c>
    </row>
    <row r="91" spans="1:7" x14ac:dyDescent="0.55000000000000004">
      <c r="A91">
        <v>12277.434999999999</v>
      </c>
      <c r="G91" s="8">
        <v>22793.435300000001</v>
      </c>
    </row>
    <row r="92" spans="1:7" x14ac:dyDescent="0.55000000000000004">
      <c r="A92">
        <v>12294.406199999999</v>
      </c>
      <c r="G92" s="8">
        <v>22827.215899999999</v>
      </c>
    </row>
    <row r="93" spans="1:7" x14ac:dyDescent="0.55000000000000004">
      <c r="A93">
        <v>12306.2703</v>
      </c>
      <c r="G93" s="8">
        <v>22830.501799999998</v>
      </c>
    </row>
    <row r="94" spans="1:7" x14ac:dyDescent="0.55000000000000004">
      <c r="A94">
        <v>12306.3192</v>
      </c>
      <c r="G94" s="8">
        <v>22895.074199999999</v>
      </c>
    </row>
    <row r="95" spans="1:7" x14ac:dyDescent="0.55000000000000004">
      <c r="A95">
        <v>12312.028899999999</v>
      </c>
      <c r="G95" s="8">
        <v>22911.3891</v>
      </c>
    </row>
    <row r="96" spans="1:7" x14ac:dyDescent="0.55000000000000004">
      <c r="A96">
        <v>12351.1813</v>
      </c>
      <c r="G96" s="8">
        <v>23102.32</v>
      </c>
    </row>
    <row r="97" spans="1:7" x14ac:dyDescent="0.55000000000000004">
      <c r="A97">
        <v>12373.3943</v>
      </c>
      <c r="G97" s="8">
        <v>23136.1198</v>
      </c>
    </row>
    <row r="98" spans="1:7" x14ac:dyDescent="0.55000000000000004">
      <c r="A98">
        <v>12578.1122</v>
      </c>
      <c r="G98" s="8">
        <v>23174.762500000001</v>
      </c>
    </row>
    <row r="99" spans="1:7" x14ac:dyDescent="0.55000000000000004">
      <c r="A99">
        <v>12626.036599999999</v>
      </c>
      <c r="G99" s="8">
        <v>23220.587500000001</v>
      </c>
    </row>
    <row r="100" spans="1:7" x14ac:dyDescent="0.55000000000000004">
      <c r="A100">
        <v>12633.1062</v>
      </c>
      <c r="G100" s="8">
        <v>23249.4401</v>
      </c>
    </row>
    <row r="101" spans="1:7" x14ac:dyDescent="0.55000000000000004">
      <c r="A101">
        <v>12642.7199</v>
      </c>
      <c r="G101" s="8">
        <v>23387.995599999998</v>
      </c>
    </row>
  </sheetData>
  <sortState xmlns:xlrd2="http://schemas.microsoft.com/office/spreadsheetml/2017/richdata2" ref="A2:A207">
    <sortCondition ref="A2:A207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58AD-97AB-4875-B747-0265747A6914}">
  <dimension ref="A1:D15"/>
  <sheetViews>
    <sheetView workbookViewId="0">
      <selection sqref="A1:D15"/>
    </sheetView>
  </sheetViews>
  <sheetFormatPr defaultRowHeight="14.4" x14ac:dyDescent="0.55000000000000004"/>
  <sheetData>
    <row r="1" spans="1:4" x14ac:dyDescent="0.55000000000000004">
      <c r="A1" t="s">
        <v>339</v>
      </c>
      <c r="B1" t="s">
        <v>338</v>
      </c>
      <c r="C1" t="s">
        <v>333</v>
      </c>
      <c r="D1" t="s">
        <v>337</v>
      </c>
    </row>
    <row r="2" spans="1:4" x14ac:dyDescent="0.55000000000000004">
      <c r="A2" t="s">
        <v>153</v>
      </c>
      <c r="B2">
        <v>20</v>
      </c>
      <c r="C2" s="8">
        <v>1.2791999999999999</v>
      </c>
      <c r="D2" s="8">
        <v>1.20865</v>
      </c>
    </row>
    <row r="3" spans="1:4" x14ac:dyDescent="0.55000000000000004">
      <c r="A3" t="s">
        <v>153</v>
      </c>
      <c r="B3">
        <v>50</v>
      </c>
      <c r="C3">
        <v>16.647199999999998</v>
      </c>
      <c r="D3">
        <v>8.5168499999999998</v>
      </c>
    </row>
    <row r="4" spans="1:4" x14ac:dyDescent="0.55000000000000004">
      <c r="A4" t="s">
        <v>153</v>
      </c>
      <c r="B4">
        <v>75</v>
      </c>
      <c r="C4">
        <v>78.836299999999994</v>
      </c>
      <c r="D4">
        <v>26.791350000000001</v>
      </c>
    </row>
    <row r="5" spans="1:4" x14ac:dyDescent="0.55000000000000004">
      <c r="A5" t="s">
        <v>153</v>
      </c>
      <c r="B5">
        <v>100</v>
      </c>
      <c r="C5">
        <v>730.16935000000001</v>
      </c>
      <c r="D5">
        <v>218.66584999999998</v>
      </c>
    </row>
    <row r="6" spans="1:4" x14ac:dyDescent="0.55000000000000004">
      <c r="A6" t="s">
        <v>153</v>
      </c>
      <c r="B6">
        <v>125</v>
      </c>
      <c r="C6">
        <v>1734.4596000000001</v>
      </c>
      <c r="D6">
        <v>449.82394999999997</v>
      </c>
    </row>
    <row r="7" spans="1:4" x14ac:dyDescent="0.55000000000000004">
      <c r="A7" t="s">
        <v>153</v>
      </c>
      <c r="B7">
        <v>150</v>
      </c>
      <c r="C7">
        <v>10416.889300000001</v>
      </c>
      <c r="D7">
        <v>2096.8207499999999</v>
      </c>
    </row>
    <row r="8" spans="1:4" x14ac:dyDescent="0.55000000000000004">
      <c r="A8" t="s">
        <v>153</v>
      </c>
      <c r="B8">
        <v>175</v>
      </c>
      <c r="C8">
        <v>12387.268599999999</v>
      </c>
      <c r="D8">
        <v>5654.5656500000005</v>
      </c>
    </row>
    <row r="9" spans="1:4" x14ac:dyDescent="0.55000000000000004">
      <c r="A9" t="s">
        <v>153</v>
      </c>
      <c r="B9">
        <v>200</v>
      </c>
      <c r="C9">
        <v>14042.71955</v>
      </c>
      <c r="D9">
        <v>20057.9231</v>
      </c>
    </row>
    <row r="10" spans="1:4" x14ac:dyDescent="0.55000000000000004">
      <c r="A10" t="s">
        <v>153</v>
      </c>
      <c r="B10">
        <v>225</v>
      </c>
      <c r="C10">
        <v>16647.785799999998</v>
      </c>
      <c r="D10">
        <v>30546.581300000002</v>
      </c>
    </row>
    <row r="11" spans="1:4" x14ac:dyDescent="0.55000000000000004">
      <c r="A11" t="s">
        <v>153</v>
      </c>
      <c r="B11">
        <v>250</v>
      </c>
      <c r="C11">
        <v>40581.991900000001</v>
      </c>
      <c r="D11">
        <v>71023.831850000002</v>
      </c>
    </row>
    <row r="12" spans="1:4" x14ac:dyDescent="0.55000000000000004">
      <c r="A12" t="s">
        <v>201</v>
      </c>
      <c r="B12">
        <v>90</v>
      </c>
      <c r="C12">
        <v>61.935600000000001</v>
      </c>
      <c r="D12">
        <v>37.536999999999999</v>
      </c>
    </row>
    <row r="13" spans="1:4" x14ac:dyDescent="0.55000000000000004">
      <c r="A13" t="s">
        <v>201</v>
      </c>
      <c r="B13">
        <v>180</v>
      </c>
      <c r="C13">
        <v>1426.9177</v>
      </c>
      <c r="D13">
        <v>371.59230000000002</v>
      </c>
    </row>
    <row r="14" spans="1:4" x14ac:dyDescent="0.55000000000000004">
      <c r="A14" t="s">
        <v>201</v>
      </c>
      <c r="B14">
        <v>225</v>
      </c>
      <c r="C14">
        <v>8747.5755500000014</v>
      </c>
      <c r="D14">
        <v>4413.5656500000005</v>
      </c>
    </row>
    <row r="15" spans="1:4" x14ac:dyDescent="0.55000000000000004">
      <c r="A15" t="s">
        <v>201</v>
      </c>
      <c r="B15">
        <v>300</v>
      </c>
      <c r="C15">
        <v>11742.501850000001</v>
      </c>
      <c r="D15">
        <v>22016.281150000003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8076-C8F9-4516-BC96-E007AE54564C}">
  <dimension ref="A1:L301"/>
  <sheetViews>
    <sheetView workbookViewId="0">
      <selection sqref="A1:J1"/>
    </sheetView>
  </sheetViews>
  <sheetFormatPr defaultRowHeight="14.4" x14ac:dyDescent="0.55000000000000004"/>
  <sheetData>
    <row r="1" spans="1:12" x14ac:dyDescent="0.55000000000000004">
      <c r="A1" s="1" t="s">
        <v>43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75</v>
      </c>
      <c r="G1" s="1" t="s">
        <v>15</v>
      </c>
      <c r="H1" s="1" t="s">
        <v>41</v>
      </c>
      <c r="I1" s="1" t="s">
        <v>42</v>
      </c>
      <c r="J1" s="1" t="s">
        <v>40</v>
      </c>
      <c r="L1" s="1" t="s">
        <v>45</v>
      </c>
    </row>
    <row r="2" spans="1:12" x14ac:dyDescent="0.55000000000000004">
      <c r="A2" t="s">
        <v>37</v>
      </c>
      <c r="B2" t="s">
        <v>0</v>
      </c>
      <c r="C2" t="s">
        <v>8</v>
      </c>
      <c r="D2" t="s">
        <v>6</v>
      </c>
      <c r="E2" t="s">
        <v>5</v>
      </c>
      <c r="F2" t="s">
        <v>76</v>
      </c>
      <c r="G2" t="b">
        <v>1</v>
      </c>
      <c r="H2">
        <v>8</v>
      </c>
      <c r="I2">
        <v>0</v>
      </c>
      <c r="J2">
        <v>43</v>
      </c>
      <c r="L2" t="str">
        <f t="shared" ref="L2:L65" si="0">CONCATENATE("SELECT '",A2,"','",F2,"',",IF(G2,1,0),",",H2,",",I2,",",J2," UNION")</f>
        <v>SELECT 'uf50-0117.cnf','None',1,8,0,43 UNION</v>
      </c>
    </row>
    <row r="3" spans="1:12" x14ac:dyDescent="0.55000000000000004">
      <c r="A3" t="s">
        <v>34</v>
      </c>
      <c r="B3" t="s">
        <v>0</v>
      </c>
      <c r="C3" t="s">
        <v>8</v>
      </c>
      <c r="D3" t="s">
        <v>6</v>
      </c>
      <c r="E3" t="s">
        <v>5</v>
      </c>
      <c r="F3" t="s">
        <v>76</v>
      </c>
      <c r="G3" t="b">
        <v>1</v>
      </c>
      <c r="H3">
        <v>11</v>
      </c>
      <c r="I3">
        <v>0</v>
      </c>
      <c r="J3">
        <v>49</v>
      </c>
      <c r="L3" t="str">
        <f t="shared" si="0"/>
        <v>SELECT 'uf50-0114.cnf','None',1,11,0,49 UNION</v>
      </c>
    </row>
    <row r="4" spans="1:12" x14ac:dyDescent="0.55000000000000004">
      <c r="A4" t="s">
        <v>33</v>
      </c>
      <c r="B4" t="s">
        <v>0</v>
      </c>
      <c r="C4" t="s">
        <v>8</v>
      </c>
      <c r="D4" t="s">
        <v>6</v>
      </c>
      <c r="E4" t="s">
        <v>5</v>
      </c>
      <c r="F4" t="s">
        <v>76</v>
      </c>
      <c r="G4" t="b">
        <v>1</v>
      </c>
      <c r="H4">
        <v>12</v>
      </c>
      <c r="I4">
        <v>0</v>
      </c>
      <c r="J4">
        <v>51</v>
      </c>
      <c r="L4" t="str">
        <f t="shared" si="0"/>
        <v>SELECT 'uf50-0113.cnf','None',1,12,0,51 UNION</v>
      </c>
    </row>
    <row r="5" spans="1:12" x14ac:dyDescent="0.55000000000000004">
      <c r="A5" t="s">
        <v>62</v>
      </c>
      <c r="B5" t="s">
        <v>0</v>
      </c>
      <c r="C5" t="s">
        <v>8</v>
      </c>
      <c r="D5" t="s">
        <v>6</v>
      </c>
      <c r="E5" t="s">
        <v>5</v>
      </c>
      <c r="F5" t="s">
        <v>76</v>
      </c>
      <c r="G5" t="b">
        <v>1</v>
      </c>
      <c r="H5">
        <v>12</v>
      </c>
      <c r="I5">
        <v>0</v>
      </c>
      <c r="J5">
        <v>51</v>
      </c>
      <c r="L5" t="str">
        <f t="shared" si="0"/>
        <v>SELECT 'uf50-0131.cnf','None',1,12,0,51 UNION</v>
      </c>
    </row>
    <row r="6" spans="1:12" x14ac:dyDescent="0.55000000000000004">
      <c r="A6" t="s">
        <v>28</v>
      </c>
      <c r="B6" t="s">
        <v>0</v>
      </c>
      <c r="C6" t="s">
        <v>8</v>
      </c>
      <c r="D6" t="s">
        <v>6</v>
      </c>
      <c r="E6" t="s">
        <v>5</v>
      </c>
      <c r="F6" t="s">
        <v>76</v>
      </c>
      <c r="G6" t="b">
        <v>1</v>
      </c>
      <c r="H6">
        <v>14</v>
      </c>
      <c r="I6">
        <v>0</v>
      </c>
      <c r="J6">
        <v>55</v>
      </c>
      <c r="L6" t="str">
        <f t="shared" si="0"/>
        <v>SELECT 'uf50-0109.cnf','None',1,14,0,55 UNION</v>
      </c>
    </row>
    <row r="7" spans="1:12" x14ac:dyDescent="0.55000000000000004">
      <c r="A7" t="s">
        <v>39</v>
      </c>
      <c r="B7" t="s">
        <v>0</v>
      </c>
      <c r="C7" t="s">
        <v>8</v>
      </c>
      <c r="D7" t="s">
        <v>6</v>
      </c>
      <c r="E7" t="s">
        <v>5</v>
      </c>
      <c r="F7" t="s">
        <v>76</v>
      </c>
      <c r="G7" t="b">
        <v>1</v>
      </c>
      <c r="H7">
        <v>13</v>
      </c>
      <c r="I7">
        <v>0</v>
      </c>
      <c r="J7">
        <v>56</v>
      </c>
      <c r="L7" t="str">
        <f t="shared" si="0"/>
        <v>SELECT 'uf50-0119.cnf','None',1,13,0,56 UNION</v>
      </c>
    </row>
    <row r="8" spans="1:12" x14ac:dyDescent="0.55000000000000004">
      <c r="A8" t="s">
        <v>26</v>
      </c>
      <c r="B8" t="s">
        <v>0</v>
      </c>
      <c r="C8" t="s">
        <v>8</v>
      </c>
      <c r="D8" t="s">
        <v>6</v>
      </c>
      <c r="E8" t="s">
        <v>5</v>
      </c>
      <c r="F8" t="s">
        <v>76</v>
      </c>
      <c r="G8" t="b">
        <v>1</v>
      </c>
      <c r="H8">
        <v>15</v>
      </c>
      <c r="I8">
        <v>0</v>
      </c>
      <c r="J8">
        <v>60</v>
      </c>
      <c r="L8" t="str">
        <f t="shared" si="0"/>
        <v>SELECT 'uf50-0107.cnf','None',1,15,0,60 UNION</v>
      </c>
    </row>
    <row r="9" spans="1:12" x14ac:dyDescent="0.55000000000000004">
      <c r="A9" t="s">
        <v>22</v>
      </c>
      <c r="B9" t="s">
        <v>0</v>
      </c>
      <c r="C9" t="s">
        <v>8</v>
      </c>
      <c r="D9" t="s">
        <v>6</v>
      </c>
      <c r="E9" t="s">
        <v>5</v>
      </c>
      <c r="F9" t="s">
        <v>76</v>
      </c>
      <c r="G9" t="b">
        <v>1</v>
      </c>
      <c r="H9">
        <v>9</v>
      </c>
      <c r="I9">
        <v>0</v>
      </c>
      <c r="J9">
        <v>63</v>
      </c>
      <c r="L9" t="str">
        <f t="shared" si="0"/>
        <v>SELECT 'uf50-0103.cnf','None',1,9,0,63 UNION</v>
      </c>
    </row>
    <row r="10" spans="1:12" x14ac:dyDescent="0.55000000000000004">
      <c r="A10" t="s">
        <v>36</v>
      </c>
      <c r="B10" t="s">
        <v>0</v>
      </c>
      <c r="C10" t="s">
        <v>8</v>
      </c>
      <c r="D10" t="s">
        <v>6</v>
      </c>
      <c r="E10" t="s">
        <v>5</v>
      </c>
      <c r="F10" t="s">
        <v>76</v>
      </c>
      <c r="G10" t="b">
        <v>1</v>
      </c>
      <c r="H10">
        <v>16</v>
      </c>
      <c r="I10">
        <v>0</v>
      </c>
      <c r="J10">
        <v>65</v>
      </c>
      <c r="L10" t="str">
        <f t="shared" si="0"/>
        <v>SELECT 'uf50-0116.cnf','None',1,16,0,65 UNION</v>
      </c>
    </row>
    <row r="11" spans="1:12" x14ac:dyDescent="0.55000000000000004">
      <c r="A11" t="s">
        <v>53</v>
      </c>
      <c r="B11" t="s">
        <v>0</v>
      </c>
      <c r="C11" t="s">
        <v>8</v>
      </c>
      <c r="D11" t="s">
        <v>6</v>
      </c>
      <c r="E11" t="s">
        <v>5</v>
      </c>
      <c r="F11" t="s">
        <v>76</v>
      </c>
      <c r="G11" t="b">
        <v>1</v>
      </c>
      <c r="H11">
        <v>16</v>
      </c>
      <c r="I11">
        <v>0</v>
      </c>
      <c r="J11">
        <v>68</v>
      </c>
      <c r="L11" t="str">
        <f t="shared" si="0"/>
        <v>SELECT 'uf50-0123.cnf','None',1,16,0,68 UNION</v>
      </c>
    </row>
    <row r="12" spans="1:12" x14ac:dyDescent="0.55000000000000004">
      <c r="A12" t="s">
        <v>20</v>
      </c>
      <c r="B12" t="s">
        <v>0</v>
      </c>
      <c r="C12" t="s">
        <v>8</v>
      </c>
      <c r="D12" t="s">
        <v>6</v>
      </c>
      <c r="E12" t="s">
        <v>5</v>
      </c>
      <c r="F12" t="s">
        <v>76</v>
      </c>
      <c r="G12" t="b">
        <v>1</v>
      </c>
      <c r="H12">
        <v>20</v>
      </c>
      <c r="I12">
        <v>0</v>
      </c>
      <c r="J12">
        <v>69</v>
      </c>
      <c r="L12" t="str">
        <f t="shared" si="0"/>
        <v>SELECT 'uf50-0101.cnf','None',1,20,0,69 UNION</v>
      </c>
    </row>
    <row r="13" spans="1:12" x14ac:dyDescent="0.55000000000000004">
      <c r="A13" t="s">
        <v>52</v>
      </c>
      <c r="B13" t="s">
        <v>0</v>
      </c>
      <c r="C13" t="s">
        <v>8</v>
      </c>
      <c r="D13" t="s">
        <v>6</v>
      </c>
      <c r="E13" t="s">
        <v>5</v>
      </c>
      <c r="F13" t="s">
        <v>76</v>
      </c>
      <c r="G13" t="b">
        <v>1</v>
      </c>
      <c r="H13">
        <v>17</v>
      </c>
      <c r="I13">
        <v>0</v>
      </c>
      <c r="J13">
        <v>69</v>
      </c>
      <c r="L13" t="str">
        <f t="shared" si="0"/>
        <v>SELECT 'uf50-0122.cnf','None',1,17,0,69 UNION</v>
      </c>
    </row>
    <row r="14" spans="1:12" x14ac:dyDescent="0.55000000000000004">
      <c r="A14" t="s">
        <v>32</v>
      </c>
      <c r="B14" t="s">
        <v>0</v>
      </c>
      <c r="C14" t="s">
        <v>8</v>
      </c>
      <c r="D14" t="s">
        <v>6</v>
      </c>
      <c r="E14" t="s">
        <v>5</v>
      </c>
      <c r="F14" t="s">
        <v>76</v>
      </c>
      <c r="G14" t="b">
        <v>1</v>
      </c>
      <c r="H14">
        <v>22</v>
      </c>
      <c r="I14">
        <v>0</v>
      </c>
      <c r="J14">
        <v>84</v>
      </c>
      <c r="L14" t="str">
        <f t="shared" si="0"/>
        <v>SELECT 'uf50-0112.cnf','None',1,22,0,84 UNION</v>
      </c>
    </row>
    <row r="15" spans="1:12" x14ac:dyDescent="0.55000000000000004">
      <c r="A15" t="s">
        <v>73</v>
      </c>
      <c r="B15" t="s">
        <v>0</v>
      </c>
      <c r="C15" t="s">
        <v>8</v>
      </c>
      <c r="D15" t="s">
        <v>6</v>
      </c>
      <c r="E15" t="s">
        <v>5</v>
      </c>
      <c r="F15" t="s">
        <v>76</v>
      </c>
      <c r="G15" t="b">
        <v>1</v>
      </c>
      <c r="H15">
        <v>18</v>
      </c>
      <c r="I15">
        <v>0</v>
      </c>
      <c r="J15">
        <v>86</v>
      </c>
      <c r="L15" t="str">
        <f t="shared" si="0"/>
        <v>SELECT 'uf50-0141.cnf','None',1,18,0,86 UNION</v>
      </c>
    </row>
    <row r="16" spans="1:12" x14ac:dyDescent="0.55000000000000004">
      <c r="A16" t="s">
        <v>70</v>
      </c>
      <c r="B16" t="s">
        <v>0</v>
      </c>
      <c r="C16" t="s">
        <v>8</v>
      </c>
      <c r="D16" t="s">
        <v>6</v>
      </c>
      <c r="E16" t="s">
        <v>5</v>
      </c>
      <c r="F16" t="s">
        <v>76</v>
      </c>
      <c r="G16" t="b">
        <v>1</v>
      </c>
      <c r="H16">
        <v>25</v>
      </c>
      <c r="I16">
        <v>0</v>
      </c>
      <c r="J16">
        <v>96</v>
      </c>
      <c r="L16" t="str">
        <f t="shared" si="0"/>
        <v>SELECT 'uf50-0139.cnf','None',1,25,0,96 UNION</v>
      </c>
    </row>
    <row r="17" spans="1:12" x14ac:dyDescent="0.55000000000000004">
      <c r="A17" t="s">
        <v>71</v>
      </c>
      <c r="B17" t="s">
        <v>0</v>
      </c>
      <c r="C17" t="s">
        <v>8</v>
      </c>
      <c r="D17" t="s">
        <v>6</v>
      </c>
      <c r="E17" t="s">
        <v>5</v>
      </c>
      <c r="F17" t="s">
        <v>76</v>
      </c>
      <c r="G17" t="b">
        <v>1</v>
      </c>
      <c r="H17">
        <v>20</v>
      </c>
      <c r="I17">
        <v>0</v>
      </c>
      <c r="J17">
        <v>96</v>
      </c>
      <c r="L17" t="str">
        <f t="shared" si="0"/>
        <v>SELECT 'uf50-014.cnf','None',1,20,0,96 UNION</v>
      </c>
    </row>
    <row r="18" spans="1:12" x14ac:dyDescent="0.55000000000000004">
      <c r="A18" t="s">
        <v>72</v>
      </c>
      <c r="B18" t="s">
        <v>0</v>
      </c>
      <c r="C18" t="s">
        <v>8</v>
      </c>
      <c r="D18" t="s">
        <v>6</v>
      </c>
      <c r="E18" t="s">
        <v>5</v>
      </c>
      <c r="F18" t="s">
        <v>76</v>
      </c>
      <c r="G18" t="b">
        <v>1</v>
      </c>
      <c r="H18">
        <v>22</v>
      </c>
      <c r="I18">
        <v>0</v>
      </c>
      <c r="J18">
        <v>100</v>
      </c>
      <c r="L18" t="str">
        <f t="shared" si="0"/>
        <v>SELECT 'uf50-0140.cnf','None',1,22,0,100 UNION</v>
      </c>
    </row>
    <row r="19" spans="1:12" x14ac:dyDescent="0.55000000000000004">
      <c r="A19" t="s">
        <v>65</v>
      </c>
      <c r="B19" t="s">
        <v>0</v>
      </c>
      <c r="C19" t="s">
        <v>8</v>
      </c>
      <c r="D19" t="s">
        <v>6</v>
      </c>
      <c r="E19" t="s">
        <v>5</v>
      </c>
      <c r="F19" t="s">
        <v>76</v>
      </c>
      <c r="G19" t="b">
        <v>1</v>
      </c>
      <c r="H19">
        <v>31</v>
      </c>
      <c r="I19">
        <v>0</v>
      </c>
      <c r="J19">
        <v>105</v>
      </c>
      <c r="L19" t="str">
        <f t="shared" si="0"/>
        <v>SELECT 'uf50-0134.cnf','None',1,31,0,105 UNION</v>
      </c>
    </row>
    <row r="20" spans="1:12" x14ac:dyDescent="0.55000000000000004">
      <c r="A20" t="s">
        <v>68</v>
      </c>
      <c r="B20" t="s">
        <v>0</v>
      </c>
      <c r="C20" t="s">
        <v>8</v>
      </c>
      <c r="D20" t="s">
        <v>6</v>
      </c>
      <c r="E20" t="s">
        <v>5</v>
      </c>
      <c r="F20" t="s">
        <v>76</v>
      </c>
      <c r="G20" t="b">
        <v>1</v>
      </c>
      <c r="H20">
        <v>29</v>
      </c>
      <c r="I20">
        <v>0</v>
      </c>
      <c r="J20">
        <v>115</v>
      </c>
      <c r="L20" t="str">
        <f t="shared" si="0"/>
        <v>SELECT 'uf50-0137.cnf','None',1,29,0,115 UNION</v>
      </c>
    </row>
    <row r="21" spans="1:12" x14ac:dyDescent="0.55000000000000004">
      <c r="A21" t="s">
        <v>22</v>
      </c>
      <c r="B21" t="s">
        <v>0</v>
      </c>
      <c r="C21" t="s">
        <v>8</v>
      </c>
      <c r="D21" t="s">
        <v>6</v>
      </c>
      <c r="E21" t="s">
        <v>5</v>
      </c>
      <c r="F21" t="s">
        <v>47</v>
      </c>
      <c r="G21" t="b">
        <v>1</v>
      </c>
      <c r="H21">
        <v>5</v>
      </c>
      <c r="I21">
        <v>0</v>
      </c>
      <c r="J21">
        <v>120</v>
      </c>
      <c r="L21" t="str">
        <f t="shared" si="0"/>
        <v>SELECT 'uf50-0103.cnf','HillClimbing',1,5,0,120 UNION</v>
      </c>
    </row>
    <row r="22" spans="1:12" x14ac:dyDescent="0.55000000000000004">
      <c r="A22" t="s">
        <v>27</v>
      </c>
      <c r="B22" t="s">
        <v>0</v>
      </c>
      <c r="C22" t="s">
        <v>8</v>
      </c>
      <c r="D22" t="s">
        <v>6</v>
      </c>
      <c r="E22" t="s">
        <v>5</v>
      </c>
      <c r="F22" t="s">
        <v>76</v>
      </c>
      <c r="G22" t="b">
        <v>1</v>
      </c>
      <c r="H22">
        <v>30</v>
      </c>
      <c r="I22">
        <v>0</v>
      </c>
      <c r="J22">
        <v>124</v>
      </c>
      <c r="L22" t="str">
        <f t="shared" si="0"/>
        <v>SELECT 'uf50-0108.cnf','None',1,30,0,124 UNION</v>
      </c>
    </row>
    <row r="23" spans="1:12" x14ac:dyDescent="0.55000000000000004">
      <c r="A23" t="s">
        <v>55</v>
      </c>
      <c r="B23" t="s">
        <v>0</v>
      </c>
      <c r="C23" t="s">
        <v>8</v>
      </c>
      <c r="D23" t="s">
        <v>6</v>
      </c>
      <c r="E23" t="s">
        <v>5</v>
      </c>
      <c r="F23" t="s">
        <v>76</v>
      </c>
      <c r="G23" t="b">
        <v>1</v>
      </c>
      <c r="H23">
        <v>39</v>
      </c>
      <c r="I23">
        <v>0</v>
      </c>
      <c r="J23">
        <v>144</v>
      </c>
      <c r="L23" t="str">
        <f t="shared" si="0"/>
        <v>SELECT 'uf50-0125.cnf','None',1,39,0,144 UNION</v>
      </c>
    </row>
    <row r="24" spans="1:12" x14ac:dyDescent="0.55000000000000004">
      <c r="A24" t="s">
        <v>62</v>
      </c>
      <c r="B24" t="s">
        <v>0</v>
      </c>
      <c r="C24" t="s">
        <v>8</v>
      </c>
      <c r="D24" t="s">
        <v>6</v>
      </c>
      <c r="E24" t="s">
        <v>5</v>
      </c>
      <c r="F24" t="s">
        <v>48</v>
      </c>
      <c r="G24" t="b">
        <v>1</v>
      </c>
      <c r="H24">
        <v>7</v>
      </c>
      <c r="I24">
        <v>0</v>
      </c>
      <c r="J24">
        <v>145</v>
      </c>
      <c r="L24" t="str">
        <f t="shared" si="0"/>
        <v>SELECT 'uf50-0131.cnf','SimulatedAnnealing',1,7,0,145 UNION</v>
      </c>
    </row>
    <row r="25" spans="1:12" x14ac:dyDescent="0.55000000000000004">
      <c r="A25" t="s">
        <v>34</v>
      </c>
      <c r="B25" t="s">
        <v>0</v>
      </c>
      <c r="C25" t="s">
        <v>8</v>
      </c>
      <c r="D25" t="s">
        <v>6</v>
      </c>
      <c r="E25" t="s">
        <v>5</v>
      </c>
      <c r="F25" t="s">
        <v>47</v>
      </c>
      <c r="G25" t="b">
        <v>1</v>
      </c>
      <c r="H25">
        <v>7</v>
      </c>
      <c r="I25">
        <v>0</v>
      </c>
      <c r="J25">
        <v>152</v>
      </c>
      <c r="L25" t="str">
        <f t="shared" si="0"/>
        <v>SELECT 'uf50-0114.cnf','HillClimbing',1,7,0,152 UNION</v>
      </c>
    </row>
    <row r="26" spans="1:12" x14ac:dyDescent="0.55000000000000004">
      <c r="A26" t="s">
        <v>17</v>
      </c>
      <c r="B26" t="s">
        <v>0</v>
      </c>
      <c r="C26" t="s">
        <v>8</v>
      </c>
      <c r="D26" t="s">
        <v>6</v>
      </c>
      <c r="E26" t="s">
        <v>5</v>
      </c>
      <c r="F26" t="s">
        <v>76</v>
      </c>
      <c r="G26" t="b">
        <v>1</v>
      </c>
      <c r="H26">
        <v>29</v>
      </c>
      <c r="I26">
        <v>0</v>
      </c>
      <c r="J26">
        <v>152</v>
      </c>
      <c r="L26" t="str">
        <f t="shared" si="0"/>
        <v>SELECT 'uf50-010.cnf','None',1,29,0,152 UNION</v>
      </c>
    </row>
    <row r="27" spans="1:12" x14ac:dyDescent="0.55000000000000004">
      <c r="A27" t="s">
        <v>67</v>
      </c>
      <c r="B27" t="s">
        <v>0</v>
      </c>
      <c r="C27" t="s">
        <v>8</v>
      </c>
      <c r="D27" t="s">
        <v>6</v>
      </c>
      <c r="E27" t="s">
        <v>5</v>
      </c>
      <c r="F27" t="s">
        <v>48</v>
      </c>
      <c r="G27" t="b">
        <v>1</v>
      </c>
      <c r="H27">
        <v>8</v>
      </c>
      <c r="I27">
        <v>0</v>
      </c>
      <c r="J27">
        <v>166</v>
      </c>
      <c r="L27" t="str">
        <f t="shared" si="0"/>
        <v>SELECT 'uf50-0136.cnf','SimulatedAnnealing',1,8,0,166 UNION</v>
      </c>
    </row>
    <row r="28" spans="1:12" x14ac:dyDescent="0.55000000000000004">
      <c r="A28" t="s">
        <v>52</v>
      </c>
      <c r="B28" t="s">
        <v>0</v>
      </c>
      <c r="C28" t="s">
        <v>8</v>
      </c>
      <c r="D28" t="s">
        <v>6</v>
      </c>
      <c r="E28" t="s">
        <v>5</v>
      </c>
      <c r="F28" t="s">
        <v>47</v>
      </c>
      <c r="G28" t="b">
        <v>1</v>
      </c>
      <c r="H28">
        <v>7</v>
      </c>
      <c r="I28">
        <v>0</v>
      </c>
      <c r="J28">
        <v>167</v>
      </c>
      <c r="L28" t="str">
        <f t="shared" si="0"/>
        <v>SELECT 'uf50-0122.cnf','HillClimbing',1,7,0,167 UNION</v>
      </c>
    </row>
    <row r="29" spans="1:12" x14ac:dyDescent="0.55000000000000004">
      <c r="A29" t="s">
        <v>52</v>
      </c>
      <c r="B29" t="s">
        <v>0</v>
      </c>
      <c r="C29" t="s">
        <v>8</v>
      </c>
      <c r="D29" t="s">
        <v>6</v>
      </c>
      <c r="E29" t="s">
        <v>5</v>
      </c>
      <c r="F29" t="s">
        <v>48</v>
      </c>
      <c r="G29" t="b">
        <v>1</v>
      </c>
      <c r="H29">
        <v>8</v>
      </c>
      <c r="I29">
        <v>0</v>
      </c>
      <c r="J29">
        <v>171</v>
      </c>
      <c r="L29" t="str">
        <f t="shared" si="0"/>
        <v>SELECT 'uf50-0122.cnf','SimulatedAnnealing',1,8,0,171 UNION</v>
      </c>
    </row>
    <row r="30" spans="1:12" x14ac:dyDescent="0.55000000000000004">
      <c r="A30" t="s">
        <v>60</v>
      </c>
      <c r="B30" t="s">
        <v>0</v>
      </c>
      <c r="C30" t="s">
        <v>8</v>
      </c>
      <c r="D30" t="s">
        <v>6</v>
      </c>
      <c r="E30" t="s">
        <v>5</v>
      </c>
      <c r="F30" t="s">
        <v>48</v>
      </c>
      <c r="G30" t="b">
        <v>1</v>
      </c>
      <c r="H30">
        <v>8</v>
      </c>
      <c r="I30">
        <v>0</v>
      </c>
      <c r="J30">
        <v>175</v>
      </c>
      <c r="L30" t="str">
        <f t="shared" si="0"/>
        <v>SELECT 'uf50-013.cnf','SimulatedAnnealing',1,8,0,175 UNION</v>
      </c>
    </row>
    <row r="31" spans="1:12" x14ac:dyDescent="0.55000000000000004">
      <c r="A31" t="s">
        <v>62</v>
      </c>
      <c r="B31" t="s">
        <v>0</v>
      </c>
      <c r="C31" t="s">
        <v>8</v>
      </c>
      <c r="D31" t="s">
        <v>6</v>
      </c>
      <c r="E31" t="s">
        <v>5</v>
      </c>
      <c r="F31" t="s">
        <v>47</v>
      </c>
      <c r="G31" t="b">
        <v>1</v>
      </c>
      <c r="H31">
        <v>7</v>
      </c>
      <c r="I31">
        <v>0</v>
      </c>
      <c r="J31">
        <v>178</v>
      </c>
      <c r="L31" t="str">
        <f t="shared" si="0"/>
        <v>SELECT 'uf50-0131.cnf','HillClimbing',1,7,0,178 UNION</v>
      </c>
    </row>
    <row r="32" spans="1:12" x14ac:dyDescent="0.55000000000000004">
      <c r="A32" t="s">
        <v>22</v>
      </c>
      <c r="B32" t="s">
        <v>0</v>
      </c>
      <c r="C32" t="s">
        <v>8</v>
      </c>
      <c r="D32" t="s">
        <v>6</v>
      </c>
      <c r="E32" t="s">
        <v>5</v>
      </c>
      <c r="F32" t="s">
        <v>48</v>
      </c>
      <c r="G32" t="b">
        <v>1</v>
      </c>
      <c r="H32">
        <v>8</v>
      </c>
      <c r="I32">
        <v>0</v>
      </c>
      <c r="J32">
        <v>182</v>
      </c>
      <c r="L32" t="str">
        <f t="shared" si="0"/>
        <v>SELECT 'uf50-0103.cnf','SimulatedAnnealing',1,8,0,182 UNION</v>
      </c>
    </row>
    <row r="33" spans="1:12" x14ac:dyDescent="0.55000000000000004">
      <c r="A33" t="s">
        <v>37</v>
      </c>
      <c r="B33" t="s">
        <v>0</v>
      </c>
      <c r="C33" t="s">
        <v>8</v>
      </c>
      <c r="D33" t="s">
        <v>6</v>
      </c>
      <c r="E33" t="s">
        <v>5</v>
      </c>
      <c r="F33" t="s">
        <v>47</v>
      </c>
      <c r="G33" t="b">
        <v>1</v>
      </c>
      <c r="H33">
        <v>8</v>
      </c>
      <c r="I33">
        <v>0</v>
      </c>
      <c r="J33">
        <v>182</v>
      </c>
      <c r="L33" t="str">
        <f t="shared" si="0"/>
        <v>SELECT 'uf50-0117.cnf','HillClimbing',1,8,0,182 UNION</v>
      </c>
    </row>
    <row r="34" spans="1:12" x14ac:dyDescent="0.55000000000000004">
      <c r="A34" t="s">
        <v>73</v>
      </c>
      <c r="B34" t="s">
        <v>0</v>
      </c>
      <c r="C34" t="s">
        <v>8</v>
      </c>
      <c r="D34" t="s">
        <v>6</v>
      </c>
      <c r="E34" t="s">
        <v>5</v>
      </c>
      <c r="F34" t="s">
        <v>47</v>
      </c>
      <c r="G34" t="b">
        <v>1</v>
      </c>
      <c r="H34">
        <v>9</v>
      </c>
      <c r="I34">
        <v>0</v>
      </c>
      <c r="J34">
        <v>188</v>
      </c>
      <c r="L34" t="str">
        <f t="shared" si="0"/>
        <v>SELECT 'uf50-0141.cnf','HillClimbing',1,9,0,188 UNION</v>
      </c>
    </row>
    <row r="35" spans="1:12" x14ac:dyDescent="0.55000000000000004">
      <c r="A35" t="s">
        <v>67</v>
      </c>
      <c r="B35" t="s">
        <v>0</v>
      </c>
      <c r="C35" t="s">
        <v>8</v>
      </c>
      <c r="D35" t="s">
        <v>6</v>
      </c>
      <c r="E35" t="s">
        <v>5</v>
      </c>
      <c r="F35" t="s">
        <v>47</v>
      </c>
      <c r="G35" t="b">
        <v>1</v>
      </c>
      <c r="H35">
        <v>9</v>
      </c>
      <c r="I35">
        <v>0</v>
      </c>
      <c r="J35">
        <v>195</v>
      </c>
      <c r="L35" t="str">
        <f t="shared" si="0"/>
        <v>SELECT 'uf50-0136.cnf','HillClimbing',1,9,0,195 UNION</v>
      </c>
    </row>
    <row r="36" spans="1:12" x14ac:dyDescent="0.55000000000000004">
      <c r="A36" t="s">
        <v>33</v>
      </c>
      <c r="B36" t="s">
        <v>0</v>
      </c>
      <c r="C36" t="s">
        <v>8</v>
      </c>
      <c r="D36" t="s">
        <v>6</v>
      </c>
      <c r="E36" t="s">
        <v>5</v>
      </c>
      <c r="F36" t="s">
        <v>47</v>
      </c>
      <c r="G36" t="b">
        <v>1</v>
      </c>
      <c r="H36">
        <v>9</v>
      </c>
      <c r="I36">
        <v>0</v>
      </c>
      <c r="J36">
        <v>197</v>
      </c>
      <c r="L36" t="str">
        <f t="shared" si="0"/>
        <v>SELECT 'uf50-0113.cnf','HillClimbing',1,9,0,197 UNION</v>
      </c>
    </row>
    <row r="37" spans="1:12" x14ac:dyDescent="0.55000000000000004">
      <c r="A37" t="s">
        <v>72</v>
      </c>
      <c r="B37" t="s">
        <v>0</v>
      </c>
      <c r="C37" t="s">
        <v>8</v>
      </c>
      <c r="D37" t="s">
        <v>6</v>
      </c>
      <c r="E37" t="s">
        <v>5</v>
      </c>
      <c r="F37" t="s">
        <v>48</v>
      </c>
      <c r="G37" t="b">
        <v>1</v>
      </c>
      <c r="H37">
        <v>10</v>
      </c>
      <c r="I37">
        <v>0</v>
      </c>
      <c r="J37">
        <v>206</v>
      </c>
      <c r="L37" t="str">
        <f t="shared" si="0"/>
        <v>SELECT 'uf50-0140.cnf','SimulatedAnnealing',1,10,0,206 UNION</v>
      </c>
    </row>
    <row r="38" spans="1:12" x14ac:dyDescent="0.55000000000000004">
      <c r="A38" t="s">
        <v>16</v>
      </c>
      <c r="B38" t="s">
        <v>0</v>
      </c>
      <c r="C38" t="s">
        <v>8</v>
      </c>
      <c r="D38" t="s">
        <v>6</v>
      </c>
      <c r="E38" t="s">
        <v>5</v>
      </c>
      <c r="F38" t="s">
        <v>76</v>
      </c>
      <c r="G38" t="b">
        <v>1</v>
      </c>
      <c r="H38">
        <v>36</v>
      </c>
      <c r="I38">
        <v>0</v>
      </c>
      <c r="J38">
        <v>207</v>
      </c>
      <c r="L38" t="str">
        <f t="shared" si="0"/>
        <v>SELECT 'uf50-01.cnf','None',1,36,0,207 UNION</v>
      </c>
    </row>
    <row r="39" spans="1:12" x14ac:dyDescent="0.55000000000000004">
      <c r="A39" t="s">
        <v>63</v>
      </c>
      <c r="B39" t="s">
        <v>0</v>
      </c>
      <c r="C39" t="s">
        <v>8</v>
      </c>
      <c r="D39" t="s">
        <v>6</v>
      </c>
      <c r="E39" t="s">
        <v>5</v>
      </c>
      <c r="F39" t="s">
        <v>76</v>
      </c>
      <c r="G39" t="b">
        <v>1</v>
      </c>
      <c r="H39">
        <v>55</v>
      </c>
      <c r="I39">
        <v>0</v>
      </c>
      <c r="J39">
        <v>213</v>
      </c>
      <c r="L39" t="str">
        <f t="shared" si="0"/>
        <v>SELECT 'uf50-0132.cnf','None',1,55,0,213 UNION</v>
      </c>
    </row>
    <row r="40" spans="1:12" x14ac:dyDescent="0.55000000000000004">
      <c r="A40" t="s">
        <v>68</v>
      </c>
      <c r="B40" t="s">
        <v>0</v>
      </c>
      <c r="C40" t="s">
        <v>8</v>
      </c>
      <c r="D40" t="s">
        <v>6</v>
      </c>
      <c r="E40" t="s">
        <v>5</v>
      </c>
      <c r="F40" t="s">
        <v>47</v>
      </c>
      <c r="G40" t="b">
        <v>1</v>
      </c>
      <c r="H40">
        <v>10</v>
      </c>
      <c r="I40">
        <v>0</v>
      </c>
      <c r="J40">
        <v>216</v>
      </c>
      <c r="L40" t="str">
        <f t="shared" si="0"/>
        <v>SELECT 'uf50-0137.cnf','HillClimbing',1,10,0,216 UNION</v>
      </c>
    </row>
    <row r="41" spans="1:12" x14ac:dyDescent="0.55000000000000004">
      <c r="A41" t="s">
        <v>29</v>
      </c>
      <c r="B41" t="s">
        <v>0</v>
      </c>
      <c r="C41" t="s">
        <v>8</v>
      </c>
      <c r="D41" t="s">
        <v>6</v>
      </c>
      <c r="E41" t="s">
        <v>5</v>
      </c>
      <c r="F41" t="s">
        <v>47</v>
      </c>
      <c r="G41" t="b">
        <v>1</v>
      </c>
      <c r="H41">
        <v>10</v>
      </c>
      <c r="I41">
        <v>0</v>
      </c>
      <c r="J41">
        <v>218</v>
      </c>
      <c r="L41" t="str">
        <f t="shared" si="0"/>
        <v>SELECT 'uf50-011.cnf','HillClimbing',1,10,0,218 UNION</v>
      </c>
    </row>
    <row r="42" spans="1:12" x14ac:dyDescent="0.55000000000000004">
      <c r="A42" t="s">
        <v>72</v>
      </c>
      <c r="B42" t="s">
        <v>0</v>
      </c>
      <c r="C42" t="s">
        <v>8</v>
      </c>
      <c r="D42" t="s">
        <v>6</v>
      </c>
      <c r="E42" t="s">
        <v>5</v>
      </c>
      <c r="F42" t="s">
        <v>47</v>
      </c>
      <c r="G42" t="b">
        <v>1</v>
      </c>
      <c r="H42">
        <v>11</v>
      </c>
      <c r="I42">
        <v>0</v>
      </c>
      <c r="J42">
        <v>223</v>
      </c>
      <c r="L42" t="str">
        <f t="shared" si="0"/>
        <v>SELECT 'uf50-0140.cnf','HillClimbing',1,11,0,223 UNION</v>
      </c>
    </row>
    <row r="43" spans="1:12" x14ac:dyDescent="0.55000000000000004">
      <c r="A43" t="s">
        <v>17</v>
      </c>
      <c r="B43" t="s">
        <v>0</v>
      </c>
      <c r="C43" t="s">
        <v>8</v>
      </c>
      <c r="D43" t="s">
        <v>6</v>
      </c>
      <c r="E43" t="s">
        <v>5</v>
      </c>
      <c r="F43" t="s">
        <v>47</v>
      </c>
      <c r="G43" t="b">
        <v>1</v>
      </c>
      <c r="H43">
        <v>10</v>
      </c>
      <c r="I43">
        <v>0</v>
      </c>
      <c r="J43">
        <v>226</v>
      </c>
      <c r="L43" t="str">
        <f t="shared" si="0"/>
        <v>SELECT 'uf50-010.cnf','HillClimbing',1,10,0,226 UNION</v>
      </c>
    </row>
    <row r="44" spans="1:12" x14ac:dyDescent="0.55000000000000004">
      <c r="A44" t="s">
        <v>37</v>
      </c>
      <c r="B44" t="s">
        <v>0</v>
      </c>
      <c r="C44" t="s">
        <v>8</v>
      </c>
      <c r="D44" t="s">
        <v>6</v>
      </c>
      <c r="E44" t="s">
        <v>5</v>
      </c>
      <c r="F44" t="s">
        <v>48</v>
      </c>
      <c r="G44" t="b">
        <v>1</v>
      </c>
      <c r="H44">
        <v>9</v>
      </c>
      <c r="I44">
        <v>0</v>
      </c>
      <c r="J44">
        <v>228</v>
      </c>
      <c r="L44" t="str">
        <f t="shared" si="0"/>
        <v>SELECT 'uf50-0117.cnf','SimulatedAnnealing',1,9,0,228 UNION</v>
      </c>
    </row>
    <row r="45" spans="1:12" x14ac:dyDescent="0.55000000000000004">
      <c r="A45" t="s">
        <v>71</v>
      </c>
      <c r="B45" t="s">
        <v>0</v>
      </c>
      <c r="C45" t="s">
        <v>8</v>
      </c>
      <c r="D45" t="s">
        <v>6</v>
      </c>
      <c r="E45" t="s">
        <v>5</v>
      </c>
      <c r="F45" t="s">
        <v>48</v>
      </c>
      <c r="G45" t="b">
        <v>1</v>
      </c>
      <c r="H45">
        <v>10</v>
      </c>
      <c r="I45">
        <v>0</v>
      </c>
      <c r="J45">
        <v>229</v>
      </c>
      <c r="L45" t="str">
        <f t="shared" si="0"/>
        <v>SELECT 'uf50-014.cnf','SimulatedAnnealing',1,10,0,229 UNION</v>
      </c>
    </row>
    <row r="46" spans="1:12" x14ac:dyDescent="0.55000000000000004">
      <c r="A46" t="s">
        <v>56</v>
      </c>
      <c r="B46" t="s">
        <v>0</v>
      </c>
      <c r="C46" t="s">
        <v>8</v>
      </c>
      <c r="D46" t="s">
        <v>6</v>
      </c>
      <c r="E46" t="s">
        <v>5</v>
      </c>
      <c r="F46" t="s">
        <v>47</v>
      </c>
      <c r="G46" t="b">
        <v>1</v>
      </c>
      <c r="H46">
        <v>11</v>
      </c>
      <c r="I46">
        <v>0</v>
      </c>
      <c r="J46">
        <v>236</v>
      </c>
      <c r="L46" t="str">
        <f t="shared" si="0"/>
        <v>SELECT 'uf50-0126.cnf','HillClimbing',1,11,0,236 UNION</v>
      </c>
    </row>
    <row r="47" spans="1:12" x14ac:dyDescent="0.55000000000000004">
      <c r="A47" t="s">
        <v>39</v>
      </c>
      <c r="B47" t="s">
        <v>0</v>
      </c>
      <c r="C47" t="s">
        <v>8</v>
      </c>
      <c r="D47" t="s">
        <v>6</v>
      </c>
      <c r="E47" t="s">
        <v>5</v>
      </c>
      <c r="F47" t="s">
        <v>47</v>
      </c>
      <c r="G47" t="b">
        <v>1</v>
      </c>
      <c r="H47">
        <v>11</v>
      </c>
      <c r="I47">
        <v>0</v>
      </c>
      <c r="J47">
        <v>244</v>
      </c>
      <c r="L47" t="str">
        <f t="shared" si="0"/>
        <v>SELECT 'uf50-0119.cnf','HillClimbing',1,11,0,244 UNION</v>
      </c>
    </row>
    <row r="48" spans="1:12" x14ac:dyDescent="0.55000000000000004">
      <c r="A48" t="s">
        <v>35</v>
      </c>
      <c r="B48" t="s">
        <v>0</v>
      </c>
      <c r="C48" t="s">
        <v>8</v>
      </c>
      <c r="D48" t="s">
        <v>6</v>
      </c>
      <c r="E48" t="s">
        <v>5</v>
      </c>
      <c r="F48" t="s">
        <v>47</v>
      </c>
      <c r="G48" t="b">
        <v>1</v>
      </c>
      <c r="H48">
        <v>11</v>
      </c>
      <c r="I48">
        <v>0</v>
      </c>
      <c r="J48">
        <v>246</v>
      </c>
      <c r="L48" t="str">
        <f t="shared" si="0"/>
        <v>SELECT 'uf50-0115.cnf','HillClimbing',1,11,0,246 UNION</v>
      </c>
    </row>
    <row r="49" spans="1:12" x14ac:dyDescent="0.55000000000000004">
      <c r="A49" t="s">
        <v>34</v>
      </c>
      <c r="B49" t="s">
        <v>0</v>
      </c>
      <c r="C49" t="s">
        <v>8</v>
      </c>
      <c r="D49" t="s">
        <v>6</v>
      </c>
      <c r="E49" t="s">
        <v>5</v>
      </c>
      <c r="F49" t="s">
        <v>48</v>
      </c>
      <c r="G49" t="b">
        <v>1</v>
      </c>
      <c r="H49">
        <v>11</v>
      </c>
      <c r="I49">
        <v>0</v>
      </c>
      <c r="J49">
        <v>252</v>
      </c>
      <c r="L49" t="str">
        <f t="shared" si="0"/>
        <v>SELECT 'uf50-0114.cnf','SimulatedAnnealing',1,11,0,252 UNION</v>
      </c>
    </row>
    <row r="50" spans="1:12" x14ac:dyDescent="0.55000000000000004">
      <c r="A50" t="s">
        <v>65</v>
      </c>
      <c r="B50" t="s">
        <v>0</v>
      </c>
      <c r="C50" t="s">
        <v>8</v>
      </c>
      <c r="D50" t="s">
        <v>6</v>
      </c>
      <c r="E50" t="s">
        <v>5</v>
      </c>
      <c r="F50" t="s">
        <v>47</v>
      </c>
      <c r="G50" t="b">
        <v>1</v>
      </c>
      <c r="H50">
        <v>12</v>
      </c>
      <c r="I50">
        <v>0</v>
      </c>
      <c r="J50">
        <v>252</v>
      </c>
      <c r="L50" t="str">
        <f t="shared" si="0"/>
        <v>SELECT 'uf50-0134.cnf','HillClimbing',1,12,0,252 UNION</v>
      </c>
    </row>
    <row r="51" spans="1:12" x14ac:dyDescent="0.55000000000000004">
      <c r="A51" t="s">
        <v>60</v>
      </c>
      <c r="B51" t="s">
        <v>0</v>
      </c>
      <c r="C51" t="s">
        <v>8</v>
      </c>
      <c r="D51" t="s">
        <v>6</v>
      </c>
      <c r="E51" t="s">
        <v>5</v>
      </c>
      <c r="F51" t="s">
        <v>76</v>
      </c>
      <c r="G51" t="b">
        <v>1</v>
      </c>
      <c r="H51">
        <v>77</v>
      </c>
      <c r="I51">
        <v>0</v>
      </c>
      <c r="J51">
        <v>265</v>
      </c>
      <c r="L51" t="str">
        <f t="shared" si="0"/>
        <v>SELECT 'uf50-013.cnf','None',1,77,0,265 UNION</v>
      </c>
    </row>
    <row r="52" spans="1:12" x14ac:dyDescent="0.55000000000000004">
      <c r="A52" t="s">
        <v>66</v>
      </c>
      <c r="B52" t="s">
        <v>0</v>
      </c>
      <c r="C52" t="s">
        <v>8</v>
      </c>
      <c r="D52" t="s">
        <v>6</v>
      </c>
      <c r="E52" t="s">
        <v>5</v>
      </c>
      <c r="F52" t="s">
        <v>47</v>
      </c>
      <c r="G52" t="b">
        <v>1</v>
      </c>
      <c r="H52">
        <v>13</v>
      </c>
      <c r="I52">
        <v>0</v>
      </c>
      <c r="J52">
        <v>268</v>
      </c>
      <c r="L52" t="str">
        <f t="shared" si="0"/>
        <v>SELECT 'uf50-0135.cnf','HillClimbing',1,13,0,268 UNION</v>
      </c>
    </row>
    <row r="53" spans="1:12" x14ac:dyDescent="0.55000000000000004">
      <c r="A53" t="s">
        <v>27</v>
      </c>
      <c r="B53" t="s">
        <v>0</v>
      </c>
      <c r="C53" t="s">
        <v>8</v>
      </c>
      <c r="D53" t="s">
        <v>6</v>
      </c>
      <c r="E53" t="s">
        <v>5</v>
      </c>
      <c r="F53" t="s">
        <v>47</v>
      </c>
      <c r="G53" t="b">
        <v>1</v>
      </c>
      <c r="H53">
        <v>12</v>
      </c>
      <c r="I53">
        <v>0</v>
      </c>
      <c r="J53">
        <v>272</v>
      </c>
      <c r="L53" t="str">
        <f t="shared" si="0"/>
        <v>SELECT 'uf50-0108.cnf','HillClimbing',1,12,0,272 UNION</v>
      </c>
    </row>
    <row r="54" spans="1:12" x14ac:dyDescent="0.55000000000000004">
      <c r="A54" t="s">
        <v>66</v>
      </c>
      <c r="B54" t="s">
        <v>0</v>
      </c>
      <c r="C54" t="s">
        <v>8</v>
      </c>
      <c r="D54" t="s">
        <v>6</v>
      </c>
      <c r="E54" t="s">
        <v>5</v>
      </c>
      <c r="F54" t="s">
        <v>48</v>
      </c>
      <c r="G54" t="b">
        <v>1</v>
      </c>
      <c r="H54">
        <v>12</v>
      </c>
      <c r="I54">
        <v>0</v>
      </c>
      <c r="J54">
        <v>278</v>
      </c>
      <c r="L54" t="str">
        <f t="shared" si="0"/>
        <v>SELECT 'uf50-0135.cnf','SimulatedAnnealing',1,12,0,278 UNION</v>
      </c>
    </row>
    <row r="55" spans="1:12" x14ac:dyDescent="0.55000000000000004">
      <c r="A55" t="s">
        <v>17</v>
      </c>
      <c r="B55" t="s">
        <v>0</v>
      </c>
      <c r="C55" t="s">
        <v>8</v>
      </c>
      <c r="D55" t="s">
        <v>6</v>
      </c>
      <c r="E55" t="s">
        <v>5</v>
      </c>
      <c r="F55" t="s">
        <v>48</v>
      </c>
      <c r="G55" t="b">
        <v>1</v>
      </c>
      <c r="H55">
        <v>12</v>
      </c>
      <c r="I55">
        <v>0</v>
      </c>
      <c r="J55">
        <v>279</v>
      </c>
      <c r="L55" t="str">
        <f t="shared" si="0"/>
        <v>SELECT 'uf50-010.cnf','SimulatedAnnealing',1,12,0,279 UNION</v>
      </c>
    </row>
    <row r="56" spans="1:12" x14ac:dyDescent="0.55000000000000004">
      <c r="A56" t="s">
        <v>53</v>
      </c>
      <c r="B56" t="s">
        <v>0</v>
      </c>
      <c r="C56" t="s">
        <v>8</v>
      </c>
      <c r="D56" t="s">
        <v>6</v>
      </c>
      <c r="E56" t="s">
        <v>5</v>
      </c>
      <c r="F56" t="s">
        <v>48</v>
      </c>
      <c r="G56" t="b">
        <v>1</v>
      </c>
      <c r="H56">
        <v>13</v>
      </c>
      <c r="I56">
        <v>0</v>
      </c>
      <c r="J56">
        <v>279</v>
      </c>
      <c r="L56" t="str">
        <f t="shared" si="0"/>
        <v>SELECT 'uf50-0123.cnf','SimulatedAnnealing',1,13,0,279 UNION</v>
      </c>
    </row>
    <row r="57" spans="1:12" x14ac:dyDescent="0.55000000000000004">
      <c r="A57" t="s">
        <v>60</v>
      </c>
      <c r="B57" t="s">
        <v>0</v>
      </c>
      <c r="C57" t="s">
        <v>8</v>
      </c>
      <c r="D57" t="s">
        <v>6</v>
      </c>
      <c r="E57" t="s">
        <v>5</v>
      </c>
      <c r="F57" t="s">
        <v>47</v>
      </c>
      <c r="G57" t="b">
        <v>1</v>
      </c>
      <c r="H57">
        <v>13</v>
      </c>
      <c r="I57">
        <v>0</v>
      </c>
      <c r="J57">
        <v>283</v>
      </c>
      <c r="L57" t="str">
        <f t="shared" si="0"/>
        <v>SELECT 'uf50-013.cnf','HillClimbing',1,13,0,283 UNION</v>
      </c>
    </row>
    <row r="58" spans="1:12" x14ac:dyDescent="0.55000000000000004">
      <c r="A58" t="s">
        <v>30</v>
      </c>
      <c r="B58" t="s">
        <v>0</v>
      </c>
      <c r="C58" t="s">
        <v>8</v>
      </c>
      <c r="D58" t="s">
        <v>6</v>
      </c>
      <c r="E58" t="s">
        <v>5</v>
      </c>
      <c r="F58" t="s">
        <v>48</v>
      </c>
      <c r="G58" t="b">
        <v>1</v>
      </c>
      <c r="H58">
        <v>15</v>
      </c>
      <c r="I58">
        <v>0</v>
      </c>
      <c r="J58">
        <v>300</v>
      </c>
      <c r="L58" t="str">
        <f t="shared" si="0"/>
        <v>SELECT 'uf50-0110.cnf','SimulatedAnnealing',1,15,0,300 UNION</v>
      </c>
    </row>
    <row r="59" spans="1:12" x14ac:dyDescent="0.55000000000000004">
      <c r="A59" t="s">
        <v>63</v>
      </c>
      <c r="B59" t="s">
        <v>0</v>
      </c>
      <c r="C59" t="s">
        <v>8</v>
      </c>
      <c r="D59" t="s">
        <v>6</v>
      </c>
      <c r="E59" t="s">
        <v>5</v>
      </c>
      <c r="F59" t="s">
        <v>47</v>
      </c>
      <c r="G59" t="b">
        <v>1</v>
      </c>
      <c r="H59">
        <v>14</v>
      </c>
      <c r="I59">
        <v>0</v>
      </c>
      <c r="J59">
        <v>301</v>
      </c>
      <c r="L59" t="str">
        <f t="shared" si="0"/>
        <v>SELECT 'uf50-0132.cnf','HillClimbing',1,14,0,301 UNION</v>
      </c>
    </row>
    <row r="60" spans="1:12" x14ac:dyDescent="0.55000000000000004">
      <c r="A60" t="s">
        <v>20</v>
      </c>
      <c r="B60" t="s">
        <v>0</v>
      </c>
      <c r="C60" t="s">
        <v>8</v>
      </c>
      <c r="D60" t="s">
        <v>6</v>
      </c>
      <c r="E60" t="s">
        <v>5</v>
      </c>
      <c r="F60" t="s">
        <v>47</v>
      </c>
      <c r="G60" t="b">
        <v>1</v>
      </c>
      <c r="H60">
        <v>14</v>
      </c>
      <c r="I60">
        <v>0</v>
      </c>
      <c r="J60">
        <v>302</v>
      </c>
      <c r="L60" t="str">
        <f t="shared" si="0"/>
        <v>SELECT 'uf50-0101.cnf','HillClimbing',1,14,0,302 UNION</v>
      </c>
    </row>
    <row r="61" spans="1:12" x14ac:dyDescent="0.55000000000000004">
      <c r="A61" t="s">
        <v>63</v>
      </c>
      <c r="B61" t="s">
        <v>0</v>
      </c>
      <c r="C61" t="s">
        <v>8</v>
      </c>
      <c r="D61" t="s">
        <v>6</v>
      </c>
      <c r="E61" t="s">
        <v>5</v>
      </c>
      <c r="F61" t="s">
        <v>48</v>
      </c>
      <c r="G61" t="b">
        <v>1</v>
      </c>
      <c r="H61">
        <v>15</v>
      </c>
      <c r="I61">
        <v>0</v>
      </c>
      <c r="J61">
        <v>316</v>
      </c>
      <c r="L61" t="str">
        <f t="shared" si="0"/>
        <v>SELECT 'uf50-0132.cnf','SimulatedAnnealing',1,15,0,316 UNION</v>
      </c>
    </row>
    <row r="62" spans="1:12" x14ac:dyDescent="0.55000000000000004">
      <c r="A62" t="s">
        <v>70</v>
      </c>
      <c r="B62" t="s">
        <v>0</v>
      </c>
      <c r="C62" t="s">
        <v>8</v>
      </c>
      <c r="D62" t="s">
        <v>6</v>
      </c>
      <c r="E62" t="s">
        <v>5</v>
      </c>
      <c r="F62" t="s">
        <v>47</v>
      </c>
      <c r="G62" t="b">
        <v>1</v>
      </c>
      <c r="H62">
        <v>14</v>
      </c>
      <c r="I62">
        <v>0</v>
      </c>
      <c r="J62">
        <v>316</v>
      </c>
      <c r="L62" t="str">
        <f t="shared" si="0"/>
        <v>SELECT 'uf50-0139.cnf','HillClimbing',1,14,0,316 UNION</v>
      </c>
    </row>
    <row r="63" spans="1:12" x14ac:dyDescent="0.55000000000000004">
      <c r="A63" t="s">
        <v>67</v>
      </c>
      <c r="B63" t="s">
        <v>0</v>
      </c>
      <c r="C63" t="s">
        <v>8</v>
      </c>
      <c r="D63" t="s">
        <v>6</v>
      </c>
      <c r="E63" t="s">
        <v>5</v>
      </c>
      <c r="F63" t="s">
        <v>76</v>
      </c>
      <c r="G63" t="b">
        <v>1</v>
      </c>
      <c r="H63">
        <v>83</v>
      </c>
      <c r="I63">
        <v>0</v>
      </c>
      <c r="J63">
        <v>320</v>
      </c>
      <c r="L63" t="str">
        <f t="shared" si="0"/>
        <v>SELECT 'uf50-0136.cnf','None',1,83,0,320 UNION</v>
      </c>
    </row>
    <row r="64" spans="1:12" x14ac:dyDescent="0.55000000000000004">
      <c r="A64" t="s">
        <v>16</v>
      </c>
      <c r="B64" t="s">
        <v>0</v>
      </c>
      <c r="C64" t="s">
        <v>8</v>
      </c>
      <c r="D64" t="s">
        <v>6</v>
      </c>
      <c r="E64" t="s">
        <v>5</v>
      </c>
      <c r="F64" t="s">
        <v>47</v>
      </c>
      <c r="G64" t="b">
        <v>1</v>
      </c>
      <c r="H64">
        <v>14</v>
      </c>
      <c r="I64">
        <v>0</v>
      </c>
      <c r="J64">
        <v>324</v>
      </c>
      <c r="L64" t="str">
        <f t="shared" si="0"/>
        <v>SELECT 'uf50-01.cnf','HillClimbing',1,14,0,324 UNION</v>
      </c>
    </row>
    <row r="65" spans="1:12" x14ac:dyDescent="0.55000000000000004">
      <c r="A65" t="s">
        <v>36</v>
      </c>
      <c r="B65" t="s">
        <v>0</v>
      </c>
      <c r="C65" t="s">
        <v>8</v>
      </c>
      <c r="D65" t="s">
        <v>6</v>
      </c>
      <c r="E65" t="s">
        <v>5</v>
      </c>
      <c r="F65" t="s">
        <v>47</v>
      </c>
      <c r="G65" t="b">
        <v>1</v>
      </c>
      <c r="H65">
        <v>16</v>
      </c>
      <c r="I65">
        <v>0</v>
      </c>
      <c r="J65">
        <v>331</v>
      </c>
      <c r="L65" t="str">
        <f t="shared" si="0"/>
        <v>SELECT 'uf50-0116.cnf','HillClimbing',1,16,0,331 UNION</v>
      </c>
    </row>
    <row r="66" spans="1:12" x14ac:dyDescent="0.55000000000000004">
      <c r="A66" t="s">
        <v>38</v>
      </c>
      <c r="B66" t="s">
        <v>0</v>
      </c>
      <c r="C66" t="s">
        <v>8</v>
      </c>
      <c r="D66" t="s">
        <v>6</v>
      </c>
      <c r="E66" t="s">
        <v>5</v>
      </c>
      <c r="F66" t="s">
        <v>47</v>
      </c>
      <c r="G66" t="b">
        <v>1</v>
      </c>
      <c r="H66">
        <v>15</v>
      </c>
      <c r="I66">
        <v>0</v>
      </c>
      <c r="J66">
        <v>333</v>
      </c>
      <c r="L66" t="str">
        <f t="shared" ref="L66:L129" si="1">CONCATENATE("SELECT '",A66,"','",F66,"',",IF(G66,1,0),",",H66,",",I66,",",J66," UNION")</f>
        <v>SELECT 'uf50-0118.cnf','HillClimbing',1,15,0,333 UNION</v>
      </c>
    </row>
    <row r="67" spans="1:12" x14ac:dyDescent="0.55000000000000004">
      <c r="A67" t="s">
        <v>73</v>
      </c>
      <c r="B67" t="s">
        <v>0</v>
      </c>
      <c r="C67" t="s">
        <v>8</v>
      </c>
      <c r="D67" t="s">
        <v>6</v>
      </c>
      <c r="E67" t="s">
        <v>5</v>
      </c>
      <c r="F67" t="s">
        <v>48</v>
      </c>
      <c r="G67" t="b">
        <v>1</v>
      </c>
      <c r="H67">
        <v>16</v>
      </c>
      <c r="I67">
        <v>0</v>
      </c>
      <c r="J67">
        <v>333</v>
      </c>
      <c r="L67" t="str">
        <f t="shared" si="1"/>
        <v>SELECT 'uf50-0141.cnf','SimulatedAnnealing',1,16,0,333 UNION</v>
      </c>
    </row>
    <row r="68" spans="1:12" x14ac:dyDescent="0.55000000000000004">
      <c r="A68" t="s">
        <v>70</v>
      </c>
      <c r="B68" t="s">
        <v>0</v>
      </c>
      <c r="C68" t="s">
        <v>8</v>
      </c>
      <c r="D68" t="s">
        <v>6</v>
      </c>
      <c r="E68" t="s">
        <v>5</v>
      </c>
      <c r="F68" t="s">
        <v>48</v>
      </c>
      <c r="G68" t="b">
        <v>1</v>
      </c>
      <c r="H68">
        <v>14</v>
      </c>
      <c r="I68">
        <v>0</v>
      </c>
      <c r="J68">
        <v>334</v>
      </c>
      <c r="L68" t="str">
        <f t="shared" si="1"/>
        <v>SELECT 'uf50-0139.cnf','SimulatedAnnealing',1,14,0,334 UNION</v>
      </c>
    </row>
    <row r="69" spans="1:12" x14ac:dyDescent="0.55000000000000004">
      <c r="A69" t="s">
        <v>36</v>
      </c>
      <c r="B69" t="s">
        <v>0</v>
      </c>
      <c r="C69" t="s">
        <v>8</v>
      </c>
      <c r="D69" t="s">
        <v>6</v>
      </c>
      <c r="E69" t="s">
        <v>5</v>
      </c>
      <c r="F69" t="s">
        <v>48</v>
      </c>
      <c r="G69" t="b">
        <v>1</v>
      </c>
      <c r="H69">
        <v>15</v>
      </c>
      <c r="I69">
        <v>0</v>
      </c>
      <c r="J69">
        <v>337</v>
      </c>
      <c r="L69" t="str">
        <f t="shared" si="1"/>
        <v>SELECT 'uf50-0116.cnf','SimulatedAnnealing',1,15,0,337 UNION</v>
      </c>
    </row>
    <row r="70" spans="1:12" x14ac:dyDescent="0.55000000000000004">
      <c r="A70" t="s">
        <v>68</v>
      </c>
      <c r="B70" t="s">
        <v>0</v>
      </c>
      <c r="C70" t="s">
        <v>8</v>
      </c>
      <c r="D70" t="s">
        <v>6</v>
      </c>
      <c r="E70" t="s">
        <v>5</v>
      </c>
      <c r="F70" t="s">
        <v>48</v>
      </c>
      <c r="G70" t="b">
        <v>1</v>
      </c>
      <c r="H70">
        <v>16</v>
      </c>
      <c r="I70">
        <v>0</v>
      </c>
      <c r="J70">
        <v>351</v>
      </c>
      <c r="L70" t="str">
        <f t="shared" si="1"/>
        <v>SELECT 'uf50-0137.cnf','SimulatedAnnealing',1,16,0,351 UNION</v>
      </c>
    </row>
    <row r="71" spans="1:12" x14ac:dyDescent="0.55000000000000004">
      <c r="A71" t="s">
        <v>56</v>
      </c>
      <c r="B71" t="s">
        <v>0</v>
      </c>
      <c r="C71" t="s">
        <v>8</v>
      </c>
      <c r="D71" t="s">
        <v>6</v>
      </c>
      <c r="E71" t="s">
        <v>5</v>
      </c>
      <c r="F71" t="s">
        <v>48</v>
      </c>
      <c r="G71" t="b">
        <v>1</v>
      </c>
      <c r="H71">
        <v>16</v>
      </c>
      <c r="I71">
        <v>0</v>
      </c>
      <c r="J71">
        <v>352</v>
      </c>
      <c r="L71" t="str">
        <f t="shared" si="1"/>
        <v>SELECT 'uf50-0126.cnf','SimulatedAnnealing',1,16,0,352 UNION</v>
      </c>
    </row>
    <row r="72" spans="1:12" x14ac:dyDescent="0.55000000000000004">
      <c r="A72" t="s">
        <v>30</v>
      </c>
      <c r="B72" t="s">
        <v>0</v>
      </c>
      <c r="C72" t="s">
        <v>8</v>
      </c>
      <c r="D72" t="s">
        <v>6</v>
      </c>
      <c r="E72" t="s">
        <v>5</v>
      </c>
      <c r="F72" t="s">
        <v>47</v>
      </c>
      <c r="G72" t="b">
        <v>1</v>
      </c>
      <c r="H72">
        <v>14</v>
      </c>
      <c r="I72">
        <v>0</v>
      </c>
      <c r="J72">
        <v>365</v>
      </c>
      <c r="L72" t="str">
        <f t="shared" si="1"/>
        <v>SELECT 'uf50-0110.cnf','HillClimbing',1,14,0,365 UNION</v>
      </c>
    </row>
    <row r="73" spans="1:12" x14ac:dyDescent="0.55000000000000004">
      <c r="A73" t="s">
        <v>55</v>
      </c>
      <c r="B73" t="s">
        <v>0</v>
      </c>
      <c r="C73" t="s">
        <v>8</v>
      </c>
      <c r="D73" t="s">
        <v>6</v>
      </c>
      <c r="E73" t="s">
        <v>5</v>
      </c>
      <c r="F73" t="s">
        <v>47</v>
      </c>
      <c r="G73" t="b">
        <v>1</v>
      </c>
      <c r="H73">
        <v>19</v>
      </c>
      <c r="I73">
        <v>0</v>
      </c>
      <c r="J73">
        <v>416</v>
      </c>
      <c r="L73" t="str">
        <f t="shared" si="1"/>
        <v>SELECT 'uf50-0125.cnf','HillClimbing',1,19,0,416 UNION</v>
      </c>
    </row>
    <row r="74" spans="1:12" x14ac:dyDescent="0.55000000000000004">
      <c r="A74" t="s">
        <v>69</v>
      </c>
      <c r="B74" t="s">
        <v>0</v>
      </c>
      <c r="C74" t="s">
        <v>8</v>
      </c>
      <c r="D74" t="s">
        <v>6</v>
      </c>
      <c r="E74" t="s">
        <v>5</v>
      </c>
      <c r="F74" t="s">
        <v>47</v>
      </c>
      <c r="G74" t="b">
        <v>1</v>
      </c>
      <c r="H74">
        <v>20</v>
      </c>
      <c r="I74">
        <v>0</v>
      </c>
      <c r="J74">
        <v>422</v>
      </c>
      <c r="L74" t="str">
        <f t="shared" si="1"/>
        <v>SELECT 'uf50-0138.cnf','HillClimbing',1,20,0,422 UNION</v>
      </c>
    </row>
    <row r="75" spans="1:12" x14ac:dyDescent="0.55000000000000004">
      <c r="A75" t="s">
        <v>54</v>
      </c>
      <c r="B75" t="s">
        <v>0</v>
      </c>
      <c r="C75" t="s">
        <v>8</v>
      </c>
      <c r="D75" t="s">
        <v>6</v>
      </c>
      <c r="E75" t="s">
        <v>5</v>
      </c>
      <c r="F75" t="s">
        <v>76</v>
      </c>
      <c r="G75" t="b">
        <v>1</v>
      </c>
      <c r="H75">
        <v>129</v>
      </c>
      <c r="I75">
        <v>1</v>
      </c>
      <c r="J75">
        <v>467</v>
      </c>
      <c r="L75" t="str">
        <f t="shared" si="1"/>
        <v>SELECT 'uf50-0124.cnf','None',1,129,1,467 UNION</v>
      </c>
    </row>
    <row r="76" spans="1:12" x14ac:dyDescent="0.55000000000000004">
      <c r="A76" t="s">
        <v>55</v>
      </c>
      <c r="B76" t="s">
        <v>0</v>
      </c>
      <c r="C76" t="s">
        <v>8</v>
      </c>
      <c r="D76" t="s">
        <v>6</v>
      </c>
      <c r="E76" t="s">
        <v>5</v>
      </c>
      <c r="F76" t="s">
        <v>48</v>
      </c>
      <c r="G76" t="b">
        <v>1</v>
      </c>
      <c r="H76">
        <v>22</v>
      </c>
      <c r="I76">
        <v>0</v>
      </c>
      <c r="J76">
        <v>472</v>
      </c>
      <c r="L76" t="str">
        <f t="shared" si="1"/>
        <v>SELECT 'uf50-0125.cnf','SimulatedAnnealing',1,22,0,472 UNION</v>
      </c>
    </row>
    <row r="77" spans="1:12" x14ac:dyDescent="0.55000000000000004">
      <c r="A77" t="s">
        <v>30</v>
      </c>
      <c r="B77" t="s">
        <v>0</v>
      </c>
      <c r="C77" t="s">
        <v>8</v>
      </c>
      <c r="D77" t="s">
        <v>6</v>
      </c>
      <c r="E77" t="s">
        <v>5</v>
      </c>
      <c r="F77" t="s">
        <v>76</v>
      </c>
      <c r="G77" t="b">
        <v>1</v>
      </c>
      <c r="H77">
        <v>133</v>
      </c>
      <c r="I77">
        <v>1</v>
      </c>
      <c r="J77">
        <v>472</v>
      </c>
      <c r="L77" t="str">
        <f t="shared" si="1"/>
        <v>SELECT 'uf50-0110.cnf','None',1,133,1,472 UNION</v>
      </c>
    </row>
    <row r="78" spans="1:12" x14ac:dyDescent="0.55000000000000004">
      <c r="A78" t="s">
        <v>27</v>
      </c>
      <c r="B78" t="s">
        <v>0</v>
      </c>
      <c r="C78" t="s">
        <v>8</v>
      </c>
      <c r="D78" t="s">
        <v>6</v>
      </c>
      <c r="E78" t="s">
        <v>5</v>
      </c>
      <c r="F78" t="s">
        <v>48</v>
      </c>
      <c r="G78" t="b">
        <v>1</v>
      </c>
      <c r="H78">
        <v>22</v>
      </c>
      <c r="I78">
        <v>0</v>
      </c>
      <c r="J78">
        <v>493</v>
      </c>
      <c r="L78" t="str">
        <f t="shared" si="1"/>
        <v>SELECT 'uf50-0108.cnf','SimulatedAnnealing',1,22,0,493 UNION</v>
      </c>
    </row>
    <row r="79" spans="1:12" x14ac:dyDescent="0.55000000000000004">
      <c r="A79" t="s">
        <v>66</v>
      </c>
      <c r="B79" t="s">
        <v>0</v>
      </c>
      <c r="C79" t="s">
        <v>8</v>
      </c>
      <c r="D79" t="s">
        <v>6</v>
      </c>
      <c r="E79" t="s">
        <v>5</v>
      </c>
      <c r="F79" t="s">
        <v>76</v>
      </c>
      <c r="G79" t="b">
        <v>1</v>
      </c>
      <c r="H79">
        <v>136</v>
      </c>
      <c r="I79">
        <v>1</v>
      </c>
      <c r="J79">
        <v>497</v>
      </c>
      <c r="L79" t="str">
        <f t="shared" si="1"/>
        <v>SELECT 'uf50-0135.cnf','None',1,136,1,497 UNION</v>
      </c>
    </row>
    <row r="80" spans="1:12" x14ac:dyDescent="0.55000000000000004">
      <c r="A80" t="s">
        <v>35</v>
      </c>
      <c r="B80" t="s">
        <v>0</v>
      </c>
      <c r="C80" t="s">
        <v>8</v>
      </c>
      <c r="D80" t="s">
        <v>6</v>
      </c>
      <c r="E80" t="s">
        <v>5</v>
      </c>
      <c r="F80" t="s">
        <v>76</v>
      </c>
      <c r="G80" t="b">
        <v>1</v>
      </c>
      <c r="H80">
        <v>143</v>
      </c>
      <c r="I80">
        <v>1</v>
      </c>
      <c r="J80">
        <v>512</v>
      </c>
      <c r="L80" t="str">
        <f t="shared" si="1"/>
        <v>SELECT 'uf50-0115.cnf','None',1,143,1,512 UNION</v>
      </c>
    </row>
    <row r="81" spans="1:12" x14ac:dyDescent="0.55000000000000004">
      <c r="A81" t="s">
        <v>28</v>
      </c>
      <c r="B81" t="s">
        <v>0</v>
      </c>
      <c r="C81" t="s">
        <v>8</v>
      </c>
      <c r="D81" t="s">
        <v>6</v>
      </c>
      <c r="E81" t="s">
        <v>5</v>
      </c>
      <c r="F81" t="s">
        <v>47</v>
      </c>
      <c r="G81" t="b">
        <v>1</v>
      </c>
      <c r="H81">
        <v>24</v>
      </c>
      <c r="I81">
        <v>0</v>
      </c>
      <c r="J81">
        <v>544</v>
      </c>
      <c r="L81" t="str">
        <f t="shared" si="1"/>
        <v>SELECT 'uf50-0109.cnf','HillClimbing',1,24,0,544 UNION</v>
      </c>
    </row>
    <row r="82" spans="1:12" x14ac:dyDescent="0.55000000000000004">
      <c r="A82" t="s">
        <v>38</v>
      </c>
      <c r="B82" t="s">
        <v>0</v>
      </c>
      <c r="C82" t="s">
        <v>8</v>
      </c>
      <c r="D82" t="s">
        <v>6</v>
      </c>
      <c r="E82" t="s">
        <v>5</v>
      </c>
      <c r="F82" t="s">
        <v>76</v>
      </c>
      <c r="G82" t="b">
        <v>1</v>
      </c>
      <c r="H82">
        <v>157</v>
      </c>
      <c r="I82">
        <v>1</v>
      </c>
      <c r="J82">
        <v>560</v>
      </c>
      <c r="L82" t="str">
        <f t="shared" si="1"/>
        <v>SELECT 'uf50-0118.cnf','None',1,157,1,560 UNION</v>
      </c>
    </row>
    <row r="83" spans="1:12" x14ac:dyDescent="0.55000000000000004">
      <c r="A83" t="s">
        <v>23</v>
      </c>
      <c r="B83" t="s">
        <v>0</v>
      </c>
      <c r="C83" t="s">
        <v>8</v>
      </c>
      <c r="D83" t="s">
        <v>6</v>
      </c>
      <c r="E83" t="s">
        <v>5</v>
      </c>
      <c r="F83" t="s">
        <v>47</v>
      </c>
      <c r="G83" t="b">
        <v>1</v>
      </c>
      <c r="H83">
        <v>25</v>
      </c>
      <c r="I83">
        <v>0</v>
      </c>
      <c r="J83">
        <v>563</v>
      </c>
      <c r="L83" t="str">
        <f t="shared" si="1"/>
        <v>SELECT 'uf50-0104.cnf','HillClimbing',1,25,0,563 UNION</v>
      </c>
    </row>
    <row r="84" spans="1:12" x14ac:dyDescent="0.55000000000000004">
      <c r="A84" t="s">
        <v>32</v>
      </c>
      <c r="B84" t="s">
        <v>0</v>
      </c>
      <c r="C84" t="s">
        <v>8</v>
      </c>
      <c r="D84" t="s">
        <v>6</v>
      </c>
      <c r="E84" t="s">
        <v>5</v>
      </c>
      <c r="F84" t="s">
        <v>47</v>
      </c>
      <c r="G84" t="b">
        <v>1</v>
      </c>
      <c r="H84">
        <v>29</v>
      </c>
      <c r="I84">
        <v>0</v>
      </c>
      <c r="J84">
        <v>620</v>
      </c>
      <c r="L84" t="str">
        <f t="shared" si="1"/>
        <v>SELECT 'uf50-0112.cnf','HillClimbing',1,29,0,620 UNION</v>
      </c>
    </row>
    <row r="85" spans="1:12" x14ac:dyDescent="0.55000000000000004">
      <c r="A85" t="s">
        <v>18</v>
      </c>
      <c r="B85" t="s">
        <v>0</v>
      </c>
      <c r="C85" t="s">
        <v>8</v>
      </c>
      <c r="D85" t="s">
        <v>6</v>
      </c>
      <c r="E85" t="s">
        <v>5</v>
      </c>
      <c r="F85" t="s">
        <v>76</v>
      </c>
      <c r="G85" t="b">
        <v>1</v>
      </c>
      <c r="H85">
        <v>125</v>
      </c>
      <c r="I85">
        <v>0</v>
      </c>
      <c r="J85">
        <v>639</v>
      </c>
      <c r="L85" t="str">
        <f t="shared" si="1"/>
        <v>SELECT 'uf50-0100.cnf','None',1,125,0,639 UNION</v>
      </c>
    </row>
    <row r="86" spans="1:12" x14ac:dyDescent="0.55000000000000004">
      <c r="A86" t="s">
        <v>23</v>
      </c>
      <c r="B86" t="s">
        <v>0</v>
      </c>
      <c r="C86" t="s">
        <v>8</v>
      </c>
      <c r="D86" t="s">
        <v>6</v>
      </c>
      <c r="E86" t="s">
        <v>5</v>
      </c>
      <c r="F86" t="s">
        <v>76</v>
      </c>
      <c r="G86" t="b">
        <v>1</v>
      </c>
      <c r="H86">
        <v>144</v>
      </c>
      <c r="I86">
        <v>1</v>
      </c>
      <c r="J86">
        <v>668</v>
      </c>
      <c r="L86" t="str">
        <f t="shared" si="1"/>
        <v>SELECT 'uf50-0104.cnf','None',1,144,1,668 UNION</v>
      </c>
    </row>
    <row r="87" spans="1:12" x14ac:dyDescent="0.55000000000000004">
      <c r="A87" t="s">
        <v>67</v>
      </c>
      <c r="B87" t="s">
        <v>0</v>
      </c>
      <c r="C87" t="s">
        <v>8</v>
      </c>
      <c r="D87" t="s">
        <v>6</v>
      </c>
      <c r="E87" t="s">
        <v>5</v>
      </c>
      <c r="F87" t="s">
        <v>46</v>
      </c>
      <c r="G87" t="b">
        <v>1</v>
      </c>
      <c r="H87">
        <v>1</v>
      </c>
      <c r="I87">
        <v>0</v>
      </c>
      <c r="J87">
        <v>746</v>
      </c>
      <c r="L87" t="str">
        <f t="shared" si="1"/>
        <v>SELECT 'uf50-0136.cnf','Tabu',1,1,0,746 UNION</v>
      </c>
    </row>
    <row r="88" spans="1:12" x14ac:dyDescent="0.55000000000000004">
      <c r="A88" t="s">
        <v>22</v>
      </c>
      <c r="B88" t="s">
        <v>0</v>
      </c>
      <c r="C88" t="s">
        <v>8</v>
      </c>
      <c r="D88" t="s">
        <v>6</v>
      </c>
      <c r="E88" t="s">
        <v>5</v>
      </c>
      <c r="F88" t="s">
        <v>46</v>
      </c>
      <c r="G88" t="b">
        <v>1</v>
      </c>
      <c r="H88">
        <v>1</v>
      </c>
      <c r="I88">
        <v>0</v>
      </c>
      <c r="J88">
        <v>759</v>
      </c>
      <c r="L88" t="str">
        <f t="shared" si="1"/>
        <v>SELECT 'uf50-0103.cnf','Tabu',1,1,0,759 UNION</v>
      </c>
    </row>
    <row r="89" spans="1:12" x14ac:dyDescent="0.55000000000000004">
      <c r="A89" t="s">
        <v>35</v>
      </c>
      <c r="B89" t="s">
        <v>0</v>
      </c>
      <c r="C89" t="s">
        <v>8</v>
      </c>
      <c r="D89" t="s">
        <v>6</v>
      </c>
      <c r="E89" t="s">
        <v>5</v>
      </c>
      <c r="F89" t="s">
        <v>46</v>
      </c>
      <c r="G89" t="b">
        <v>1</v>
      </c>
      <c r="H89">
        <v>1</v>
      </c>
      <c r="I89">
        <v>0</v>
      </c>
      <c r="J89">
        <v>801</v>
      </c>
      <c r="L89" t="str">
        <f t="shared" si="1"/>
        <v>SELECT 'uf50-0115.cnf','Tabu',1,1,0,801 UNION</v>
      </c>
    </row>
    <row r="90" spans="1:12" x14ac:dyDescent="0.55000000000000004">
      <c r="A90" t="s">
        <v>37</v>
      </c>
      <c r="B90" t="s">
        <v>0</v>
      </c>
      <c r="C90" t="s">
        <v>8</v>
      </c>
      <c r="D90" t="s">
        <v>6</v>
      </c>
      <c r="E90" t="s">
        <v>5</v>
      </c>
      <c r="F90" t="s">
        <v>46</v>
      </c>
      <c r="G90" t="b">
        <v>1</v>
      </c>
      <c r="H90">
        <v>1</v>
      </c>
      <c r="I90">
        <v>0</v>
      </c>
      <c r="J90">
        <v>823</v>
      </c>
      <c r="L90" t="str">
        <f t="shared" si="1"/>
        <v>SELECT 'uf50-0117.cnf','Tabu',1,1,0,823 UNION</v>
      </c>
    </row>
    <row r="91" spans="1:12" x14ac:dyDescent="0.55000000000000004">
      <c r="A91" t="s">
        <v>56</v>
      </c>
      <c r="B91" t="s">
        <v>0</v>
      </c>
      <c r="C91" t="s">
        <v>8</v>
      </c>
      <c r="D91" t="s">
        <v>6</v>
      </c>
      <c r="E91" t="s">
        <v>5</v>
      </c>
      <c r="F91" t="s">
        <v>76</v>
      </c>
      <c r="G91" t="b">
        <v>1</v>
      </c>
      <c r="H91">
        <v>271</v>
      </c>
      <c r="I91">
        <v>2</v>
      </c>
      <c r="J91">
        <v>993</v>
      </c>
      <c r="L91" t="str">
        <f t="shared" si="1"/>
        <v>SELECT 'uf50-0126.cnf','None',1,271,2,993 UNION</v>
      </c>
    </row>
    <row r="92" spans="1:12" x14ac:dyDescent="0.55000000000000004">
      <c r="A92" t="s">
        <v>44</v>
      </c>
      <c r="B92" t="s">
        <v>0</v>
      </c>
      <c r="C92" t="s">
        <v>8</v>
      </c>
      <c r="D92" t="s">
        <v>6</v>
      </c>
      <c r="E92" t="s">
        <v>5</v>
      </c>
      <c r="F92" t="s">
        <v>76</v>
      </c>
      <c r="G92" t="b">
        <v>1</v>
      </c>
      <c r="H92">
        <v>282</v>
      </c>
      <c r="I92">
        <v>2</v>
      </c>
      <c r="J92">
        <v>1044</v>
      </c>
      <c r="L92" t="str">
        <f t="shared" si="1"/>
        <v>SELECT 'uf50-012.cnf','None',1,282,2,1044 UNION</v>
      </c>
    </row>
    <row r="93" spans="1:12" x14ac:dyDescent="0.55000000000000004">
      <c r="A93" t="s">
        <v>61</v>
      </c>
      <c r="B93" t="s">
        <v>0</v>
      </c>
      <c r="C93" t="s">
        <v>8</v>
      </c>
      <c r="D93" t="s">
        <v>6</v>
      </c>
      <c r="E93" t="s">
        <v>5</v>
      </c>
      <c r="F93" t="s">
        <v>76</v>
      </c>
      <c r="G93" t="b">
        <v>1</v>
      </c>
      <c r="H93">
        <v>366</v>
      </c>
      <c r="I93">
        <v>3</v>
      </c>
      <c r="J93">
        <v>1294</v>
      </c>
      <c r="L93" t="str">
        <f t="shared" si="1"/>
        <v>SELECT 'uf50-0130.cnf','None',1,366,3,1294 UNION</v>
      </c>
    </row>
    <row r="94" spans="1:12" x14ac:dyDescent="0.55000000000000004">
      <c r="A94" t="s">
        <v>64</v>
      </c>
      <c r="B94" t="s">
        <v>0</v>
      </c>
      <c r="C94" t="s">
        <v>8</v>
      </c>
      <c r="D94" t="s">
        <v>6</v>
      </c>
      <c r="E94" t="s">
        <v>5</v>
      </c>
      <c r="F94" t="s">
        <v>76</v>
      </c>
      <c r="G94" t="b">
        <v>1</v>
      </c>
      <c r="H94">
        <v>360</v>
      </c>
      <c r="I94">
        <v>2</v>
      </c>
      <c r="J94">
        <v>1319</v>
      </c>
      <c r="L94" t="str">
        <f t="shared" si="1"/>
        <v>SELECT 'uf50-0133.cnf','None',1,360,2,1319 UNION</v>
      </c>
    </row>
    <row r="95" spans="1:12" x14ac:dyDescent="0.55000000000000004">
      <c r="A95" t="s">
        <v>72</v>
      </c>
      <c r="B95" t="s">
        <v>0</v>
      </c>
      <c r="C95" t="s">
        <v>8</v>
      </c>
      <c r="D95" t="s">
        <v>6</v>
      </c>
      <c r="E95" t="s">
        <v>5</v>
      </c>
      <c r="F95" t="s">
        <v>46</v>
      </c>
      <c r="G95" t="b">
        <v>1</v>
      </c>
      <c r="H95">
        <v>2</v>
      </c>
      <c r="I95">
        <v>0</v>
      </c>
      <c r="J95">
        <v>1430</v>
      </c>
      <c r="L95" t="str">
        <f t="shared" si="1"/>
        <v>SELECT 'uf50-0140.cnf','Tabu',1,2,0,1430 UNION</v>
      </c>
    </row>
    <row r="96" spans="1:12" x14ac:dyDescent="0.55000000000000004">
      <c r="A96" t="s">
        <v>57</v>
      </c>
      <c r="B96" t="s">
        <v>0</v>
      </c>
      <c r="C96" t="s">
        <v>8</v>
      </c>
      <c r="D96" t="s">
        <v>6</v>
      </c>
      <c r="E96" t="s">
        <v>5</v>
      </c>
      <c r="F96" t="s">
        <v>46</v>
      </c>
      <c r="G96" t="b">
        <v>1</v>
      </c>
      <c r="H96">
        <v>2</v>
      </c>
      <c r="I96">
        <v>0</v>
      </c>
      <c r="J96">
        <v>1462</v>
      </c>
      <c r="L96" t="str">
        <f t="shared" si="1"/>
        <v>SELECT 'uf50-0127.cnf','Tabu',1,2,0,1462 UNION</v>
      </c>
    </row>
    <row r="97" spans="1:12" x14ac:dyDescent="0.55000000000000004">
      <c r="A97" t="s">
        <v>52</v>
      </c>
      <c r="B97" t="s">
        <v>0</v>
      </c>
      <c r="C97" t="s">
        <v>8</v>
      </c>
      <c r="D97" t="s">
        <v>6</v>
      </c>
      <c r="E97" t="s">
        <v>5</v>
      </c>
      <c r="F97" t="s">
        <v>46</v>
      </c>
      <c r="G97" t="b">
        <v>1</v>
      </c>
      <c r="H97">
        <v>2</v>
      </c>
      <c r="I97">
        <v>0</v>
      </c>
      <c r="J97">
        <v>1467</v>
      </c>
      <c r="L97" t="str">
        <f t="shared" si="1"/>
        <v>SELECT 'uf50-0122.cnf','Tabu',1,2,0,1467 UNION</v>
      </c>
    </row>
    <row r="98" spans="1:12" x14ac:dyDescent="0.55000000000000004">
      <c r="A98" t="s">
        <v>73</v>
      </c>
      <c r="B98" t="s">
        <v>0</v>
      </c>
      <c r="C98" t="s">
        <v>8</v>
      </c>
      <c r="D98" t="s">
        <v>6</v>
      </c>
      <c r="E98" t="s">
        <v>5</v>
      </c>
      <c r="F98" t="s">
        <v>46</v>
      </c>
      <c r="G98" t="b">
        <v>1</v>
      </c>
      <c r="H98">
        <v>2</v>
      </c>
      <c r="I98">
        <v>0</v>
      </c>
      <c r="J98">
        <v>1468</v>
      </c>
      <c r="L98" t="str">
        <f t="shared" si="1"/>
        <v>SELECT 'uf50-0141.cnf','Tabu',1,2,0,1468 UNION</v>
      </c>
    </row>
    <row r="99" spans="1:12" x14ac:dyDescent="0.55000000000000004">
      <c r="A99" t="s">
        <v>39</v>
      </c>
      <c r="B99" t="s">
        <v>0</v>
      </c>
      <c r="C99" t="s">
        <v>8</v>
      </c>
      <c r="D99" t="s">
        <v>6</v>
      </c>
      <c r="E99" t="s">
        <v>5</v>
      </c>
      <c r="F99" t="s">
        <v>48</v>
      </c>
      <c r="G99" t="b">
        <v>1</v>
      </c>
      <c r="H99">
        <v>68</v>
      </c>
      <c r="I99">
        <v>0</v>
      </c>
      <c r="J99">
        <v>1472</v>
      </c>
      <c r="L99" t="str">
        <f t="shared" si="1"/>
        <v>SELECT 'uf50-0119.cnf','SimulatedAnnealing',1,68,0,1472 UNION</v>
      </c>
    </row>
    <row r="100" spans="1:12" x14ac:dyDescent="0.55000000000000004">
      <c r="A100" t="s">
        <v>56</v>
      </c>
      <c r="B100" t="s">
        <v>0</v>
      </c>
      <c r="C100" t="s">
        <v>8</v>
      </c>
      <c r="D100" t="s">
        <v>6</v>
      </c>
      <c r="E100" t="s">
        <v>5</v>
      </c>
      <c r="F100" t="s">
        <v>46</v>
      </c>
      <c r="G100" t="b">
        <v>1</v>
      </c>
      <c r="H100">
        <v>2</v>
      </c>
      <c r="I100">
        <v>0</v>
      </c>
      <c r="J100">
        <v>1478</v>
      </c>
      <c r="L100" t="str">
        <f t="shared" si="1"/>
        <v>SELECT 'uf50-0126.cnf','Tabu',1,2,0,1478 UNION</v>
      </c>
    </row>
    <row r="101" spans="1:12" x14ac:dyDescent="0.55000000000000004">
      <c r="A101" t="s">
        <v>33</v>
      </c>
      <c r="B101" t="s">
        <v>0</v>
      </c>
      <c r="C101" t="s">
        <v>8</v>
      </c>
      <c r="D101" t="s">
        <v>6</v>
      </c>
      <c r="E101" t="s">
        <v>5</v>
      </c>
      <c r="F101" t="s">
        <v>46</v>
      </c>
      <c r="G101" t="b">
        <v>1</v>
      </c>
      <c r="H101">
        <v>2</v>
      </c>
      <c r="I101">
        <v>0</v>
      </c>
      <c r="J101">
        <v>1502</v>
      </c>
      <c r="L101" t="str">
        <f t="shared" si="1"/>
        <v>SELECT 'uf50-0113.cnf','Tabu',1,2,0,1502 UNION</v>
      </c>
    </row>
    <row r="102" spans="1:12" x14ac:dyDescent="0.55000000000000004">
      <c r="A102" t="s">
        <v>28</v>
      </c>
      <c r="B102" t="s">
        <v>0</v>
      </c>
      <c r="C102" t="s">
        <v>8</v>
      </c>
      <c r="D102" t="s">
        <v>6</v>
      </c>
      <c r="E102" t="s">
        <v>5</v>
      </c>
      <c r="F102" t="s">
        <v>46</v>
      </c>
      <c r="G102" t="b">
        <v>1</v>
      </c>
      <c r="H102">
        <v>2</v>
      </c>
      <c r="I102">
        <v>0</v>
      </c>
      <c r="J102">
        <v>1507</v>
      </c>
      <c r="L102" t="str">
        <f t="shared" si="1"/>
        <v>SELECT 'uf50-0109.cnf','Tabu',1,2,0,1507 UNION</v>
      </c>
    </row>
    <row r="103" spans="1:12" x14ac:dyDescent="0.55000000000000004">
      <c r="A103" t="s">
        <v>34</v>
      </c>
      <c r="B103" t="s">
        <v>0</v>
      </c>
      <c r="C103" t="s">
        <v>8</v>
      </c>
      <c r="D103" t="s">
        <v>6</v>
      </c>
      <c r="E103" t="s">
        <v>5</v>
      </c>
      <c r="F103" t="s">
        <v>46</v>
      </c>
      <c r="G103" t="b">
        <v>1</v>
      </c>
      <c r="H103">
        <v>2</v>
      </c>
      <c r="I103">
        <v>0</v>
      </c>
      <c r="J103">
        <v>1508</v>
      </c>
      <c r="L103" t="str">
        <f t="shared" si="1"/>
        <v>SELECT 'uf50-0114.cnf','Tabu',1,2,0,1508 UNION</v>
      </c>
    </row>
    <row r="104" spans="1:12" x14ac:dyDescent="0.55000000000000004">
      <c r="A104" t="s">
        <v>53</v>
      </c>
      <c r="B104" t="s">
        <v>0</v>
      </c>
      <c r="C104" t="s">
        <v>8</v>
      </c>
      <c r="D104" t="s">
        <v>6</v>
      </c>
      <c r="E104" t="s">
        <v>5</v>
      </c>
      <c r="F104" t="s">
        <v>46</v>
      </c>
      <c r="G104" t="b">
        <v>1</v>
      </c>
      <c r="H104">
        <v>2</v>
      </c>
      <c r="I104">
        <v>0</v>
      </c>
      <c r="J104">
        <v>1510</v>
      </c>
      <c r="L104" t="str">
        <f t="shared" si="1"/>
        <v>SELECT 'uf50-0123.cnf','Tabu',1,2,0,1510 UNION</v>
      </c>
    </row>
    <row r="105" spans="1:12" x14ac:dyDescent="0.55000000000000004">
      <c r="A105" t="s">
        <v>55</v>
      </c>
      <c r="B105" t="s">
        <v>0</v>
      </c>
      <c r="C105" t="s">
        <v>8</v>
      </c>
      <c r="D105" t="s">
        <v>6</v>
      </c>
      <c r="E105" t="s">
        <v>5</v>
      </c>
      <c r="F105" t="s">
        <v>46</v>
      </c>
      <c r="G105" t="b">
        <v>1</v>
      </c>
      <c r="H105">
        <v>2</v>
      </c>
      <c r="I105">
        <v>0</v>
      </c>
      <c r="J105">
        <v>1515</v>
      </c>
      <c r="L105" t="str">
        <f t="shared" si="1"/>
        <v>SELECT 'uf50-0125.cnf','Tabu',1,2,0,1515 UNION</v>
      </c>
    </row>
    <row r="106" spans="1:12" x14ac:dyDescent="0.55000000000000004">
      <c r="A106" t="s">
        <v>63</v>
      </c>
      <c r="B106" t="s">
        <v>0</v>
      </c>
      <c r="C106" t="s">
        <v>8</v>
      </c>
      <c r="D106" t="s">
        <v>6</v>
      </c>
      <c r="E106" t="s">
        <v>5</v>
      </c>
      <c r="F106" t="s">
        <v>46</v>
      </c>
      <c r="G106" t="b">
        <v>1</v>
      </c>
      <c r="H106">
        <v>2</v>
      </c>
      <c r="I106">
        <v>0</v>
      </c>
      <c r="J106">
        <v>1518</v>
      </c>
      <c r="L106" t="str">
        <f t="shared" si="1"/>
        <v>SELECT 'uf50-0132.cnf','Tabu',1,2,0,1518 UNION</v>
      </c>
    </row>
    <row r="107" spans="1:12" x14ac:dyDescent="0.55000000000000004">
      <c r="A107" t="s">
        <v>59</v>
      </c>
      <c r="B107" t="s">
        <v>0</v>
      </c>
      <c r="C107" t="s">
        <v>8</v>
      </c>
      <c r="D107" t="s">
        <v>6</v>
      </c>
      <c r="E107" t="s">
        <v>5</v>
      </c>
      <c r="F107" t="s">
        <v>46</v>
      </c>
      <c r="G107" t="b">
        <v>1</v>
      </c>
      <c r="H107">
        <v>2</v>
      </c>
      <c r="I107">
        <v>0</v>
      </c>
      <c r="J107">
        <v>1519</v>
      </c>
      <c r="L107" t="str">
        <f t="shared" si="1"/>
        <v>SELECT 'uf50-0129.cnf','Tabu',1,2,0,1519 UNION</v>
      </c>
    </row>
    <row r="108" spans="1:12" x14ac:dyDescent="0.55000000000000004">
      <c r="A108" t="s">
        <v>29</v>
      </c>
      <c r="B108" t="s">
        <v>0</v>
      </c>
      <c r="C108" t="s">
        <v>8</v>
      </c>
      <c r="D108" t="s">
        <v>6</v>
      </c>
      <c r="E108" t="s">
        <v>5</v>
      </c>
      <c r="F108" t="s">
        <v>46</v>
      </c>
      <c r="G108" t="b">
        <v>1</v>
      </c>
      <c r="H108">
        <v>2</v>
      </c>
      <c r="I108">
        <v>0</v>
      </c>
      <c r="J108">
        <v>1522</v>
      </c>
      <c r="L108" t="str">
        <f t="shared" si="1"/>
        <v>SELECT 'uf50-011.cnf','Tabu',1,2,0,1522 UNION</v>
      </c>
    </row>
    <row r="109" spans="1:12" x14ac:dyDescent="0.55000000000000004">
      <c r="A109" t="s">
        <v>32</v>
      </c>
      <c r="B109" t="s">
        <v>0</v>
      </c>
      <c r="C109" t="s">
        <v>8</v>
      </c>
      <c r="D109" t="s">
        <v>6</v>
      </c>
      <c r="E109" t="s">
        <v>5</v>
      </c>
      <c r="F109" t="s">
        <v>46</v>
      </c>
      <c r="G109" t="b">
        <v>1</v>
      </c>
      <c r="H109">
        <v>2</v>
      </c>
      <c r="I109">
        <v>0</v>
      </c>
      <c r="J109">
        <v>1526</v>
      </c>
      <c r="L109" t="str">
        <f t="shared" si="1"/>
        <v>SELECT 'uf50-0112.cnf','Tabu',1,2,0,1526 UNION</v>
      </c>
    </row>
    <row r="110" spans="1:12" x14ac:dyDescent="0.55000000000000004">
      <c r="A110" t="s">
        <v>71</v>
      </c>
      <c r="B110" t="s">
        <v>0</v>
      </c>
      <c r="C110" t="s">
        <v>8</v>
      </c>
      <c r="D110" t="s">
        <v>6</v>
      </c>
      <c r="E110" t="s">
        <v>5</v>
      </c>
      <c r="F110" t="s">
        <v>46</v>
      </c>
      <c r="G110" t="b">
        <v>1</v>
      </c>
      <c r="H110">
        <v>2</v>
      </c>
      <c r="I110">
        <v>0</v>
      </c>
      <c r="J110">
        <v>1537</v>
      </c>
      <c r="L110" t="str">
        <f t="shared" si="1"/>
        <v>SELECT 'uf50-014.cnf','Tabu',1,2,0,1537 UNION</v>
      </c>
    </row>
    <row r="111" spans="1:12" x14ac:dyDescent="0.55000000000000004">
      <c r="A111" t="s">
        <v>27</v>
      </c>
      <c r="B111" t="s">
        <v>0</v>
      </c>
      <c r="C111" t="s">
        <v>8</v>
      </c>
      <c r="D111" t="s">
        <v>6</v>
      </c>
      <c r="E111" t="s">
        <v>5</v>
      </c>
      <c r="F111" t="s">
        <v>46</v>
      </c>
      <c r="G111" t="b">
        <v>1</v>
      </c>
      <c r="H111">
        <v>2</v>
      </c>
      <c r="I111">
        <v>0</v>
      </c>
      <c r="J111">
        <v>1542</v>
      </c>
      <c r="L111" t="str">
        <f t="shared" si="1"/>
        <v>SELECT 'uf50-0108.cnf','Tabu',1,2,0,1542 UNION</v>
      </c>
    </row>
    <row r="112" spans="1:12" x14ac:dyDescent="0.55000000000000004">
      <c r="A112" t="s">
        <v>68</v>
      </c>
      <c r="B112" t="s">
        <v>0</v>
      </c>
      <c r="C112" t="s">
        <v>8</v>
      </c>
      <c r="D112" t="s">
        <v>6</v>
      </c>
      <c r="E112" t="s">
        <v>5</v>
      </c>
      <c r="F112" t="s">
        <v>46</v>
      </c>
      <c r="G112" t="b">
        <v>1</v>
      </c>
      <c r="H112">
        <v>2</v>
      </c>
      <c r="I112">
        <v>0</v>
      </c>
      <c r="J112">
        <v>1547</v>
      </c>
      <c r="L112" t="str">
        <f t="shared" si="1"/>
        <v>SELECT 'uf50-0137.cnf','Tabu',1,2,0,1547 UNION</v>
      </c>
    </row>
    <row r="113" spans="1:12" x14ac:dyDescent="0.55000000000000004">
      <c r="A113" t="s">
        <v>31</v>
      </c>
      <c r="B113" t="s">
        <v>0</v>
      </c>
      <c r="C113" t="s">
        <v>8</v>
      </c>
      <c r="D113" t="s">
        <v>6</v>
      </c>
      <c r="E113" t="s">
        <v>5</v>
      </c>
      <c r="F113" t="s">
        <v>46</v>
      </c>
      <c r="G113" t="b">
        <v>1</v>
      </c>
      <c r="H113">
        <v>2</v>
      </c>
      <c r="I113">
        <v>0</v>
      </c>
      <c r="J113">
        <v>1554</v>
      </c>
      <c r="L113" t="str">
        <f t="shared" si="1"/>
        <v>SELECT 'uf50-0111.cnf','Tabu',1,2,0,1554 UNION</v>
      </c>
    </row>
    <row r="114" spans="1:12" x14ac:dyDescent="0.55000000000000004">
      <c r="A114" t="s">
        <v>36</v>
      </c>
      <c r="B114" t="s">
        <v>0</v>
      </c>
      <c r="C114" t="s">
        <v>8</v>
      </c>
      <c r="D114" t="s">
        <v>6</v>
      </c>
      <c r="E114" t="s">
        <v>5</v>
      </c>
      <c r="F114" t="s">
        <v>46</v>
      </c>
      <c r="G114" t="b">
        <v>1</v>
      </c>
      <c r="H114">
        <v>2</v>
      </c>
      <c r="I114">
        <v>0</v>
      </c>
      <c r="J114">
        <v>1557</v>
      </c>
      <c r="L114" t="str">
        <f t="shared" si="1"/>
        <v>SELECT 'uf50-0116.cnf','Tabu',1,2,0,1557 UNION</v>
      </c>
    </row>
    <row r="115" spans="1:12" x14ac:dyDescent="0.55000000000000004">
      <c r="A115" t="s">
        <v>17</v>
      </c>
      <c r="B115" t="s">
        <v>0</v>
      </c>
      <c r="C115" t="s">
        <v>8</v>
      </c>
      <c r="D115" t="s">
        <v>6</v>
      </c>
      <c r="E115" t="s">
        <v>5</v>
      </c>
      <c r="F115" t="s">
        <v>46</v>
      </c>
      <c r="G115" t="b">
        <v>1</v>
      </c>
      <c r="H115">
        <v>2</v>
      </c>
      <c r="I115">
        <v>0</v>
      </c>
      <c r="J115">
        <v>1563</v>
      </c>
      <c r="L115" t="str">
        <f t="shared" si="1"/>
        <v>SELECT 'uf50-010.cnf','Tabu',1,2,0,1563 UNION</v>
      </c>
    </row>
    <row r="116" spans="1:12" x14ac:dyDescent="0.55000000000000004">
      <c r="A116" t="s">
        <v>24</v>
      </c>
      <c r="B116" t="s">
        <v>0</v>
      </c>
      <c r="C116" t="s">
        <v>8</v>
      </c>
      <c r="D116" t="s">
        <v>6</v>
      </c>
      <c r="E116" t="s">
        <v>5</v>
      </c>
      <c r="F116" t="s">
        <v>46</v>
      </c>
      <c r="G116" t="b">
        <v>1</v>
      </c>
      <c r="H116">
        <v>2</v>
      </c>
      <c r="I116">
        <v>0</v>
      </c>
      <c r="J116">
        <v>1565</v>
      </c>
      <c r="L116" t="str">
        <f t="shared" si="1"/>
        <v>SELECT 'uf50-0105.cnf','Tabu',1,2,0,1565 UNION</v>
      </c>
    </row>
    <row r="117" spans="1:12" x14ac:dyDescent="0.55000000000000004">
      <c r="A117" t="s">
        <v>21</v>
      </c>
      <c r="B117" t="s">
        <v>0</v>
      </c>
      <c r="C117" t="s">
        <v>8</v>
      </c>
      <c r="D117" t="s">
        <v>6</v>
      </c>
      <c r="E117" t="s">
        <v>5</v>
      </c>
      <c r="F117" t="s">
        <v>46</v>
      </c>
      <c r="G117" t="b">
        <v>1</v>
      </c>
      <c r="H117">
        <v>2</v>
      </c>
      <c r="I117">
        <v>0</v>
      </c>
      <c r="J117">
        <v>1567</v>
      </c>
      <c r="L117" t="str">
        <f t="shared" si="1"/>
        <v>SELECT 'uf50-0102.cnf','Tabu',1,2,0,1567 UNION</v>
      </c>
    </row>
    <row r="118" spans="1:12" x14ac:dyDescent="0.55000000000000004">
      <c r="A118" t="s">
        <v>66</v>
      </c>
      <c r="B118" t="s">
        <v>0</v>
      </c>
      <c r="C118" t="s">
        <v>8</v>
      </c>
      <c r="D118" t="s">
        <v>6</v>
      </c>
      <c r="E118" t="s">
        <v>5</v>
      </c>
      <c r="F118" t="s">
        <v>46</v>
      </c>
      <c r="G118" t="b">
        <v>1</v>
      </c>
      <c r="H118">
        <v>2</v>
      </c>
      <c r="I118">
        <v>0</v>
      </c>
      <c r="J118">
        <v>1583</v>
      </c>
      <c r="L118" t="str">
        <f t="shared" si="1"/>
        <v>SELECT 'uf50-0135.cnf','Tabu',1,2,0,1583 UNION</v>
      </c>
    </row>
    <row r="119" spans="1:12" x14ac:dyDescent="0.55000000000000004">
      <c r="A119" t="s">
        <v>62</v>
      </c>
      <c r="B119" t="s">
        <v>0</v>
      </c>
      <c r="C119" t="s">
        <v>8</v>
      </c>
      <c r="D119" t="s">
        <v>6</v>
      </c>
      <c r="E119" t="s">
        <v>5</v>
      </c>
      <c r="F119" t="s">
        <v>46</v>
      </c>
      <c r="G119" t="b">
        <v>1</v>
      </c>
      <c r="H119">
        <v>2</v>
      </c>
      <c r="I119">
        <v>0</v>
      </c>
      <c r="J119">
        <v>1589</v>
      </c>
      <c r="L119" t="str">
        <f t="shared" si="1"/>
        <v>SELECT 'uf50-0131.cnf','Tabu',1,2,0,1589 UNION</v>
      </c>
    </row>
    <row r="120" spans="1:12" x14ac:dyDescent="0.55000000000000004">
      <c r="A120" t="s">
        <v>39</v>
      </c>
      <c r="B120" t="s">
        <v>0</v>
      </c>
      <c r="C120" t="s">
        <v>8</v>
      </c>
      <c r="D120" t="s">
        <v>6</v>
      </c>
      <c r="E120" t="s">
        <v>5</v>
      </c>
      <c r="F120" t="s">
        <v>46</v>
      </c>
      <c r="G120" t="b">
        <v>1</v>
      </c>
      <c r="H120">
        <v>2</v>
      </c>
      <c r="I120">
        <v>0</v>
      </c>
      <c r="J120">
        <v>1606</v>
      </c>
      <c r="L120" t="str">
        <f t="shared" si="1"/>
        <v>SELECT 'uf50-0119.cnf','Tabu',1,2,0,1606 UNION</v>
      </c>
    </row>
    <row r="121" spans="1:12" x14ac:dyDescent="0.55000000000000004">
      <c r="A121" t="s">
        <v>30</v>
      </c>
      <c r="B121" t="s">
        <v>0</v>
      </c>
      <c r="C121" t="s">
        <v>8</v>
      </c>
      <c r="D121" t="s">
        <v>6</v>
      </c>
      <c r="E121" t="s">
        <v>5</v>
      </c>
      <c r="F121" t="s">
        <v>46</v>
      </c>
      <c r="G121" t="b">
        <v>1</v>
      </c>
      <c r="H121">
        <v>2</v>
      </c>
      <c r="I121">
        <v>0</v>
      </c>
      <c r="J121">
        <v>1615</v>
      </c>
      <c r="L121" t="str">
        <f t="shared" si="1"/>
        <v>SELECT 'uf50-0110.cnf','Tabu',1,2,0,1615 UNION</v>
      </c>
    </row>
    <row r="122" spans="1:12" x14ac:dyDescent="0.55000000000000004">
      <c r="A122" t="s">
        <v>54</v>
      </c>
      <c r="B122" t="s">
        <v>0</v>
      </c>
      <c r="C122" t="s">
        <v>8</v>
      </c>
      <c r="D122" t="s">
        <v>6</v>
      </c>
      <c r="E122" t="s">
        <v>5</v>
      </c>
      <c r="F122" t="s">
        <v>46</v>
      </c>
      <c r="G122" t="b">
        <v>1</v>
      </c>
      <c r="H122">
        <v>2</v>
      </c>
      <c r="I122">
        <v>0</v>
      </c>
      <c r="J122">
        <v>1629</v>
      </c>
      <c r="L122" t="str">
        <f t="shared" si="1"/>
        <v>SELECT 'uf50-0124.cnf','Tabu',1,2,0,1629 UNION</v>
      </c>
    </row>
    <row r="123" spans="1:12" x14ac:dyDescent="0.55000000000000004">
      <c r="A123" t="s">
        <v>70</v>
      </c>
      <c r="B123" t="s">
        <v>0</v>
      </c>
      <c r="C123" t="s">
        <v>8</v>
      </c>
      <c r="D123" t="s">
        <v>6</v>
      </c>
      <c r="E123" t="s">
        <v>5</v>
      </c>
      <c r="F123" t="s">
        <v>46</v>
      </c>
      <c r="G123" t="b">
        <v>1</v>
      </c>
      <c r="H123">
        <v>2</v>
      </c>
      <c r="I123">
        <v>0</v>
      </c>
      <c r="J123">
        <v>1696</v>
      </c>
      <c r="L123" t="str">
        <f t="shared" si="1"/>
        <v>SELECT 'uf50-0139.cnf','Tabu',1,2,0,1696 UNION</v>
      </c>
    </row>
    <row r="124" spans="1:12" x14ac:dyDescent="0.55000000000000004">
      <c r="A124" t="s">
        <v>60</v>
      </c>
      <c r="B124" t="s">
        <v>0</v>
      </c>
      <c r="C124" t="s">
        <v>8</v>
      </c>
      <c r="D124" t="s">
        <v>6</v>
      </c>
      <c r="E124" t="s">
        <v>5</v>
      </c>
      <c r="F124" t="s">
        <v>46</v>
      </c>
      <c r="G124" t="b">
        <v>1</v>
      </c>
      <c r="H124">
        <v>2</v>
      </c>
      <c r="I124">
        <v>0</v>
      </c>
      <c r="J124">
        <v>1724</v>
      </c>
      <c r="L124" t="str">
        <f t="shared" si="1"/>
        <v>SELECT 'uf50-013.cnf','Tabu',1,2,0,1724 UNION</v>
      </c>
    </row>
    <row r="125" spans="1:12" x14ac:dyDescent="0.55000000000000004">
      <c r="A125" t="s">
        <v>64</v>
      </c>
      <c r="B125" t="s">
        <v>0</v>
      </c>
      <c r="C125" t="s">
        <v>8</v>
      </c>
      <c r="D125" t="s">
        <v>6</v>
      </c>
      <c r="E125" t="s">
        <v>5</v>
      </c>
      <c r="F125" t="s">
        <v>46</v>
      </c>
      <c r="G125" t="b">
        <v>1</v>
      </c>
      <c r="H125">
        <v>2</v>
      </c>
      <c r="I125">
        <v>0</v>
      </c>
      <c r="J125">
        <v>1728</v>
      </c>
      <c r="L125" t="str">
        <f t="shared" si="1"/>
        <v>SELECT 'uf50-0133.cnf','Tabu',1,2,0,1728 UNION</v>
      </c>
    </row>
    <row r="126" spans="1:12" x14ac:dyDescent="0.55000000000000004">
      <c r="A126" t="s">
        <v>69</v>
      </c>
      <c r="B126" t="s">
        <v>0</v>
      </c>
      <c r="C126" t="s">
        <v>8</v>
      </c>
      <c r="D126" t="s">
        <v>6</v>
      </c>
      <c r="E126" t="s">
        <v>5</v>
      </c>
      <c r="F126" t="s">
        <v>76</v>
      </c>
      <c r="G126" t="b">
        <v>1</v>
      </c>
      <c r="H126">
        <v>475</v>
      </c>
      <c r="I126">
        <v>4</v>
      </c>
      <c r="J126">
        <v>1833</v>
      </c>
      <c r="L126" t="str">
        <f t="shared" si="1"/>
        <v>SELECT 'uf50-0138.cnf','None',1,475,4,1833 UNION</v>
      </c>
    </row>
    <row r="127" spans="1:12" x14ac:dyDescent="0.55000000000000004">
      <c r="A127" t="s">
        <v>74</v>
      </c>
      <c r="B127" t="s">
        <v>0</v>
      </c>
      <c r="C127" t="s">
        <v>8</v>
      </c>
      <c r="D127" t="s">
        <v>6</v>
      </c>
      <c r="E127" t="s">
        <v>5</v>
      </c>
      <c r="F127" t="s">
        <v>48</v>
      </c>
      <c r="G127" t="b">
        <v>1</v>
      </c>
      <c r="H127">
        <v>89</v>
      </c>
      <c r="I127">
        <v>0</v>
      </c>
      <c r="J127">
        <v>1890</v>
      </c>
      <c r="L127" t="str">
        <f t="shared" si="1"/>
        <v>SELECT 'uf50-0142.cnf','SimulatedAnnealing',1,89,0,1890 UNION</v>
      </c>
    </row>
    <row r="128" spans="1:12" x14ac:dyDescent="0.55000000000000004">
      <c r="A128" t="s">
        <v>21</v>
      </c>
      <c r="B128" t="s">
        <v>0</v>
      </c>
      <c r="C128" t="s">
        <v>8</v>
      </c>
      <c r="D128" t="s">
        <v>6</v>
      </c>
      <c r="E128" t="s">
        <v>5</v>
      </c>
      <c r="F128" t="s">
        <v>76</v>
      </c>
      <c r="G128" t="b">
        <v>1</v>
      </c>
      <c r="H128">
        <v>491</v>
      </c>
      <c r="I128">
        <v>4</v>
      </c>
      <c r="J128">
        <v>1950</v>
      </c>
      <c r="L128" t="str">
        <f t="shared" si="1"/>
        <v>SELECT 'uf50-0102.cnf','None',1,491,4,1950 UNION</v>
      </c>
    </row>
    <row r="129" spans="1:12" x14ac:dyDescent="0.55000000000000004">
      <c r="A129" t="s">
        <v>57</v>
      </c>
      <c r="B129" t="s">
        <v>0</v>
      </c>
      <c r="C129" t="s">
        <v>8</v>
      </c>
      <c r="D129" t="s">
        <v>6</v>
      </c>
      <c r="E129" t="s">
        <v>5</v>
      </c>
      <c r="F129" t="s">
        <v>76</v>
      </c>
      <c r="G129" t="b">
        <v>1</v>
      </c>
      <c r="H129">
        <v>564</v>
      </c>
      <c r="I129">
        <v>4</v>
      </c>
      <c r="J129">
        <v>1962</v>
      </c>
      <c r="L129" t="str">
        <f t="shared" si="1"/>
        <v>SELECT 'uf50-0127.cnf','None',1,564,4,1962 UNION</v>
      </c>
    </row>
    <row r="130" spans="1:12" x14ac:dyDescent="0.55000000000000004">
      <c r="A130" t="s">
        <v>16</v>
      </c>
      <c r="B130" t="s">
        <v>0</v>
      </c>
      <c r="C130" t="s">
        <v>8</v>
      </c>
      <c r="D130" t="s">
        <v>6</v>
      </c>
      <c r="E130" t="s">
        <v>5</v>
      </c>
      <c r="F130" t="s">
        <v>46</v>
      </c>
      <c r="G130" t="b">
        <v>1</v>
      </c>
      <c r="H130">
        <v>2</v>
      </c>
      <c r="I130">
        <v>0</v>
      </c>
      <c r="J130">
        <v>1984</v>
      </c>
      <c r="L130" t="str">
        <f t="shared" ref="L130:L193" si="2">CONCATENATE("SELECT '",A130,"','",F130,"',",IF(G130,1,0),",",H130,",",I130,",",J130," UNION")</f>
        <v>SELECT 'uf50-01.cnf','Tabu',1,2,0,1984 UNION</v>
      </c>
    </row>
    <row r="131" spans="1:12" x14ac:dyDescent="0.55000000000000004">
      <c r="A131" t="s">
        <v>74</v>
      </c>
      <c r="B131" t="s">
        <v>0</v>
      </c>
      <c r="C131" t="s">
        <v>8</v>
      </c>
      <c r="D131" t="s">
        <v>6</v>
      </c>
      <c r="E131" t="s">
        <v>5</v>
      </c>
      <c r="F131" t="s">
        <v>46</v>
      </c>
      <c r="G131" t="b">
        <v>1</v>
      </c>
      <c r="H131">
        <v>3</v>
      </c>
      <c r="I131">
        <v>0</v>
      </c>
      <c r="J131">
        <v>2230</v>
      </c>
      <c r="L131" t="str">
        <f t="shared" si="2"/>
        <v>SELECT 'uf50-0142.cnf','Tabu',1,3,0,2230 UNION</v>
      </c>
    </row>
    <row r="132" spans="1:12" x14ac:dyDescent="0.55000000000000004">
      <c r="A132" t="s">
        <v>65</v>
      </c>
      <c r="B132" t="s">
        <v>0</v>
      </c>
      <c r="C132" t="s">
        <v>8</v>
      </c>
      <c r="D132" t="s">
        <v>6</v>
      </c>
      <c r="E132" t="s">
        <v>5</v>
      </c>
      <c r="F132" t="s">
        <v>46</v>
      </c>
      <c r="G132" t="b">
        <v>1</v>
      </c>
      <c r="H132">
        <v>3</v>
      </c>
      <c r="I132">
        <v>0</v>
      </c>
      <c r="J132">
        <v>2262</v>
      </c>
      <c r="L132" t="str">
        <f t="shared" si="2"/>
        <v>SELECT 'uf50-0134.cnf','Tabu',1,3,0,2262 UNION</v>
      </c>
    </row>
    <row r="133" spans="1:12" x14ac:dyDescent="0.55000000000000004">
      <c r="A133" t="s">
        <v>69</v>
      </c>
      <c r="B133" t="s">
        <v>0</v>
      </c>
      <c r="C133" t="s">
        <v>8</v>
      </c>
      <c r="D133" t="s">
        <v>6</v>
      </c>
      <c r="E133" t="s">
        <v>5</v>
      </c>
      <c r="F133" t="s">
        <v>46</v>
      </c>
      <c r="G133" t="b">
        <v>1</v>
      </c>
      <c r="H133">
        <v>3</v>
      </c>
      <c r="I133">
        <v>0</v>
      </c>
      <c r="J133">
        <v>2266</v>
      </c>
      <c r="L133" t="str">
        <f t="shared" si="2"/>
        <v>SELECT 'uf50-0138.cnf','Tabu',1,3,0,2266 UNION</v>
      </c>
    </row>
    <row r="134" spans="1:12" x14ac:dyDescent="0.55000000000000004">
      <c r="A134" t="s">
        <v>26</v>
      </c>
      <c r="B134" t="s">
        <v>0</v>
      </c>
      <c r="C134" t="s">
        <v>8</v>
      </c>
      <c r="D134" t="s">
        <v>6</v>
      </c>
      <c r="E134" t="s">
        <v>5</v>
      </c>
      <c r="F134" t="s">
        <v>46</v>
      </c>
      <c r="G134" t="b">
        <v>1</v>
      </c>
      <c r="H134">
        <v>3</v>
      </c>
      <c r="I134">
        <v>0</v>
      </c>
      <c r="J134">
        <v>2276</v>
      </c>
      <c r="L134" t="str">
        <f t="shared" si="2"/>
        <v>SELECT 'uf50-0107.cnf','Tabu',1,3,0,2276 UNION</v>
      </c>
    </row>
    <row r="135" spans="1:12" x14ac:dyDescent="0.55000000000000004">
      <c r="A135" t="s">
        <v>24</v>
      </c>
      <c r="B135" t="s">
        <v>0</v>
      </c>
      <c r="C135" t="s">
        <v>8</v>
      </c>
      <c r="D135" t="s">
        <v>6</v>
      </c>
      <c r="E135" t="s">
        <v>5</v>
      </c>
      <c r="F135" t="s">
        <v>76</v>
      </c>
      <c r="G135" t="b">
        <v>1</v>
      </c>
      <c r="H135">
        <v>607</v>
      </c>
      <c r="I135">
        <v>5</v>
      </c>
      <c r="J135">
        <v>2284</v>
      </c>
      <c r="L135" t="str">
        <f t="shared" si="2"/>
        <v>SELECT 'uf50-0105.cnf','None',1,607,5,2284 UNION</v>
      </c>
    </row>
    <row r="136" spans="1:12" x14ac:dyDescent="0.55000000000000004">
      <c r="A136" t="s">
        <v>23</v>
      </c>
      <c r="B136" t="s">
        <v>0</v>
      </c>
      <c r="C136" t="s">
        <v>8</v>
      </c>
      <c r="D136" t="s">
        <v>6</v>
      </c>
      <c r="E136" t="s">
        <v>5</v>
      </c>
      <c r="F136" t="s">
        <v>46</v>
      </c>
      <c r="G136" t="b">
        <v>1</v>
      </c>
      <c r="H136">
        <v>3</v>
      </c>
      <c r="I136">
        <v>0</v>
      </c>
      <c r="J136">
        <v>2302</v>
      </c>
      <c r="L136" t="str">
        <f t="shared" si="2"/>
        <v>SELECT 'uf50-0104.cnf','Tabu',1,3,0,2302 UNION</v>
      </c>
    </row>
    <row r="137" spans="1:12" x14ac:dyDescent="0.55000000000000004">
      <c r="A137" t="s">
        <v>44</v>
      </c>
      <c r="B137" t="s">
        <v>0</v>
      </c>
      <c r="C137" t="s">
        <v>8</v>
      </c>
      <c r="D137" t="s">
        <v>6</v>
      </c>
      <c r="E137" t="s">
        <v>5</v>
      </c>
      <c r="F137" t="s">
        <v>46</v>
      </c>
      <c r="G137" t="b">
        <v>1</v>
      </c>
      <c r="H137">
        <v>3</v>
      </c>
      <c r="I137">
        <v>0</v>
      </c>
      <c r="J137">
        <v>2305</v>
      </c>
      <c r="L137" t="str">
        <f t="shared" si="2"/>
        <v>SELECT 'uf50-012.cnf','Tabu',1,3,0,2305 UNION</v>
      </c>
    </row>
    <row r="138" spans="1:12" x14ac:dyDescent="0.55000000000000004">
      <c r="A138" t="s">
        <v>25</v>
      </c>
      <c r="B138" t="s">
        <v>0</v>
      </c>
      <c r="C138" t="s">
        <v>8</v>
      </c>
      <c r="D138" t="s">
        <v>6</v>
      </c>
      <c r="E138" t="s">
        <v>5</v>
      </c>
      <c r="F138" t="s">
        <v>46</v>
      </c>
      <c r="G138" t="b">
        <v>1</v>
      </c>
      <c r="H138">
        <v>3</v>
      </c>
      <c r="I138">
        <v>0</v>
      </c>
      <c r="J138">
        <v>2317</v>
      </c>
      <c r="L138" t="str">
        <f t="shared" si="2"/>
        <v>SELECT 'uf50-0106.cnf','Tabu',1,3,0,2317 UNION</v>
      </c>
    </row>
    <row r="139" spans="1:12" x14ac:dyDescent="0.55000000000000004">
      <c r="A139" t="s">
        <v>38</v>
      </c>
      <c r="B139" t="s">
        <v>0</v>
      </c>
      <c r="C139" t="s">
        <v>8</v>
      </c>
      <c r="D139" t="s">
        <v>6</v>
      </c>
      <c r="E139" t="s">
        <v>5</v>
      </c>
      <c r="F139" t="s">
        <v>46</v>
      </c>
      <c r="G139" t="b">
        <v>1</v>
      </c>
      <c r="H139">
        <v>3</v>
      </c>
      <c r="I139">
        <v>0</v>
      </c>
      <c r="J139">
        <v>2333</v>
      </c>
      <c r="L139" t="str">
        <f t="shared" si="2"/>
        <v>SELECT 'uf50-0118.cnf','Tabu',1,3,0,2333 UNION</v>
      </c>
    </row>
    <row r="140" spans="1:12" x14ac:dyDescent="0.55000000000000004">
      <c r="A140" t="s">
        <v>51</v>
      </c>
      <c r="B140" t="s">
        <v>0</v>
      </c>
      <c r="C140" t="s">
        <v>8</v>
      </c>
      <c r="D140" t="s">
        <v>6</v>
      </c>
      <c r="E140" t="s">
        <v>5</v>
      </c>
      <c r="F140" t="s">
        <v>46</v>
      </c>
      <c r="G140" t="b">
        <v>1</v>
      </c>
      <c r="H140">
        <v>3</v>
      </c>
      <c r="I140">
        <v>0</v>
      </c>
      <c r="J140">
        <v>2359</v>
      </c>
      <c r="L140" t="str">
        <f t="shared" si="2"/>
        <v>SELECT 'uf50-0121.cnf','Tabu',1,3,0,2359 UNION</v>
      </c>
    </row>
    <row r="141" spans="1:12" x14ac:dyDescent="0.55000000000000004">
      <c r="A141" t="s">
        <v>26</v>
      </c>
      <c r="B141" t="s">
        <v>0</v>
      </c>
      <c r="C141" t="s">
        <v>8</v>
      </c>
      <c r="D141" t="s">
        <v>6</v>
      </c>
      <c r="E141" t="s">
        <v>5</v>
      </c>
      <c r="F141" t="s">
        <v>48</v>
      </c>
      <c r="G141" t="b">
        <v>1</v>
      </c>
      <c r="H141">
        <v>110</v>
      </c>
      <c r="I141">
        <v>0</v>
      </c>
      <c r="J141">
        <v>2367</v>
      </c>
      <c r="L141" t="str">
        <f t="shared" si="2"/>
        <v>SELECT 'uf50-0107.cnf','SimulatedAnnealing',1,110,0,2367 UNION</v>
      </c>
    </row>
    <row r="142" spans="1:12" x14ac:dyDescent="0.55000000000000004">
      <c r="A142" t="s">
        <v>54</v>
      </c>
      <c r="B142" t="s">
        <v>0</v>
      </c>
      <c r="C142" t="s">
        <v>8</v>
      </c>
      <c r="D142" t="s">
        <v>6</v>
      </c>
      <c r="E142" t="s">
        <v>5</v>
      </c>
      <c r="F142" t="s">
        <v>47</v>
      </c>
      <c r="G142" t="b">
        <v>1</v>
      </c>
      <c r="H142">
        <v>120</v>
      </c>
      <c r="I142">
        <v>1</v>
      </c>
      <c r="J142">
        <v>2516</v>
      </c>
      <c r="L142" t="str">
        <f t="shared" si="2"/>
        <v>SELECT 'uf50-0124.cnf','HillClimbing',1,120,1,2516 UNION</v>
      </c>
    </row>
    <row r="143" spans="1:12" x14ac:dyDescent="0.55000000000000004">
      <c r="A143" t="s">
        <v>18</v>
      </c>
      <c r="B143" t="s">
        <v>0</v>
      </c>
      <c r="C143" t="s">
        <v>8</v>
      </c>
      <c r="D143" t="s">
        <v>6</v>
      </c>
      <c r="E143" t="s">
        <v>5</v>
      </c>
      <c r="F143" t="s">
        <v>47</v>
      </c>
      <c r="G143" t="b">
        <v>1</v>
      </c>
      <c r="H143">
        <v>123</v>
      </c>
      <c r="I143">
        <v>1</v>
      </c>
      <c r="J143">
        <v>2636</v>
      </c>
      <c r="L143" t="str">
        <f t="shared" si="2"/>
        <v>SELECT 'uf50-0100.cnf','HillClimbing',1,123,1,2636 UNION</v>
      </c>
    </row>
    <row r="144" spans="1:12" x14ac:dyDescent="0.55000000000000004">
      <c r="A144" t="s">
        <v>71</v>
      </c>
      <c r="B144" t="s">
        <v>0</v>
      </c>
      <c r="C144" t="s">
        <v>8</v>
      </c>
      <c r="D144" t="s">
        <v>6</v>
      </c>
      <c r="E144" t="s">
        <v>5</v>
      </c>
      <c r="F144" t="s">
        <v>47</v>
      </c>
      <c r="G144" t="b">
        <v>1</v>
      </c>
      <c r="H144">
        <v>126</v>
      </c>
      <c r="I144">
        <v>1</v>
      </c>
      <c r="J144">
        <v>2662</v>
      </c>
      <c r="L144" t="str">
        <f t="shared" si="2"/>
        <v>SELECT 'uf50-014.cnf','HillClimbing',1,126,1,2662 UNION</v>
      </c>
    </row>
    <row r="145" spans="1:12" x14ac:dyDescent="0.55000000000000004">
      <c r="A145" t="s">
        <v>69</v>
      </c>
      <c r="B145" t="s">
        <v>0</v>
      </c>
      <c r="C145" t="s">
        <v>8</v>
      </c>
      <c r="D145" t="s">
        <v>6</v>
      </c>
      <c r="E145" t="s">
        <v>5</v>
      </c>
      <c r="F145" t="s">
        <v>48</v>
      </c>
      <c r="G145" t="b">
        <v>1</v>
      </c>
      <c r="H145">
        <v>126</v>
      </c>
      <c r="I145">
        <v>1</v>
      </c>
      <c r="J145">
        <v>2696</v>
      </c>
      <c r="L145" t="str">
        <f t="shared" si="2"/>
        <v>SELECT 'uf50-0138.cnf','SimulatedAnnealing',1,126,1,2696 UNION</v>
      </c>
    </row>
    <row r="146" spans="1:12" x14ac:dyDescent="0.55000000000000004">
      <c r="A146" t="s">
        <v>26</v>
      </c>
      <c r="B146" t="s">
        <v>0</v>
      </c>
      <c r="C146" t="s">
        <v>8</v>
      </c>
      <c r="D146" t="s">
        <v>6</v>
      </c>
      <c r="E146" t="s">
        <v>5</v>
      </c>
      <c r="F146" t="s">
        <v>47</v>
      </c>
      <c r="G146" t="b">
        <v>1</v>
      </c>
      <c r="H146">
        <v>134</v>
      </c>
      <c r="I146">
        <v>1</v>
      </c>
      <c r="J146">
        <v>2812</v>
      </c>
      <c r="L146" t="str">
        <f t="shared" si="2"/>
        <v>SELECT 'uf50-0107.cnf','HillClimbing',1,134,1,2812 UNION</v>
      </c>
    </row>
    <row r="147" spans="1:12" x14ac:dyDescent="0.55000000000000004">
      <c r="A147" t="s">
        <v>21</v>
      </c>
      <c r="B147" t="s">
        <v>0</v>
      </c>
      <c r="C147" t="s">
        <v>8</v>
      </c>
      <c r="D147" t="s">
        <v>6</v>
      </c>
      <c r="E147" t="s">
        <v>5</v>
      </c>
      <c r="F147" t="s">
        <v>47</v>
      </c>
      <c r="G147" t="b">
        <v>1</v>
      </c>
      <c r="H147">
        <v>129</v>
      </c>
      <c r="I147">
        <v>1</v>
      </c>
      <c r="J147">
        <v>2828</v>
      </c>
      <c r="L147" t="str">
        <f t="shared" si="2"/>
        <v>SELECT 'uf50-0102.cnf','HillClimbing',1,129,1,2828 UNION</v>
      </c>
    </row>
    <row r="148" spans="1:12" x14ac:dyDescent="0.55000000000000004">
      <c r="A148" t="s">
        <v>16</v>
      </c>
      <c r="B148" t="s">
        <v>0</v>
      </c>
      <c r="C148" t="s">
        <v>8</v>
      </c>
      <c r="D148" t="s">
        <v>6</v>
      </c>
      <c r="E148" t="s">
        <v>5</v>
      </c>
      <c r="F148" t="s">
        <v>48</v>
      </c>
      <c r="G148" t="b">
        <v>1</v>
      </c>
      <c r="H148">
        <v>139</v>
      </c>
      <c r="I148">
        <v>1</v>
      </c>
      <c r="J148">
        <v>2977</v>
      </c>
      <c r="L148" t="str">
        <f t="shared" si="2"/>
        <v>SELECT 'uf50-01.cnf','SimulatedAnnealing',1,139,1,2977 UNION</v>
      </c>
    </row>
    <row r="149" spans="1:12" x14ac:dyDescent="0.55000000000000004">
      <c r="A149" t="s">
        <v>74</v>
      </c>
      <c r="B149" t="s">
        <v>0</v>
      </c>
      <c r="C149" t="s">
        <v>8</v>
      </c>
      <c r="D149" t="s">
        <v>6</v>
      </c>
      <c r="E149" t="s">
        <v>5</v>
      </c>
      <c r="F149" t="s">
        <v>47</v>
      </c>
      <c r="G149" t="b">
        <v>1</v>
      </c>
      <c r="H149">
        <v>132</v>
      </c>
      <c r="I149">
        <v>1</v>
      </c>
      <c r="J149">
        <v>2988</v>
      </c>
      <c r="L149" t="str">
        <f t="shared" si="2"/>
        <v>SELECT 'uf50-0142.cnf','HillClimbing',1,132,1,2988 UNION</v>
      </c>
    </row>
    <row r="150" spans="1:12" x14ac:dyDescent="0.55000000000000004">
      <c r="A150" t="s">
        <v>18</v>
      </c>
      <c r="B150" t="s">
        <v>0</v>
      </c>
      <c r="C150" t="s">
        <v>8</v>
      </c>
      <c r="D150" t="s">
        <v>6</v>
      </c>
      <c r="E150" t="s">
        <v>5</v>
      </c>
      <c r="F150" t="s">
        <v>48</v>
      </c>
      <c r="G150" t="b">
        <v>1</v>
      </c>
      <c r="H150">
        <v>138</v>
      </c>
      <c r="I150">
        <v>1</v>
      </c>
      <c r="J150">
        <v>3034</v>
      </c>
      <c r="L150" t="str">
        <f t="shared" si="2"/>
        <v>SELECT 'uf50-0100.cnf','SimulatedAnnealing',1,138,1,3034 UNION</v>
      </c>
    </row>
    <row r="151" spans="1:12" x14ac:dyDescent="0.55000000000000004">
      <c r="A151" t="s">
        <v>18</v>
      </c>
      <c r="B151" t="s">
        <v>0</v>
      </c>
      <c r="C151" t="s">
        <v>8</v>
      </c>
      <c r="D151" t="s">
        <v>6</v>
      </c>
      <c r="E151" t="s">
        <v>5</v>
      </c>
      <c r="F151" t="s">
        <v>46</v>
      </c>
      <c r="G151" t="b">
        <v>1</v>
      </c>
      <c r="H151">
        <v>4</v>
      </c>
      <c r="I151">
        <v>0</v>
      </c>
      <c r="J151">
        <v>3046</v>
      </c>
      <c r="L151" t="str">
        <f t="shared" si="2"/>
        <v>SELECT 'uf50-0100.cnf','Tabu',1,4,0,3046 UNION</v>
      </c>
    </row>
    <row r="152" spans="1:12" x14ac:dyDescent="0.55000000000000004">
      <c r="A152" t="s">
        <v>35</v>
      </c>
      <c r="B152" t="s">
        <v>0</v>
      </c>
      <c r="C152" t="s">
        <v>8</v>
      </c>
      <c r="D152" t="s">
        <v>6</v>
      </c>
      <c r="E152" t="s">
        <v>5</v>
      </c>
      <c r="F152" t="s">
        <v>48</v>
      </c>
      <c r="G152" t="b">
        <v>1</v>
      </c>
      <c r="H152">
        <v>142</v>
      </c>
      <c r="I152">
        <v>1</v>
      </c>
      <c r="J152">
        <v>3054</v>
      </c>
      <c r="L152" t="str">
        <f t="shared" si="2"/>
        <v>SELECT 'uf50-0115.cnf','SimulatedAnnealing',1,142,1,3054 UNION</v>
      </c>
    </row>
    <row r="153" spans="1:12" x14ac:dyDescent="0.55000000000000004">
      <c r="A153" t="s">
        <v>20</v>
      </c>
      <c r="B153" t="s">
        <v>0</v>
      </c>
      <c r="C153" t="s">
        <v>8</v>
      </c>
      <c r="D153" t="s">
        <v>6</v>
      </c>
      <c r="E153" t="s">
        <v>5</v>
      </c>
      <c r="F153" t="s">
        <v>46</v>
      </c>
      <c r="G153" t="b">
        <v>1</v>
      </c>
      <c r="H153">
        <v>4</v>
      </c>
      <c r="I153">
        <v>0</v>
      </c>
      <c r="J153">
        <v>3071</v>
      </c>
      <c r="L153" t="str">
        <f t="shared" si="2"/>
        <v>SELECT 'uf50-0101.cnf','Tabu',1,4,0,3071 UNION</v>
      </c>
    </row>
    <row r="154" spans="1:12" x14ac:dyDescent="0.55000000000000004">
      <c r="A154" t="s">
        <v>58</v>
      </c>
      <c r="B154" t="s">
        <v>0</v>
      </c>
      <c r="C154" t="s">
        <v>8</v>
      </c>
      <c r="D154" t="s">
        <v>6</v>
      </c>
      <c r="E154" t="s">
        <v>5</v>
      </c>
      <c r="F154" t="s">
        <v>48</v>
      </c>
      <c r="G154" t="b">
        <v>1</v>
      </c>
      <c r="H154">
        <v>127</v>
      </c>
      <c r="I154">
        <v>1</v>
      </c>
      <c r="J154">
        <v>3178</v>
      </c>
      <c r="L154" t="str">
        <f t="shared" si="2"/>
        <v>SELECT 'uf50-0128.cnf','SimulatedAnnealing',1,127,1,3178 UNION</v>
      </c>
    </row>
    <row r="155" spans="1:12" x14ac:dyDescent="0.55000000000000004">
      <c r="A155" t="s">
        <v>65</v>
      </c>
      <c r="B155" t="s">
        <v>0</v>
      </c>
      <c r="C155" t="s">
        <v>8</v>
      </c>
      <c r="D155" t="s">
        <v>6</v>
      </c>
      <c r="E155" t="s">
        <v>5</v>
      </c>
      <c r="F155" t="s">
        <v>48</v>
      </c>
      <c r="G155" t="b">
        <v>1</v>
      </c>
      <c r="H155">
        <v>161</v>
      </c>
      <c r="I155">
        <v>1</v>
      </c>
      <c r="J155">
        <v>3368</v>
      </c>
      <c r="L155" t="str">
        <f t="shared" si="2"/>
        <v>SELECT 'uf50-0134.cnf','SimulatedAnnealing',1,161,1,3368 UNION</v>
      </c>
    </row>
    <row r="156" spans="1:12" x14ac:dyDescent="0.55000000000000004">
      <c r="A156" t="s">
        <v>72</v>
      </c>
      <c r="B156" t="s">
        <v>0</v>
      </c>
      <c r="C156" t="s">
        <v>8</v>
      </c>
      <c r="D156" t="s">
        <v>6</v>
      </c>
      <c r="E156" t="s">
        <v>5</v>
      </c>
      <c r="F156" t="s">
        <v>49</v>
      </c>
      <c r="G156" t="b">
        <v>1</v>
      </c>
      <c r="H156">
        <v>1</v>
      </c>
      <c r="I156">
        <v>0</v>
      </c>
      <c r="J156">
        <v>3884</v>
      </c>
      <c r="L156" t="str">
        <f t="shared" si="2"/>
        <v>SELECT 'uf50-0140.cnf','VariableNeighborhood',1,1,0,3884 UNION</v>
      </c>
    </row>
    <row r="157" spans="1:12" x14ac:dyDescent="0.55000000000000004">
      <c r="A157" t="s">
        <v>71</v>
      </c>
      <c r="B157" t="s">
        <v>0</v>
      </c>
      <c r="C157" t="s">
        <v>8</v>
      </c>
      <c r="D157" t="s">
        <v>6</v>
      </c>
      <c r="E157" t="s">
        <v>5</v>
      </c>
      <c r="F157" t="s">
        <v>49</v>
      </c>
      <c r="G157" t="b">
        <v>1</v>
      </c>
      <c r="H157">
        <v>1</v>
      </c>
      <c r="I157">
        <v>0</v>
      </c>
      <c r="J157">
        <v>3901</v>
      </c>
      <c r="L157" t="str">
        <f t="shared" si="2"/>
        <v>SELECT 'uf50-014.cnf','VariableNeighborhood',1,1,0,3901 UNION</v>
      </c>
    </row>
    <row r="158" spans="1:12" x14ac:dyDescent="0.55000000000000004">
      <c r="A158" t="s">
        <v>73</v>
      </c>
      <c r="B158" t="s">
        <v>0</v>
      </c>
      <c r="C158" t="s">
        <v>8</v>
      </c>
      <c r="D158" t="s">
        <v>6</v>
      </c>
      <c r="E158" t="s">
        <v>5</v>
      </c>
      <c r="F158" t="s">
        <v>49</v>
      </c>
      <c r="G158" t="b">
        <v>1</v>
      </c>
      <c r="H158">
        <v>1</v>
      </c>
      <c r="I158">
        <v>0</v>
      </c>
      <c r="J158">
        <v>3923</v>
      </c>
      <c r="L158" t="str">
        <f t="shared" si="2"/>
        <v>SELECT 'uf50-0141.cnf','VariableNeighborhood',1,1,0,3923 UNION</v>
      </c>
    </row>
    <row r="159" spans="1:12" x14ac:dyDescent="0.55000000000000004">
      <c r="A159" t="s">
        <v>67</v>
      </c>
      <c r="B159" t="s">
        <v>0</v>
      </c>
      <c r="C159" t="s">
        <v>8</v>
      </c>
      <c r="D159" t="s">
        <v>6</v>
      </c>
      <c r="E159" t="s">
        <v>5</v>
      </c>
      <c r="F159" t="s">
        <v>49</v>
      </c>
      <c r="G159" t="b">
        <v>1</v>
      </c>
      <c r="H159">
        <v>1</v>
      </c>
      <c r="I159">
        <v>0</v>
      </c>
      <c r="J159">
        <v>3987</v>
      </c>
      <c r="L159" t="str">
        <f t="shared" si="2"/>
        <v>SELECT 'uf50-0136.cnf','VariableNeighborhood',1,1,0,3987 UNION</v>
      </c>
    </row>
    <row r="160" spans="1:12" x14ac:dyDescent="0.55000000000000004">
      <c r="A160" t="s">
        <v>36</v>
      </c>
      <c r="B160" t="s">
        <v>0</v>
      </c>
      <c r="C160" t="s">
        <v>8</v>
      </c>
      <c r="D160" t="s">
        <v>6</v>
      </c>
      <c r="E160" t="s">
        <v>5</v>
      </c>
      <c r="F160" t="s">
        <v>49</v>
      </c>
      <c r="G160" t="b">
        <v>1</v>
      </c>
      <c r="H160">
        <v>1</v>
      </c>
      <c r="I160">
        <v>0</v>
      </c>
      <c r="J160">
        <v>3992</v>
      </c>
      <c r="L160" t="str">
        <f t="shared" si="2"/>
        <v>SELECT 'uf50-0116.cnf','VariableNeighborhood',1,1,0,3992 UNION</v>
      </c>
    </row>
    <row r="161" spans="1:12" x14ac:dyDescent="0.55000000000000004">
      <c r="A161" t="s">
        <v>38</v>
      </c>
      <c r="B161" t="s">
        <v>0</v>
      </c>
      <c r="C161" t="s">
        <v>8</v>
      </c>
      <c r="D161" t="s">
        <v>6</v>
      </c>
      <c r="E161" t="s">
        <v>5</v>
      </c>
      <c r="F161" t="s">
        <v>49</v>
      </c>
      <c r="G161" t="b">
        <v>1</v>
      </c>
      <c r="H161">
        <v>1</v>
      </c>
      <c r="I161">
        <v>0</v>
      </c>
      <c r="J161">
        <v>4037</v>
      </c>
      <c r="L161" t="str">
        <f t="shared" si="2"/>
        <v>SELECT 'uf50-0118.cnf','VariableNeighborhood',1,1,0,4037 UNION</v>
      </c>
    </row>
    <row r="162" spans="1:12" x14ac:dyDescent="0.55000000000000004">
      <c r="A162" t="s">
        <v>70</v>
      </c>
      <c r="B162" t="s">
        <v>0</v>
      </c>
      <c r="C162" t="s">
        <v>8</v>
      </c>
      <c r="D162" t="s">
        <v>6</v>
      </c>
      <c r="E162" t="s">
        <v>5</v>
      </c>
      <c r="F162" t="s">
        <v>49</v>
      </c>
      <c r="G162" t="b">
        <v>1</v>
      </c>
      <c r="H162">
        <v>1</v>
      </c>
      <c r="I162">
        <v>0</v>
      </c>
      <c r="J162">
        <v>4043</v>
      </c>
      <c r="L162" t="str">
        <f t="shared" si="2"/>
        <v>SELECT 'uf50-0139.cnf','VariableNeighborhood',1,1,0,4043 UNION</v>
      </c>
    </row>
    <row r="163" spans="1:12" x14ac:dyDescent="0.55000000000000004">
      <c r="A163" t="s">
        <v>62</v>
      </c>
      <c r="B163" t="s">
        <v>0</v>
      </c>
      <c r="C163" t="s">
        <v>8</v>
      </c>
      <c r="D163" t="s">
        <v>6</v>
      </c>
      <c r="E163" t="s">
        <v>5</v>
      </c>
      <c r="F163" t="s">
        <v>49</v>
      </c>
      <c r="G163" t="b">
        <v>1</v>
      </c>
      <c r="H163">
        <v>1</v>
      </c>
      <c r="I163">
        <v>0</v>
      </c>
      <c r="J163">
        <v>4054</v>
      </c>
      <c r="L163" t="str">
        <f t="shared" si="2"/>
        <v>SELECT 'uf50-0131.cnf','VariableNeighborhood',1,1,0,4054 UNION</v>
      </c>
    </row>
    <row r="164" spans="1:12" x14ac:dyDescent="0.55000000000000004">
      <c r="A164" t="s">
        <v>54</v>
      </c>
      <c r="B164" t="s">
        <v>0</v>
      </c>
      <c r="C164" t="s">
        <v>8</v>
      </c>
      <c r="D164" t="s">
        <v>6</v>
      </c>
      <c r="E164" t="s">
        <v>5</v>
      </c>
      <c r="F164" t="s">
        <v>49</v>
      </c>
      <c r="G164" t="b">
        <v>1</v>
      </c>
      <c r="H164">
        <v>1</v>
      </c>
      <c r="I164">
        <v>0</v>
      </c>
      <c r="J164">
        <v>4058</v>
      </c>
      <c r="L164" t="str">
        <f t="shared" si="2"/>
        <v>SELECT 'uf50-0124.cnf','VariableNeighborhood',1,1,0,4058 UNION</v>
      </c>
    </row>
    <row r="165" spans="1:12" x14ac:dyDescent="0.55000000000000004">
      <c r="A165" t="s">
        <v>56</v>
      </c>
      <c r="B165" t="s">
        <v>0</v>
      </c>
      <c r="C165" t="s">
        <v>8</v>
      </c>
      <c r="D165" t="s">
        <v>6</v>
      </c>
      <c r="E165" t="s">
        <v>5</v>
      </c>
      <c r="F165" t="s">
        <v>49</v>
      </c>
      <c r="G165" t="b">
        <v>1</v>
      </c>
      <c r="H165">
        <v>1</v>
      </c>
      <c r="I165">
        <v>0</v>
      </c>
      <c r="J165">
        <v>4066</v>
      </c>
      <c r="L165" t="str">
        <f t="shared" si="2"/>
        <v>SELECT 'uf50-0126.cnf','VariableNeighborhood',1,1,0,4066 UNION</v>
      </c>
    </row>
    <row r="166" spans="1:12" x14ac:dyDescent="0.55000000000000004">
      <c r="A166" t="s">
        <v>35</v>
      </c>
      <c r="B166" t="s">
        <v>0</v>
      </c>
      <c r="C166" t="s">
        <v>8</v>
      </c>
      <c r="D166" t="s">
        <v>6</v>
      </c>
      <c r="E166" t="s">
        <v>5</v>
      </c>
      <c r="F166" t="s">
        <v>49</v>
      </c>
      <c r="G166" t="b">
        <v>1</v>
      </c>
      <c r="H166">
        <v>1</v>
      </c>
      <c r="I166">
        <v>0</v>
      </c>
      <c r="J166">
        <v>4067</v>
      </c>
      <c r="L166" t="str">
        <f t="shared" si="2"/>
        <v>SELECT 'uf50-0115.cnf','VariableNeighborhood',1,1,0,4067 UNION</v>
      </c>
    </row>
    <row r="167" spans="1:12" x14ac:dyDescent="0.55000000000000004">
      <c r="A167" t="s">
        <v>33</v>
      </c>
      <c r="B167" t="s">
        <v>0</v>
      </c>
      <c r="C167" t="s">
        <v>8</v>
      </c>
      <c r="D167" t="s">
        <v>6</v>
      </c>
      <c r="E167" t="s">
        <v>5</v>
      </c>
      <c r="F167" t="s">
        <v>49</v>
      </c>
      <c r="G167" t="b">
        <v>1</v>
      </c>
      <c r="H167">
        <v>1</v>
      </c>
      <c r="I167">
        <v>0</v>
      </c>
      <c r="J167">
        <v>4078</v>
      </c>
      <c r="L167" t="str">
        <f t="shared" si="2"/>
        <v>SELECT 'uf50-0113.cnf','VariableNeighborhood',1,1,0,4078 UNION</v>
      </c>
    </row>
    <row r="168" spans="1:12" x14ac:dyDescent="0.55000000000000004">
      <c r="A168" t="s">
        <v>34</v>
      </c>
      <c r="B168" t="s">
        <v>0</v>
      </c>
      <c r="C168" t="s">
        <v>8</v>
      </c>
      <c r="D168" t="s">
        <v>6</v>
      </c>
      <c r="E168" t="s">
        <v>5</v>
      </c>
      <c r="F168" t="s">
        <v>49</v>
      </c>
      <c r="G168" t="b">
        <v>1</v>
      </c>
      <c r="H168">
        <v>1</v>
      </c>
      <c r="I168">
        <v>0</v>
      </c>
      <c r="J168">
        <v>4089</v>
      </c>
      <c r="L168" t="str">
        <f t="shared" si="2"/>
        <v>SELECT 'uf50-0114.cnf','VariableNeighborhood',1,1,0,4089 UNION</v>
      </c>
    </row>
    <row r="169" spans="1:12" x14ac:dyDescent="0.55000000000000004">
      <c r="A169" t="s">
        <v>37</v>
      </c>
      <c r="B169" t="s">
        <v>0</v>
      </c>
      <c r="C169" t="s">
        <v>8</v>
      </c>
      <c r="D169" t="s">
        <v>6</v>
      </c>
      <c r="E169" t="s">
        <v>5</v>
      </c>
      <c r="F169" t="s">
        <v>49</v>
      </c>
      <c r="G169" t="b">
        <v>1</v>
      </c>
      <c r="H169">
        <v>1</v>
      </c>
      <c r="I169">
        <v>0</v>
      </c>
      <c r="J169">
        <v>4107</v>
      </c>
      <c r="L169" t="str">
        <f t="shared" si="2"/>
        <v>SELECT 'uf50-0117.cnf','VariableNeighborhood',1,1,0,4107 UNION</v>
      </c>
    </row>
    <row r="170" spans="1:12" x14ac:dyDescent="0.55000000000000004">
      <c r="A170" t="s">
        <v>57</v>
      </c>
      <c r="B170" t="s">
        <v>0</v>
      </c>
      <c r="C170" t="s">
        <v>8</v>
      </c>
      <c r="D170" t="s">
        <v>6</v>
      </c>
      <c r="E170" t="s">
        <v>5</v>
      </c>
      <c r="F170" t="s">
        <v>49</v>
      </c>
      <c r="G170" t="b">
        <v>1</v>
      </c>
      <c r="H170">
        <v>1</v>
      </c>
      <c r="I170">
        <v>0</v>
      </c>
      <c r="J170">
        <v>4124</v>
      </c>
      <c r="L170" t="str">
        <f t="shared" si="2"/>
        <v>SELECT 'uf50-0127.cnf','VariableNeighborhood',1,1,0,4124 UNION</v>
      </c>
    </row>
    <row r="171" spans="1:12" x14ac:dyDescent="0.55000000000000004">
      <c r="A171" t="s">
        <v>52</v>
      </c>
      <c r="B171" t="s">
        <v>0</v>
      </c>
      <c r="C171" t="s">
        <v>8</v>
      </c>
      <c r="D171" t="s">
        <v>6</v>
      </c>
      <c r="E171" t="s">
        <v>5</v>
      </c>
      <c r="F171" t="s">
        <v>49</v>
      </c>
      <c r="G171" t="b">
        <v>1</v>
      </c>
      <c r="H171">
        <v>1</v>
      </c>
      <c r="I171">
        <v>0</v>
      </c>
      <c r="J171">
        <v>4125</v>
      </c>
      <c r="L171" t="str">
        <f t="shared" si="2"/>
        <v>SELECT 'uf50-0122.cnf','VariableNeighborhood',1,1,0,4125 UNION</v>
      </c>
    </row>
    <row r="172" spans="1:12" x14ac:dyDescent="0.55000000000000004">
      <c r="A172" t="s">
        <v>55</v>
      </c>
      <c r="B172" t="s">
        <v>0</v>
      </c>
      <c r="C172" t="s">
        <v>8</v>
      </c>
      <c r="D172" t="s">
        <v>6</v>
      </c>
      <c r="E172" t="s">
        <v>5</v>
      </c>
      <c r="F172" t="s">
        <v>49</v>
      </c>
      <c r="G172" t="b">
        <v>1</v>
      </c>
      <c r="H172">
        <v>1</v>
      </c>
      <c r="I172">
        <v>0</v>
      </c>
      <c r="J172">
        <v>4130</v>
      </c>
      <c r="L172" t="str">
        <f t="shared" si="2"/>
        <v>SELECT 'uf50-0125.cnf','VariableNeighborhood',1,1,0,4130 UNION</v>
      </c>
    </row>
    <row r="173" spans="1:12" x14ac:dyDescent="0.55000000000000004">
      <c r="A173" t="s">
        <v>74</v>
      </c>
      <c r="B173" t="s">
        <v>0</v>
      </c>
      <c r="C173" t="s">
        <v>8</v>
      </c>
      <c r="D173" t="s">
        <v>6</v>
      </c>
      <c r="E173" t="s">
        <v>5</v>
      </c>
      <c r="F173" t="s">
        <v>49</v>
      </c>
      <c r="G173" t="b">
        <v>1</v>
      </c>
      <c r="H173">
        <v>1</v>
      </c>
      <c r="I173">
        <v>0</v>
      </c>
      <c r="J173">
        <v>4132</v>
      </c>
      <c r="L173" t="str">
        <f t="shared" si="2"/>
        <v>SELECT 'uf50-0142.cnf','VariableNeighborhood',1,1,0,4132 UNION</v>
      </c>
    </row>
    <row r="174" spans="1:12" x14ac:dyDescent="0.55000000000000004">
      <c r="A174" t="s">
        <v>23</v>
      </c>
      <c r="B174" t="s">
        <v>0</v>
      </c>
      <c r="C174" t="s">
        <v>8</v>
      </c>
      <c r="D174" t="s">
        <v>6</v>
      </c>
      <c r="E174" t="s">
        <v>5</v>
      </c>
      <c r="F174" t="s">
        <v>49</v>
      </c>
      <c r="G174" t="b">
        <v>1</v>
      </c>
      <c r="H174">
        <v>1</v>
      </c>
      <c r="I174">
        <v>0</v>
      </c>
      <c r="J174">
        <v>4133</v>
      </c>
      <c r="L174" t="str">
        <f t="shared" si="2"/>
        <v>SELECT 'uf50-0104.cnf','VariableNeighborhood',1,1,0,4133 UNION</v>
      </c>
    </row>
    <row r="175" spans="1:12" x14ac:dyDescent="0.55000000000000004">
      <c r="A175" t="s">
        <v>65</v>
      </c>
      <c r="B175" t="s">
        <v>0</v>
      </c>
      <c r="C175" t="s">
        <v>8</v>
      </c>
      <c r="D175" t="s">
        <v>6</v>
      </c>
      <c r="E175" t="s">
        <v>5</v>
      </c>
      <c r="F175" t="s">
        <v>49</v>
      </c>
      <c r="G175" t="b">
        <v>1</v>
      </c>
      <c r="H175">
        <v>1</v>
      </c>
      <c r="I175">
        <v>0</v>
      </c>
      <c r="J175">
        <v>4134</v>
      </c>
      <c r="L175" t="str">
        <f t="shared" si="2"/>
        <v>SELECT 'uf50-0134.cnf','VariableNeighborhood',1,1,0,4134 UNION</v>
      </c>
    </row>
    <row r="176" spans="1:12" x14ac:dyDescent="0.55000000000000004">
      <c r="A176" t="s">
        <v>30</v>
      </c>
      <c r="B176" t="s">
        <v>0</v>
      </c>
      <c r="C176" t="s">
        <v>8</v>
      </c>
      <c r="D176" t="s">
        <v>6</v>
      </c>
      <c r="E176" t="s">
        <v>5</v>
      </c>
      <c r="F176" t="s">
        <v>49</v>
      </c>
      <c r="G176" t="b">
        <v>1</v>
      </c>
      <c r="H176">
        <v>1</v>
      </c>
      <c r="I176">
        <v>0</v>
      </c>
      <c r="J176">
        <v>4149</v>
      </c>
      <c r="L176" t="str">
        <f t="shared" si="2"/>
        <v>SELECT 'uf50-0110.cnf','VariableNeighborhood',1,1,0,4149 UNION</v>
      </c>
    </row>
    <row r="177" spans="1:12" x14ac:dyDescent="0.55000000000000004">
      <c r="A177" t="s">
        <v>25</v>
      </c>
      <c r="B177" t="s">
        <v>0</v>
      </c>
      <c r="C177" t="s">
        <v>8</v>
      </c>
      <c r="D177" t="s">
        <v>6</v>
      </c>
      <c r="E177" t="s">
        <v>5</v>
      </c>
      <c r="F177" t="s">
        <v>49</v>
      </c>
      <c r="G177" t="b">
        <v>1</v>
      </c>
      <c r="H177">
        <v>1</v>
      </c>
      <c r="I177">
        <v>0</v>
      </c>
      <c r="J177">
        <v>4155</v>
      </c>
      <c r="L177" t="str">
        <f t="shared" si="2"/>
        <v>SELECT 'uf50-0106.cnf','VariableNeighborhood',1,1,0,4155 UNION</v>
      </c>
    </row>
    <row r="178" spans="1:12" x14ac:dyDescent="0.55000000000000004">
      <c r="A178" t="s">
        <v>22</v>
      </c>
      <c r="B178" t="s">
        <v>0</v>
      </c>
      <c r="C178" t="s">
        <v>8</v>
      </c>
      <c r="D178" t="s">
        <v>6</v>
      </c>
      <c r="E178" t="s">
        <v>5</v>
      </c>
      <c r="F178" t="s">
        <v>49</v>
      </c>
      <c r="G178" t="b">
        <v>1</v>
      </c>
      <c r="H178">
        <v>1</v>
      </c>
      <c r="I178">
        <v>0</v>
      </c>
      <c r="J178">
        <v>4163</v>
      </c>
      <c r="L178" t="str">
        <f t="shared" si="2"/>
        <v>SELECT 'uf50-0103.cnf','VariableNeighborhood',1,1,0,4163 UNION</v>
      </c>
    </row>
    <row r="179" spans="1:12" x14ac:dyDescent="0.55000000000000004">
      <c r="A179" t="s">
        <v>53</v>
      </c>
      <c r="B179" t="s">
        <v>0</v>
      </c>
      <c r="C179" t="s">
        <v>8</v>
      </c>
      <c r="D179" t="s">
        <v>6</v>
      </c>
      <c r="E179" t="s">
        <v>5</v>
      </c>
      <c r="F179" t="s">
        <v>49</v>
      </c>
      <c r="G179" t="b">
        <v>1</v>
      </c>
      <c r="H179">
        <v>1</v>
      </c>
      <c r="I179">
        <v>0</v>
      </c>
      <c r="J179">
        <v>4165</v>
      </c>
      <c r="L179" t="str">
        <f t="shared" si="2"/>
        <v>SELECT 'uf50-0123.cnf','VariableNeighborhood',1,1,0,4165 UNION</v>
      </c>
    </row>
    <row r="180" spans="1:12" x14ac:dyDescent="0.55000000000000004">
      <c r="A180" t="s">
        <v>63</v>
      </c>
      <c r="B180" t="s">
        <v>0</v>
      </c>
      <c r="C180" t="s">
        <v>8</v>
      </c>
      <c r="D180" t="s">
        <v>6</v>
      </c>
      <c r="E180" t="s">
        <v>5</v>
      </c>
      <c r="F180" t="s">
        <v>49</v>
      </c>
      <c r="G180" t="b">
        <v>1</v>
      </c>
      <c r="H180">
        <v>1</v>
      </c>
      <c r="I180">
        <v>0</v>
      </c>
      <c r="J180">
        <v>4168</v>
      </c>
      <c r="L180" t="str">
        <f t="shared" si="2"/>
        <v>SELECT 'uf50-0132.cnf','VariableNeighborhood',1,1,0,4168 UNION</v>
      </c>
    </row>
    <row r="181" spans="1:12" x14ac:dyDescent="0.55000000000000004">
      <c r="A181" t="s">
        <v>44</v>
      </c>
      <c r="B181" t="s">
        <v>0</v>
      </c>
      <c r="C181" t="s">
        <v>8</v>
      </c>
      <c r="D181" t="s">
        <v>6</v>
      </c>
      <c r="E181" t="s">
        <v>5</v>
      </c>
      <c r="F181" t="s">
        <v>49</v>
      </c>
      <c r="G181" t="b">
        <v>1</v>
      </c>
      <c r="H181">
        <v>1</v>
      </c>
      <c r="I181">
        <v>0</v>
      </c>
      <c r="J181">
        <v>4176</v>
      </c>
      <c r="L181" t="str">
        <f t="shared" si="2"/>
        <v>SELECT 'uf50-012.cnf','VariableNeighborhood',1,1,0,4176 UNION</v>
      </c>
    </row>
    <row r="182" spans="1:12" x14ac:dyDescent="0.55000000000000004">
      <c r="A182" t="s">
        <v>28</v>
      </c>
      <c r="B182" t="s">
        <v>0</v>
      </c>
      <c r="C182" t="s">
        <v>8</v>
      </c>
      <c r="D182" t="s">
        <v>6</v>
      </c>
      <c r="E182" t="s">
        <v>5</v>
      </c>
      <c r="F182" t="s">
        <v>49</v>
      </c>
      <c r="G182" t="b">
        <v>1</v>
      </c>
      <c r="H182">
        <v>1</v>
      </c>
      <c r="I182">
        <v>0</v>
      </c>
      <c r="J182">
        <v>4183</v>
      </c>
      <c r="L182" t="str">
        <f t="shared" si="2"/>
        <v>SELECT 'uf50-0109.cnf','VariableNeighborhood',1,1,0,4183 UNION</v>
      </c>
    </row>
    <row r="183" spans="1:12" x14ac:dyDescent="0.55000000000000004">
      <c r="A183" t="s">
        <v>17</v>
      </c>
      <c r="B183" t="s">
        <v>0</v>
      </c>
      <c r="C183" t="s">
        <v>8</v>
      </c>
      <c r="D183" t="s">
        <v>6</v>
      </c>
      <c r="E183" t="s">
        <v>5</v>
      </c>
      <c r="F183" t="s">
        <v>49</v>
      </c>
      <c r="G183" t="b">
        <v>1</v>
      </c>
      <c r="H183">
        <v>1</v>
      </c>
      <c r="I183">
        <v>0</v>
      </c>
      <c r="J183">
        <v>4186</v>
      </c>
      <c r="L183" t="str">
        <f t="shared" si="2"/>
        <v>SELECT 'uf50-010.cnf','VariableNeighborhood',1,1,0,4186 UNION</v>
      </c>
    </row>
    <row r="184" spans="1:12" x14ac:dyDescent="0.55000000000000004">
      <c r="A184" t="s">
        <v>31</v>
      </c>
      <c r="B184" t="s">
        <v>0</v>
      </c>
      <c r="C184" t="s">
        <v>8</v>
      </c>
      <c r="D184" t="s">
        <v>6</v>
      </c>
      <c r="E184" t="s">
        <v>5</v>
      </c>
      <c r="F184" t="s">
        <v>49</v>
      </c>
      <c r="G184" t="b">
        <v>1</v>
      </c>
      <c r="H184">
        <v>1</v>
      </c>
      <c r="I184">
        <v>0</v>
      </c>
      <c r="J184">
        <v>4186</v>
      </c>
      <c r="L184" t="str">
        <f t="shared" si="2"/>
        <v>SELECT 'uf50-0111.cnf','VariableNeighborhood',1,1,0,4186 UNION</v>
      </c>
    </row>
    <row r="185" spans="1:12" x14ac:dyDescent="0.55000000000000004">
      <c r="A185" t="s">
        <v>32</v>
      </c>
      <c r="B185" t="s">
        <v>0</v>
      </c>
      <c r="C185" t="s">
        <v>8</v>
      </c>
      <c r="D185" t="s">
        <v>6</v>
      </c>
      <c r="E185" t="s">
        <v>5</v>
      </c>
      <c r="F185" t="s">
        <v>49</v>
      </c>
      <c r="G185" t="b">
        <v>1</v>
      </c>
      <c r="H185">
        <v>1</v>
      </c>
      <c r="I185">
        <v>0</v>
      </c>
      <c r="J185">
        <v>4190</v>
      </c>
      <c r="L185" t="str">
        <f t="shared" si="2"/>
        <v>SELECT 'uf50-0112.cnf','VariableNeighborhood',1,1,0,4190 UNION</v>
      </c>
    </row>
    <row r="186" spans="1:12" x14ac:dyDescent="0.55000000000000004">
      <c r="A186" t="s">
        <v>18</v>
      </c>
      <c r="B186" t="s">
        <v>0</v>
      </c>
      <c r="C186" t="s">
        <v>8</v>
      </c>
      <c r="D186" t="s">
        <v>6</v>
      </c>
      <c r="E186" t="s">
        <v>5</v>
      </c>
      <c r="F186" t="s">
        <v>49</v>
      </c>
      <c r="G186" t="b">
        <v>1</v>
      </c>
      <c r="H186">
        <v>1</v>
      </c>
      <c r="I186">
        <v>0</v>
      </c>
      <c r="J186">
        <v>4196</v>
      </c>
      <c r="L186" t="str">
        <f t="shared" si="2"/>
        <v>SELECT 'uf50-0100.cnf','VariableNeighborhood',1,1,0,4196 UNION</v>
      </c>
    </row>
    <row r="187" spans="1:12" x14ac:dyDescent="0.55000000000000004">
      <c r="A187" t="s">
        <v>68</v>
      </c>
      <c r="B187" t="s">
        <v>0</v>
      </c>
      <c r="C187" t="s">
        <v>8</v>
      </c>
      <c r="D187" t="s">
        <v>6</v>
      </c>
      <c r="E187" t="s">
        <v>5</v>
      </c>
      <c r="F187" t="s">
        <v>49</v>
      </c>
      <c r="G187" t="b">
        <v>1</v>
      </c>
      <c r="H187">
        <v>1</v>
      </c>
      <c r="I187">
        <v>0</v>
      </c>
      <c r="J187">
        <v>4197</v>
      </c>
      <c r="L187" t="str">
        <f t="shared" si="2"/>
        <v>SELECT 'uf50-0137.cnf','VariableNeighborhood',1,1,0,4197 UNION</v>
      </c>
    </row>
    <row r="188" spans="1:12" x14ac:dyDescent="0.55000000000000004">
      <c r="A188" t="s">
        <v>64</v>
      </c>
      <c r="B188" t="s">
        <v>0</v>
      </c>
      <c r="C188" t="s">
        <v>8</v>
      </c>
      <c r="D188" t="s">
        <v>6</v>
      </c>
      <c r="E188" t="s">
        <v>5</v>
      </c>
      <c r="F188" t="s">
        <v>49</v>
      </c>
      <c r="G188" t="b">
        <v>1</v>
      </c>
      <c r="H188">
        <v>1</v>
      </c>
      <c r="I188">
        <v>0</v>
      </c>
      <c r="J188">
        <v>4216</v>
      </c>
      <c r="L188" t="str">
        <f t="shared" si="2"/>
        <v>SELECT 'uf50-0133.cnf','VariableNeighborhood',1,1,0,4216 UNION</v>
      </c>
    </row>
    <row r="189" spans="1:12" x14ac:dyDescent="0.55000000000000004">
      <c r="A189" t="s">
        <v>61</v>
      </c>
      <c r="B189" t="s">
        <v>0</v>
      </c>
      <c r="C189" t="s">
        <v>8</v>
      </c>
      <c r="D189" t="s">
        <v>6</v>
      </c>
      <c r="E189" t="s">
        <v>5</v>
      </c>
      <c r="F189" t="s">
        <v>49</v>
      </c>
      <c r="G189" t="b">
        <v>1</v>
      </c>
      <c r="H189">
        <v>1</v>
      </c>
      <c r="I189">
        <v>0</v>
      </c>
      <c r="J189">
        <v>4217</v>
      </c>
      <c r="L189" t="str">
        <f t="shared" si="2"/>
        <v>SELECT 'uf50-0130.cnf','VariableNeighborhood',1,1,0,4217 UNION</v>
      </c>
    </row>
    <row r="190" spans="1:12" x14ac:dyDescent="0.55000000000000004">
      <c r="A190" t="s">
        <v>60</v>
      </c>
      <c r="B190" t="s">
        <v>0</v>
      </c>
      <c r="C190" t="s">
        <v>8</v>
      </c>
      <c r="D190" t="s">
        <v>6</v>
      </c>
      <c r="E190" t="s">
        <v>5</v>
      </c>
      <c r="F190" t="s">
        <v>49</v>
      </c>
      <c r="G190" t="b">
        <v>1</v>
      </c>
      <c r="H190">
        <v>1</v>
      </c>
      <c r="I190">
        <v>0</v>
      </c>
      <c r="J190">
        <v>4222</v>
      </c>
      <c r="L190" t="str">
        <f t="shared" si="2"/>
        <v>SELECT 'uf50-013.cnf','VariableNeighborhood',1,1,0,4222 UNION</v>
      </c>
    </row>
    <row r="191" spans="1:12" x14ac:dyDescent="0.55000000000000004">
      <c r="A191" t="s">
        <v>24</v>
      </c>
      <c r="B191" t="s">
        <v>0</v>
      </c>
      <c r="C191" t="s">
        <v>8</v>
      </c>
      <c r="D191" t="s">
        <v>6</v>
      </c>
      <c r="E191" t="s">
        <v>5</v>
      </c>
      <c r="F191" t="s">
        <v>49</v>
      </c>
      <c r="G191" t="b">
        <v>1</v>
      </c>
      <c r="H191">
        <v>1</v>
      </c>
      <c r="I191">
        <v>0</v>
      </c>
      <c r="J191">
        <v>4223</v>
      </c>
      <c r="L191" t="str">
        <f t="shared" si="2"/>
        <v>SELECT 'uf50-0105.cnf','VariableNeighborhood',1,1,0,4223 UNION</v>
      </c>
    </row>
    <row r="192" spans="1:12" x14ac:dyDescent="0.55000000000000004">
      <c r="A192" t="s">
        <v>27</v>
      </c>
      <c r="B192" t="s">
        <v>0</v>
      </c>
      <c r="C192" t="s">
        <v>8</v>
      </c>
      <c r="D192" t="s">
        <v>6</v>
      </c>
      <c r="E192" t="s">
        <v>5</v>
      </c>
      <c r="F192" t="s">
        <v>49</v>
      </c>
      <c r="G192" t="b">
        <v>1</v>
      </c>
      <c r="H192">
        <v>1</v>
      </c>
      <c r="I192">
        <v>0</v>
      </c>
      <c r="J192">
        <v>4225</v>
      </c>
      <c r="L192" t="str">
        <f t="shared" si="2"/>
        <v>SELECT 'uf50-0108.cnf','VariableNeighborhood',1,1,0,4225 UNION</v>
      </c>
    </row>
    <row r="193" spans="1:12" x14ac:dyDescent="0.55000000000000004">
      <c r="A193" t="s">
        <v>66</v>
      </c>
      <c r="B193" t="s">
        <v>0</v>
      </c>
      <c r="C193" t="s">
        <v>8</v>
      </c>
      <c r="D193" t="s">
        <v>6</v>
      </c>
      <c r="E193" t="s">
        <v>5</v>
      </c>
      <c r="F193" t="s">
        <v>49</v>
      </c>
      <c r="G193" t="b">
        <v>1</v>
      </c>
      <c r="H193">
        <v>1</v>
      </c>
      <c r="I193">
        <v>0</v>
      </c>
      <c r="J193">
        <v>4235</v>
      </c>
      <c r="L193" t="str">
        <f t="shared" si="2"/>
        <v>SELECT 'uf50-0135.cnf','VariableNeighborhood',1,1,0,4235 UNION</v>
      </c>
    </row>
    <row r="194" spans="1:12" x14ac:dyDescent="0.55000000000000004">
      <c r="A194" t="s">
        <v>50</v>
      </c>
      <c r="B194" t="s">
        <v>0</v>
      </c>
      <c r="C194" t="s">
        <v>8</v>
      </c>
      <c r="D194" t="s">
        <v>6</v>
      </c>
      <c r="E194" t="s">
        <v>5</v>
      </c>
      <c r="F194" t="s">
        <v>49</v>
      </c>
      <c r="G194" t="b">
        <v>1</v>
      </c>
      <c r="H194">
        <v>1</v>
      </c>
      <c r="I194">
        <v>0</v>
      </c>
      <c r="J194">
        <v>4237</v>
      </c>
      <c r="L194" t="str">
        <f t="shared" ref="L194:L251" si="3">CONCATENATE("SELECT '",A194,"','",F194,"',",IF(G194,1,0),",",H194,",",I194,",",J194," UNION")</f>
        <v>SELECT 'uf50-0120.cnf','VariableNeighborhood',1,1,0,4237 UNION</v>
      </c>
    </row>
    <row r="195" spans="1:12" x14ac:dyDescent="0.55000000000000004">
      <c r="A195" t="s">
        <v>69</v>
      </c>
      <c r="B195" t="s">
        <v>0</v>
      </c>
      <c r="C195" t="s">
        <v>8</v>
      </c>
      <c r="D195" t="s">
        <v>6</v>
      </c>
      <c r="E195" t="s">
        <v>5</v>
      </c>
      <c r="F195" t="s">
        <v>49</v>
      </c>
      <c r="G195" t="b">
        <v>1</v>
      </c>
      <c r="H195">
        <v>1</v>
      </c>
      <c r="I195">
        <v>0</v>
      </c>
      <c r="J195">
        <v>4240</v>
      </c>
      <c r="L195" t="str">
        <f t="shared" si="3"/>
        <v>SELECT 'uf50-0138.cnf','VariableNeighborhood',1,1,0,4240 UNION</v>
      </c>
    </row>
    <row r="196" spans="1:12" x14ac:dyDescent="0.55000000000000004">
      <c r="A196" t="s">
        <v>20</v>
      </c>
      <c r="B196" t="s">
        <v>0</v>
      </c>
      <c r="C196" t="s">
        <v>8</v>
      </c>
      <c r="D196" t="s">
        <v>6</v>
      </c>
      <c r="E196" t="s">
        <v>5</v>
      </c>
      <c r="F196" t="s">
        <v>49</v>
      </c>
      <c r="G196" t="b">
        <v>1</v>
      </c>
      <c r="H196">
        <v>1</v>
      </c>
      <c r="I196">
        <v>0</v>
      </c>
      <c r="J196">
        <v>4243</v>
      </c>
      <c r="L196" t="str">
        <f t="shared" si="3"/>
        <v>SELECT 'uf50-0101.cnf','VariableNeighborhood',1,1,0,4243 UNION</v>
      </c>
    </row>
    <row r="197" spans="1:12" x14ac:dyDescent="0.55000000000000004">
      <c r="A197" t="s">
        <v>74</v>
      </c>
      <c r="B197" t="s">
        <v>0</v>
      </c>
      <c r="C197" t="s">
        <v>8</v>
      </c>
      <c r="D197" t="s">
        <v>6</v>
      </c>
      <c r="E197" t="s">
        <v>5</v>
      </c>
      <c r="F197" t="s">
        <v>76</v>
      </c>
      <c r="G197" t="b">
        <v>1</v>
      </c>
      <c r="H197">
        <v>1127</v>
      </c>
      <c r="I197">
        <v>9</v>
      </c>
      <c r="J197">
        <v>4244</v>
      </c>
      <c r="L197" t="str">
        <f t="shared" si="3"/>
        <v>SELECT 'uf50-0142.cnf','None',1,1127,9,4244 UNION</v>
      </c>
    </row>
    <row r="198" spans="1:12" x14ac:dyDescent="0.55000000000000004">
      <c r="A198" t="s">
        <v>21</v>
      </c>
      <c r="B198" t="s">
        <v>0</v>
      </c>
      <c r="C198" t="s">
        <v>8</v>
      </c>
      <c r="D198" t="s">
        <v>6</v>
      </c>
      <c r="E198" t="s">
        <v>5</v>
      </c>
      <c r="F198" t="s">
        <v>49</v>
      </c>
      <c r="G198" t="b">
        <v>1</v>
      </c>
      <c r="H198">
        <v>1</v>
      </c>
      <c r="I198">
        <v>0</v>
      </c>
      <c r="J198">
        <v>4275</v>
      </c>
      <c r="L198" t="str">
        <f t="shared" si="3"/>
        <v>SELECT 'uf50-0102.cnf','VariableNeighborhood',1,1,0,4275 UNION</v>
      </c>
    </row>
    <row r="199" spans="1:12" x14ac:dyDescent="0.55000000000000004">
      <c r="A199" t="s">
        <v>19</v>
      </c>
      <c r="B199" t="s">
        <v>0</v>
      </c>
      <c r="C199" t="s">
        <v>8</v>
      </c>
      <c r="D199" t="s">
        <v>6</v>
      </c>
      <c r="E199" t="s">
        <v>5</v>
      </c>
      <c r="F199" t="s">
        <v>76</v>
      </c>
      <c r="G199" t="b">
        <v>1</v>
      </c>
      <c r="H199">
        <v>1186</v>
      </c>
      <c r="I199">
        <v>10</v>
      </c>
      <c r="J199">
        <v>4303</v>
      </c>
      <c r="L199" t="str">
        <f t="shared" si="3"/>
        <v>SELECT 'uf50-01000.cnf','None',1,1186,10,4303 UNION</v>
      </c>
    </row>
    <row r="200" spans="1:12" x14ac:dyDescent="0.55000000000000004">
      <c r="A200" t="s">
        <v>58</v>
      </c>
      <c r="B200" t="s">
        <v>0</v>
      </c>
      <c r="C200" t="s">
        <v>8</v>
      </c>
      <c r="D200" t="s">
        <v>6</v>
      </c>
      <c r="E200" t="s">
        <v>5</v>
      </c>
      <c r="F200" t="s">
        <v>49</v>
      </c>
      <c r="G200" t="b">
        <v>1</v>
      </c>
      <c r="H200">
        <v>1</v>
      </c>
      <c r="I200">
        <v>0</v>
      </c>
      <c r="J200">
        <v>4308</v>
      </c>
      <c r="L200" t="str">
        <f t="shared" si="3"/>
        <v>SELECT 'uf50-0128.cnf','VariableNeighborhood',1,1,0,4308 UNION</v>
      </c>
    </row>
    <row r="201" spans="1:12" x14ac:dyDescent="0.55000000000000004">
      <c r="A201" t="s">
        <v>59</v>
      </c>
      <c r="B201" t="s">
        <v>0</v>
      </c>
      <c r="C201" t="s">
        <v>8</v>
      </c>
      <c r="D201" t="s">
        <v>6</v>
      </c>
      <c r="E201" t="s">
        <v>5</v>
      </c>
      <c r="F201" t="s">
        <v>49</v>
      </c>
      <c r="G201" t="b">
        <v>1</v>
      </c>
      <c r="H201">
        <v>1</v>
      </c>
      <c r="I201">
        <v>0</v>
      </c>
      <c r="J201">
        <v>4340</v>
      </c>
      <c r="L201" t="str">
        <f t="shared" si="3"/>
        <v>SELECT 'uf50-0129.cnf','VariableNeighborhood',1,1,0,4340 UNION</v>
      </c>
    </row>
    <row r="202" spans="1:12" x14ac:dyDescent="0.55000000000000004">
      <c r="A202" t="s">
        <v>29</v>
      </c>
      <c r="B202" t="s">
        <v>0</v>
      </c>
      <c r="C202" t="s">
        <v>8</v>
      </c>
      <c r="D202" t="s">
        <v>6</v>
      </c>
      <c r="E202" t="s">
        <v>5</v>
      </c>
      <c r="F202" t="s">
        <v>49</v>
      </c>
      <c r="G202" t="b">
        <v>1</v>
      </c>
      <c r="H202">
        <v>1</v>
      </c>
      <c r="I202">
        <v>0</v>
      </c>
      <c r="J202">
        <v>4367</v>
      </c>
      <c r="L202" t="str">
        <f t="shared" si="3"/>
        <v>SELECT 'uf50-011.cnf','VariableNeighborhood',1,1,0,4367 UNION</v>
      </c>
    </row>
    <row r="203" spans="1:12" x14ac:dyDescent="0.55000000000000004">
      <c r="A203" t="s">
        <v>39</v>
      </c>
      <c r="B203" t="s">
        <v>0</v>
      </c>
      <c r="C203" t="s">
        <v>8</v>
      </c>
      <c r="D203" t="s">
        <v>6</v>
      </c>
      <c r="E203" t="s">
        <v>5</v>
      </c>
      <c r="F203" t="s">
        <v>49</v>
      </c>
      <c r="G203" t="b">
        <v>1</v>
      </c>
      <c r="H203">
        <v>1</v>
      </c>
      <c r="I203">
        <v>0</v>
      </c>
      <c r="J203">
        <v>4465</v>
      </c>
      <c r="L203" t="str">
        <f t="shared" si="3"/>
        <v>SELECT 'uf50-0119.cnf','VariableNeighborhood',1,1,0,4465 UNION</v>
      </c>
    </row>
    <row r="204" spans="1:12" x14ac:dyDescent="0.55000000000000004">
      <c r="A204" t="s">
        <v>16</v>
      </c>
      <c r="B204" t="s">
        <v>0</v>
      </c>
      <c r="C204" t="s">
        <v>8</v>
      </c>
      <c r="D204" t="s">
        <v>6</v>
      </c>
      <c r="E204" t="s">
        <v>5</v>
      </c>
      <c r="F204" t="s">
        <v>49</v>
      </c>
      <c r="G204" t="b">
        <v>1</v>
      </c>
      <c r="H204">
        <v>1</v>
      </c>
      <c r="I204">
        <v>0</v>
      </c>
      <c r="J204">
        <v>4608</v>
      </c>
      <c r="L204" t="str">
        <f t="shared" si="3"/>
        <v>SELECT 'uf50-01.cnf','VariableNeighborhood',1,1,0,4608 UNION</v>
      </c>
    </row>
    <row r="205" spans="1:12" x14ac:dyDescent="0.55000000000000004">
      <c r="A205" t="s">
        <v>53</v>
      </c>
      <c r="B205" t="s">
        <v>0</v>
      </c>
      <c r="C205" t="s">
        <v>8</v>
      </c>
      <c r="D205" t="s">
        <v>6</v>
      </c>
      <c r="E205" t="s">
        <v>5</v>
      </c>
      <c r="F205" t="s">
        <v>47</v>
      </c>
      <c r="G205" t="b">
        <v>1</v>
      </c>
      <c r="H205">
        <v>233</v>
      </c>
      <c r="I205">
        <v>2</v>
      </c>
      <c r="J205">
        <v>4784</v>
      </c>
      <c r="L205" t="str">
        <f t="shared" si="3"/>
        <v>SELECT 'uf50-0123.cnf','HillClimbing',1,233,2,4784 UNION</v>
      </c>
    </row>
    <row r="206" spans="1:12" x14ac:dyDescent="0.55000000000000004">
      <c r="A206" t="s">
        <v>24</v>
      </c>
      <c r="B206" t="s">
        <v>0</v>
      </c>
      <c r="C206" t="s">
        <v>8</v>
      </c>
      <c r="D206" t="s">
        <v>6</v>
      </c>
      <c r="E206" t="s">
        <v>5</v>
      </c>
      <c r="F206" t="s">
        <v>47</v>
      </c>
      <c r="G206" t="b">
        <v>1</v>
      </c>
      <c r="H206">
        <v>229</v>
      </c>
      <c r="I206">
        <v>2</v>
      </c>
      <c r="J206">
        <v>4809</v>
      </c>
      <c r="L206" t="str">
        <f t="shared" si="3"/>
        <v>SELECT 'uf50-0105.cnf','HillClimbing',1,229,2,4809 UNION</v>
      </c>
    </row>
    <row r="207" spans="1:12" x14ac:dyDescent="0.55000000000000004">
      <c r="A207" t="s">
        <v>20</v>
      </c>
      <c r="B207" t="s">
        <v>0</v>
      </c>
      <c r="C207" t="s">
        <v>8</v>
      </c>
      <c r="D207" t="s">
        <v>6</v>
      </c>
      <c r="E207" t="s">
        <v>5</v>
      </c>
      <c r="F207" t="s">
        <v>48</v>
      </c>
      <c r="G207" t="b">
        <v>1</v>
      </c>
      <c r="H207">
        <v>248</v>
      </c>
      <c r="I207">
        <v>2</v>
      </c>
      <c r="J207">
        <v>5375</v>
      </c>
      <c r="L207" t="str">
        <f t="shared" si="3"/>
        <v>SELECT 'uf50-0101.cnf','SimulatedAnnealing',1,248,2,5375 UNION</v>
      </c>
    </row>
    <row r="208" spans="1:12" x14ac:dyDescent="0.55000000000000004">
      <c r="A208" t="s">
        <v>24</v>
      </c>
      <c r="B208" t="s">
        <v>0</v>
      </c>
      <c r="C208" t="s">
        <v>8</v>
      </c>
      <c r="D208" t="s">
        <v>6</v>
      </c>
      <c r="E208" t="s">
        <v>5</v>
      </c>
      <c r="F208" t="s">
        <v>48</v>
      </c>
      <c r="G208" t="b">
        <v>1</v>
      </c>
      <c r="H208">
        <v>251</v>
      </c>
      <c r="I208">
        <v>2</v>
      </c>
      <c r="J208">
        <v>5389</v>
      </c>
      <c r="L208" t="str">
        <f t="shared" si="3"/>
        <v>SELECT 'uf50-0105.cnf','SimulatedAnnealing',1,251,2,5389 UNION</v>
      </c>
    </row>
    <row r="209" spans="1:12" x14ac:dyDescent="0.55000000000000004">
      <c r="A209" t="s">
        <v>29</v>
      </c>
      <c r="B209" t="s">
        <v>0</v>
      </c>
      <c r="C209" t="s">
        <v>8</v>
      </c>
      <c r="D209" t="s">
        <v>6</v>
      </c>
      <c r="E209" t="s">
        <v>5</v>
      </c>
      <c r="F209" t="s">
        <v>76</v>
      </c>
      <c r="G209" t="b">
        <v>1</v>
      </c>
      <c r="H209">
        <v>1541</v>
      </c>
      <c r="I209">
        <v>12</v>
      </c>
      <c r="J209">
        <v>5425</v>
      </c>
      <c r="L209" t="str">
        <f t="shared" si="3"/>
        <v>SELECT 'uf50-011.cnf','None',1,1541,12,5425 UNION</v>
      </c>
    </row>
    <row r="210" spans="1:12" x14ac:dyDescent="0.55000000000000004">
      <c r="A210" t="s">
        <v>21</v>
      </c>
      <c r="B210" t="s">
        <v>0</v>
      </c>
      <c r="C210" t="s">
        <v>8</v>
      </c>
      <c r="D210" t="s">
        <v>6</v>
      </c>
      <c r="E210" t="s">
        <v>5</v>
      </c>
      <c r="F210" t="s">
        <v>48</v>
      </c>
      <c r="G210" t="b">
        <v>1</v>
      </c>
      <c r="H210">
        <v>244</v>
      </c>
      <c r="I210">
        <v>2</v>
      </c>
      <c r="J210">
        <v>5438</v>
      </c>
      <c r="L210" t="str">
        <f t="shared" si="3"/>
        <v>SELECT 'uf50-0102.cnf','SimulatedAnnealing',1,244,2,5438 UNION</v>
      </c>
    </row>
    <row r="211" spans="1:12" x14ac:dyDescent="0.55000000000000004">
      <c r="A211" t="s">
        <v>58</v>
      </c>
      <c r="B211" t="s">
        <v>0</v>
      </c>
      <c r="C211" t="s">
        <v>8</v>
      </c>
      <c r="D211" t="s">
        <v>6</v>
      </c>
      <c r="E211" t="s">
        <v>5</v>
      </c>
      <c r="F211" t="s">
        <v>46</v>
      </c>
      <c r="G211" t="b">
        <v>1</v>
      </c>
      <c r="H211">
        <v>7</v>
      </c>
      <c r="I211">
        <v>0</v>
      </c>
      <c r="J211">
        <v>5463</v>
      </c>
      <c r="L211" t="str">
        <f t="shared" si="3"/>
        <v>SELECT 'uf50-0128.cnf','Tabu',1,7,0,5463 UNION</v>
      </c>
    </row>
    <row r="212" spans="1:12" x14ac:dyDescent="0.55000000000000004">
      <c r="A212" t="s">
        <v>54</v>
      </c>
      <c r="B212" t="s">
        <v>0</v>
      </c>
      <c r="C212" t="s">
        <v>8</v>
      </c>
      <c r="D212" t="s">
        <v>6</v>
      </c>
      <c r="E212" t="s">
        <v>5</v>
      </c>
      <c r="F212" t="s">
        <v>48</v>
      </c>
      <c r="G212" t="b">
        <v>1</v>
      </c>
      <c r="H212">
        <v>275</v>
      </c>
      <c r="I212">
        <v>2</v>
      </c>
      <c r="J212">
        <v>5844</v>
      </c>
      <c r="L212" t="str">
        <f t="shared" si="3"/>
        <v>SELECT 'uf50-0124.cnf','SimulatedAnnealing',1,275,2,5844 UNION</v>
      </c>
    </row>
    <row r="213" spans="1:12" x14ac:dyDescent="0.55000000000000004">
      <c r="A213" t="s">
        <v>38</v>
      </c>
      <c r="B213" t="s">
        <v>0</v>
      </c>
      <c r="C213" t="s">
        <v>8</v>
      </c>
      <c r="D213" t="s">
        <v>6</v>
      </c>
      <c r="E213" t="s">
        <v>5</v>
      </c>
      <c r="F213" t="s">
        <v>48</v>
      </c>
      <c r="G213" t="b">
        <v>1</v>
      </c>
      <c r="H213">
        <v>267</v>
      </c>
      <c r="I213">
        <v>2</v>
      </c>
      <c r="J213">
        <v>5902</v>
      </c>
      <c r="L213" t="str">
        <f t="shared" si="3"/>
        <v>SELECT 'uf50-0118.cnf','SimulatedAnnealing',1,267,2,5902 UNION</v>
      </c>
    </row>
    <row r="214" spans="1:12" x14ac:dyDescent="0.55000000000000004">
      <c r="A214" t="s">
        <v>31</v>
      </c>
      <c r="B214" t="s">
        <v>0</v>
      </c>
      <c r="C214" t="s">
        <v>8</v>
      </c>
      <c r="D214" t="s">
        <v>6</v>
      </c>
      <c r="E214" t="s">
        <v>5</v>
      </c>
      <c r="F214" t="s">
        <v>48</v>
      </c>
      <c r="G214" t="b">
        <v>1</v>
      </c>
      <c r="H214">
        <v>311</v>
      </c>
      <c r="I214">
        <v>2</v>
      </c>
      <c r="J214">
        <v>6775</v>
      </c>
      <c r="L214" t="str">
        <f t="shared" si="3"/>
        <v>SELECT 'uf50-0111.cnf','SimulatedAnnealing',1,311,2,6775 UNION</v>
      </c>
    </row>
    <row r="215" spans="1:12" x14ac:dyDescent="0.55000000000000004">
      <c r="A215" t="s">
        <v>44</v>
      </c>
      <c r="B215" t="s">
        <v>0</v>
      </c>
      <c r="C215" t="s">
        <v>8</v>
      </c>
      <c r="D215" t="s">
        <v>6</v>
      </c>
      <c r="E215" t="s">
        <v>5</v>
      </c>
      <c r="F215" t="s">
        <v>47</v>
      </c>
      <c r="G215" t="b">
        <v>1</v>
      </c>
      <c r="H215">
        <v>346</v>
      </c>
      <c r="I215">
        <v>3</v>
      </c>
      <c r="J215">
        <v>7407</v>
      </c>
      <c r="L215" t="str">
        <f t="shared" si="3"/>
        <v>SELECT 'uf50-012.cnf','HillClimbing',1,346,3,7407 UNION</v>
      </c>
    </row>
    <row r="216" spans="1:12" x14ac:dyDescent="0.55000000000000004">
      <c r="A216" t="s">
        <v>59</v>
      </c>
      <c r="B216" t="s">
        <v>0</v>
      </c>
      <c r="C216" t="s">
        <v>8</v>
      </c>
      <c r="D216" t="s">
        <v>6</v>
      </c>
      <c r="E216" t="s">
        <v>5</v>
      </c>
      <c r="F216" t="s">
        <v>76</v>
      </c>
      <c r="G216" t="b">
        <v>1</v>
      </c>
      <c r="H216">
        <v>2193</v>
      </c>
      <c r="I216">
        <v>18</v>
      </c>
      <c r="J216">
        <v>7765</v>
      </c>
      <c r="L216" t="str">
        <f t="shared" si="3"/>
        <v>SELECT 'uf50-0129.cnf','None',1,2193,18,7765 UNION</v>
      </c>
    </row>
    <row r="217" spans="1:12" x14ac:dyDescent="0.55000000000000004">
      <c r="A217" t="s">
        <v>28</v>
      </c>
      <c r="B217" t="s">
        <v>0</v>
      </c>
      <c r="C217" t="s">
        <v>8</v>
      </c>
      <c r="D217" t="s">
        <v>6</v>
      </c>
      <c r="E217" t="s">
        <v>5</v>
      </c>
      <c r="F217" t="s">
        <v>48</v>
      </c>
      <c r="G217" t="b">
        <v>1</v>
      </c>
      <c r="H217">
        <v>342</v>
      </c>
      <c r="I217">
        <v>3</v>
      </c>
      <c r="J217">
        <v>7935</v>
      </c>
      <c r="L217" t="str">
        <f t="shared" si="3"/>
        <v>SELECT 'uf50-0109.cnf','SimulatedAnnealing',1,342,3,7935 UNION</v>
      </c>
    </row>
    <row r="218" spans="1:12" x14ac:dyDescent="0.55000000000000004">
      <c r="A218" t="s">
        <v>51</v>
      </c>
      <c r="B218" t="s">
        <v>0</v>
      </c>
      <c r="C218" t="s">
        <v>8</v>
      </c>
      <c r="D218" t="s">
        <v>6</v>
      </c>
      <c r="E218" t="s">
        <v>5</v>
      </c>
      <c r="F218" t="s">
        <v>49</v>
      </c>
      <c r="G218" t="b">
        <v>1</v>
      </c>
      <c r="H218">
        <v>2</v>
      </c>
      <c r="I218">
        <v>0</v>
      </c>
      <c r="J218">
        <v>8049</v>
      </c>
      <c r="L218" t="str">
        <f t="shared" si="3"/>
        <v>SELECT 'uf50-0121.cnf','VariableNeighborhood',1,2,0,8049 UNION</v>
      </c>
    </row>
    <row r="219" spans="1:12" x14ac:dyDescent="0.55000000000000004">
      <c r="A219" t="s">
        <v>26</v>
      </c>
      <c r="B219" t="s">
        <v>0</v>
      </c>
      <c r="C219" t="s">
        <v>8</v>
      </c>
      <c r="D219" t="s">
        <v>6</v>
      </c>
      <c r="E219" t="s">
        <v>5</v>
      </c>
      <c r="F219" t="s">
        <v>49</v>
      </c>
      <c r="G219" t="b">
        <v>1</v>
      </c>
      <c r="H219">
        <v>2</v>
      </c>
      <c r="I219">
        <v>0</v>
      </c>
      <c r="J219">
        <v>8298</v>
      </c>
      <c r="L219" t="str">
        <f t="shared" si="3"/>
        <v>SELECT 'uf50-0107.cnf','VariableNeighborhood',1,2,0,8298 UNION</v>
      </c>
    </row>
    <row r="220" spans="1:12" x14ac:dyDescent="0.55000000000000004">
      <c r="A220" t="s">
        <v>51</v>
      </c>
      <c r="B220" t="s">
        <v>0</v>
      </c>
      <c r="C220" t="s">
        <v>8</v>
      </c>
      <c r="D220" t="s">
        <v>6</v>
      </c>
      <c r="E220" t="s">
        <v>5</v>
      </c>
      <c r="F220" t="s">
        <v>76</v>
      </c>
      <c r="G220" t="b">
        <v>1</v>
      </c>
      <c r="H220">
        <v>2657</v>
      </c>
      <c r="I220">
        <v>21</v>
      </c>
      <c r="J220">
        <v>9302</v>
      </c>
      <c r="L220" t="str">
        <f t="shared" si="3"/>
        <v>SELECT 'uf50-0121.cnf','None',1,2657,21,9302 UNION</v>
      </c>
    </row>
    <row r="221" spans="1:12" x14ac:dyDescent="0.55000000000000004">
      <c r="A221" t="s">
        <v>57</v>
      </c>
      <c r="B221" t="s">
        <v>0</v>
      </c>
      <c r="C221" t="s">
        <v>8</v>
      </c>
      <c r="D221" t="s">
        <v>6</v>
      </c>
      <c r="E221" t="s">
        <v>5</v>
      </c>
      <c r="F221" t="s">
        <v>48</v>
      </c>
      <c r="G221" t="b">
        <v>1</v>
      </c>
      <c r="H221">
        <v>482</v>
      </c>
      <c r="I221">
        <v>4</v>
      </c>
      <c r="J221">
        <v>10470</v>
      </c>
      <c r="L221" t="str">
        <f t="shared" si="3"/>
        <v>SELECT 'uf50-0127.cnf','SimulatedAnnealing',1,482,4,10470 UNION</v>
      </c>
    </row>
    <row r="222" spans="1:12" x14ac:dyDescent="0.55000000000000004">
      <c r="A222" t="s">
        <v>57</v>
      </c>
      <c r="B222" t="s">
        <v>0</v>
      </c>
      <c r="C222" t="s">
        <v>8</v>
      </c>
      <c r="D222" t="s">
        <v>6</v>
      </c>
      <c r="E222" t="s">
        <v>5</v>
      </c>
      <c r="F222" t="s">
        <v>47</v>
      </c>
      <c r="G222" t="b">
        <v>1</v>
      </c>
      <c r="H222">
        <v>501</v>
      </c>
      <c r="I222">
        <v>4</v>
      </c>
      <c r="J222">
        <v>10587</v>
      </c>
      <c r="L222" t="str">
        <f t="shared" si="3"/>
        <v>SELECT 'uf50-0127.cnf','HillClimbing',1,501,4,10587 UNION</v>
      </c>
    </row>
    <row r="223" spans="1:12" x14ac:dyDescent="0.55000000000000004">
      <c r="A223" t="s">
        <v>61</v>
      </c>
      <c r="B223" t="s">
        <v>0</v>
      </c>
      <c r="C223" t="s">
        <v>8</v>
      </c>
      <c r="D223" t="s">
        <v>6</v>
      </c>
      <c r="E223" t="s">
        <v>5</v>
      </c>
      <c r="F223" t="s">
        <v>48</v>
      </c>
      <c r="G223" t="b">
        <v>1</v>
      </c>
      <c r="H223">
        <v>492</v>
      </c>
      <c r="I223">
        <v>4</v>
      </c>
      <c r="J223">
        <v>10727</v>
      </c>
      <c r="L223" t="str">
        <f t="shared" si="3"/>
        <v>SELECT 'uf50-0130.cnf','SimulatedAnnealing',1,492,4,10727 UNION</v>
      </c>
    </row>
    <row r="224" spans="1:12" x14ac:dyDescent="0.55000000000000004">
      <c r="A224" t="s">
        <v>33</v>
      </c>
      <c r="B224" t="s">
        <v>0</v>
      </c>
      <c r="C224" t="s">
        <v>8</v>
      </c>
      <c r="D224" t="s">
        <v>6</v>
      </c>
      <c r="E224" t="s">
        <v>5</v>
      </c>
      <c r="F224" t="s">
        <v>48</v>
      </c>
      <c r="G224" t="b">
        <v>1</v>
      </c>
      <c r="H224">
        <v>504</v>
      </c>
      <c r="I224">
        <v>4</v>
      </c>
      <c r="J224">
        <v>10730</v>
      </c>
      <c r="L224" t="str">
        <f t="shared" si="3"/>
        <v>SELECT 'uf50-0113.cnf','SimulatedAnnealing',1,504,4,10730 UNION</v>
      </c>
    </row>
    <row r="225" spans="1:12" x14ac:dyDescent="0.55000000000000004">
      <c r="A225" t="s">
        <v>51</v>
      </c>
      <c r="B225" t="s">
        <v>0</v>
      </c>
      <c r="C225" t="s">
        <v>8</v>
      </c>
      <c r="D225" t="s">
        <v>6</v>
      </c>
      <c r="E225" t="s">
        <v>5</v>
      </c>
      <c r="F225" t="s">
        <v>48</v>
      </c>
      <c r="G225" t="b">
        <v>1</v>
      </c>
      <c r="H225">
        <v>539</v>
      </c>
      <c r="I225">
        <v>4</v>
      </c>
      <c r="J225">
        <v>11687</v>
      </c>
      <c r="L225" t="str">
        <f t="shared" si="3"/>
        <v>SELECT 'uf50-0121.cnf','SimulatedAnnealing',1,539,4,11687 UNION</v>
      </c>
    </row>
    <row r="226" spans="1:12" x14ac:dyDescent="0.55000000000000004">
      <c r="A226" t="s">
        <v>64</v>
      </c>
      <c r="B226" t="s">
        <v>0</v>
      </c>
      <c r="C226" t="s">
        <v>8</v>
      </c>
      <c r="D226" t="s">
        <v>6</v>
      </c>
      <c r="E226" t="s">
        <v>5</v>
      </c>
      <c r="F226" t="s">
        <v>47</v>
      </c>
      <c r="G226" t="b">
        <v>1</v>
      </c>
      <c r="H226">
        <v>578</v>
      </c>
      <c r="I226">
        <v>5</v>
      </c>
      <c r="J226">
        <v>12521</v>
      </c>
      <c r="L226" t="str">
        <f t="shared" si="3"/>
        <v>SELECT 'uf50-0133.cnf','HillClimbing',1,578,5,12521 UNION</v>
      </c>
    </row>
    <row r="227" spans="1:12" x14ac:dyDescent="0.55000000000000004">
      <c r="A227" t="s">
        <v>19</v>
      </c>
      <c r="B227" t="s">
        <v>0</v>
      </c>
      <c r="C227" t="s">
        <v>8</v>
      </c>
      <c r="D227" t="s">
        <v>6</v>
      </c>
      <c r="E227" t="s">
        <v>5</v>
      </c>
      <c r="F227" t="s">
        <v>47</v>
      </c>
      <c r="G227" t="b">
        <v>1</v>
      </c>
      <c r="H227">
        <v>572</v>
      </c>
      <c r="I227">
        <v>5</v>
      </c>
      <c r="J227">
        <v>12813</v>
      </c>
      <c r="L227" t="str">
        <f t="shared" si="3"/>
        <v>SELECT 'uf50-01000.cnf','HillClimbing',1,572,5,12813 UNION</v>
      </c>
    </row>
    <row r="228" spans="1:12" x14ac:dyDescent="0.55000000000000004">
      <c r="A228" t="s">
        <v>31</v>
      </c>
      <c r="B228" t="s">
        <v>0</v>
      </c>
      <c r="C228" t="s">
        <v>8</v>
      </c>
      <c r="D228" t="s">
        <v>6</v>
      </c>
      <c r="E228" t="s">
        <v>5</v>
      </c>
      <c r="F228" t="s">
        <v>76</v>
      </c>
      <c r="G228" t="b">
        <v>1</v>
      </c>
      <c r="H228">
        <v>3642</v>
      </c>
      <c r="I228">
        <v>29</v>
      </c>
      <c r="J228">
        <v>12866</v>
      </c>
      <c r="L228" t="str">
        <f t="shared" si="3"/>
        <v>SELECT 'uf50-0111.cnf','None',1,3642,29,12866 UNION</v>
      </c>
    </row>
    <row r="229" spans="1:12" x14ac:dyDescent="0.55000000000000004">
      <c r="A229" t="s">
        <v>64</v>
      </c>
      <c r="B229" t="s">
        <v>0</v>
      </c>
      <c r="C229" t="s">
        <v>8</v>
      </c>
      <c r="D229" t="s">
        <v>6</v>
      </c>
      <c r="E229" t="s">
        <v>5</v>
      </c>
      <c r="F229" t="s">
        <v>48</v>
      </c>
      <c r="G229" t="b">
        <v>1</v>
      </c>
      <c r="H229">
        <v>621</v>
      </c>
      <c r="I229">
        <v>5</v>
      </c>
      <c r="J229">
        <v>13261</v>
      </c>
      <c r="L229" t="str">
        <f t="shared" si="3"/>
        <v>SELECT 'uf50-0133.cnf','SimulatedAnnealing',1,621,5,13261 UNION</v>
      </c>
    </row>
    <row r="230" spans="1:12" x14ac:dyDescent="0.55000000000000004">
      <c r="A230" t="s">
        <v>29</v>
      </c>
      <c r="B230" t="s">
        <v>0</v>
      </c>
      <c r="C230" t="s">
        <v>8</v>
      </c>
      <c r="D230" t="s">
        <v>6</v>
      </c>
      <c r="E230" t="s">
        <v>5</v>
      </c>
      <c r="F230" t="s">
        <v>48</v>
      </c>
      <c r="G230" t="b">
        <v>1</v>
      </c>
      <c r="H230">
        <v>723</v>
      </c>
      <c r="I230">
        <v>6</v>
      </c>
      <c r="J230">
        <v>15660</v>
      </c>
      <c r="L230" t="str">
        <f t="shared" si="3"/>
        <v>SELECT 'uf50-011.cnf','SimulatedAnnealing',1,723,6,15660 UNION</v>
      </c>
    </row>
    <row r="231" spans="1:12" x14ac:dyDescent="0.55000000000000004">
      <c r="A231" t="s">
        <v>58</v>
      </c>
      <c r="B231" t="s">
        <v>0</v>
      </c>
      <c r="C231" t="s">
        <v>8</v>
      </c>
      <c r="D231" t="s">
        <v>6</v>
      </c>
      <c r="E231" t="s">
        <v>5</v>
      </c>
      <c r="F231" t="s">
        <v>76</v>
      </c>
      <c r="G231" t="b">
        <v>1</v>
      </c>
      <c r="H231">
        <v>4939</v>
      </c>
      <c r="I231">
        <v>39</v>
      </c>
      <c r="J231">
        <v>17485</v>
      </c>
      <c r="L231" t="str">
        <f t="shared" si="3"/>
        <v>SELECT 'uf50-0128.cnf','None',1,4939,39,17485 UNION</v>
      </c>
    </row>
    <row r="232" spans="1:12" x14ac:dyDescent="0.55000000000000004">
      <c r="A232" t="s">
        <v>19</v>
      </c>
      <c r="B232" t="s">
        <v>0</v>
      </c>
      <c r="C232" t="s">
        <v>8</v>
      </c>
      <c r="D232" t="s">
        <v>6</v>
      </c>
      <c r="E232" t="s">
        <v>5</v>
      </c>
      <c r="F232" t="s">
        <v>46</v>
      </c>
      <c r="G232" t="b">
        <v>1</v>
      </c>
      <c r="H232">
        <v>24</v>
      </c>
      <c r="I232">
        <v>0</v>
      </c>
      <c r="J232">
        <v>18117</v>
      </c>
      <c r="L232" t="str">
        <f t="shared" si="3"/>
        <v>SELECT 'uf50-01000.cnf','Tabu',1,24,0,18117 UNION</v>
      </c>
    </row>
    <row r="233" spans="1:12" x14ac:dyDescent="0.55000000000000004">
      <c r="A233" t="s">
        <v>61</v>
      </c>
      <c r="B233" t="s">
        <v>0</v>
      </c>
      <c r="C233" t="s">
        <v>8</v>
      </c>
      <c r="D233" t="s">
        <v>6</v>
      </c>
      <c r="E233" t="s">
        <v>5</v>
      </c>
      <c r="F233" t="s">
        <v>47</v>
      </c>
      <c r="G233" t="b">
        <v>1</v>
      </c>
      <c r="H233">
        <v>931</v>
      </c>
      <c r="I233">
        <v>8</v>
      </c>
      <c r="J233">
        <v>19053</v>
      </c>
      <c r="L233" t="str">
        <f t="shared" si="3"/>
        <v>SELECT 'uf50-0130.cnf','HillClimbing',1,931,8,19053 UNION</v>
      </c>
    </row>
    <row r="234" spans="1:12" x14ac:dyDescent="0.55000000000000004">
      <c r="A234" t="s">
        <v>23</v>
      </c>
      <c r="B234" t="s">
        <v>0</v>
      </c>
      <c r="C234" t="s">
        <v>8</v>
      </c>
      <c r="D234" t="s">
        <v>6</v>
      </c>
      <c r="E234" t="s">
        <v>5</v>
      </c>
      <c r="F234" t="s">
        <v>48</v>
      </c>
      <c r="G234" t="b">
        <v>1</v>
      </c>
      <c r="H234">
        <v>887</v>
      </c>
      <c r="I234">
        <v>7</v>
      </c>
      <c r="J234">
        <v>19274</v>
      </c>
      <c r="L234" t="str">
        <f t="shared" si="3"/>
        <v>SELECT 'uf50-0104.cnf','SimulatedAnnealing',1,887,7,19274 UNION</v>
      </c>
    </row>
    <row r="235" spans="1:12" x14ac:dyDescent="0.55000000000000004">
      <c r="A235" t="s">
        <v>59</v>
      </c>
      <c r="B235" t="s">
        <v>0</v>
      </c>
      <c r="C235" t="s">
        <v>8</v>
      </c>
      <c r="D235" t="s">
        <v>6</v>
      </c>
      <c r="E235" t="s">
        <v>5</v>
      </c>
      <c r="F235" t="s">
        <v>48</v>
      </c>
      <c r="G235" t="b">
        <v>1</v>
      </c>
      <c r="H235">
        <v>914</v>
      </c>
      <c r="I235">
        <v>7</v>
      </c>
      <c r="J235">
        <v>19859</v>
      </c>
      <c r="L235" t="str">
        <f t="shared" si="3"/>
        <v>SELECT 'uf50-0129.cnf','SimulatedAnnealing',1,914,7,19859 UNION</v>
      </c>
    </row>
    <row r="236" spans="1:12" x14ac:dyDescent="0.55000000000000004">
      <c r="A236" t="s">
        <v>25</v>
      </c>
      <c r="B236" t="s">
        <v>0</v>
      </c>
      <c r="C236" t="s">
        <v>8</v>
      </c>
      <c r="D236" t="s">
        <v>6</v>
      </c>
      <c r="E236" t="s">
        <v>5</v>
      </c>
      <c r="F236" t="s">
        <v>76</v>
      </c>
      <c r="G236" t="b">
        <v>1</v>
      </c>
      <c r="H236">
        <v>6124</v>
      </c>
      <c r="I236">
        <v>54</v>
      </c>
      <c r="J236">
        <v>21642</v>
      </c>
      <c r="L236" t="str">
        <f t="shared" si="3"/>
        <v>SELECT 'uf50-0106.cnf','None',1,6124,54,21642 UNION</v>
      </c>
    </row>
    <row r="237" spans="1:12" x14ac:dyDescent="0.55000000000000004">
      <c r="A237" t="s">
        <v>50</v>
      </c>
      <c r="B237" t="s">
        <v>0</v>
      </c>
      <c r="C237" t="s">
        <v>8</v>
      </c>
      <c r="D237" t="s">
        <v>6</v>
      </c>
      <c r="E237" t="s">
        <v>5</v>
      </c>
      <c r="F237" t="s">
        <v>76</v>
      </c>
      <c r="G237" t="b">
        <v>1</v>
      </c>
      <c r="H237">
        <v>6582</v>
      </c>
      <c r="I237">
        <v>56</v>
      </c>
      <c r="J237">
        <v>23869</v>
      </c>
      <c r="L237" t="str">
        <f t="shared" si="3"/>
        <v>SELECT 'uf50-0120.cnf','None',1,6582,56,23869 UNION</v>
      </c>
    </row>
    <row r="238" spans="1:12" x14ac:dyDescent="0.55000000000000004">
      <c r="A238" t="s">
        <v>44</v>
      </c>
      <c r="B238" t="s">
        <v>0</v>
      </c>
      <c r="C238" t="s">
        <v>8</v>
      </c>
      <c r="D238" t="s">
        <v>6</v>
      </c>
      <c r="E238" t="s">
        <v>5</v>
      </c>
      <c r="F238" t="s">
        <v>48</v>
      </c>
      <c r="G238" t="b">
        <v>1</v>
      </c>
      <c r="H238">
        <v>1109</v>
      </c>
      <c r="I238">
        <v>9</v>
      </c>
      <c r="J238">
        <v>23923</v>
      </c>
      <c r="L238" t="str">
        <f t="shared" si="3"/>
        <v>SELECT 'uf50-012.cnf','SimulatedAnnealing',1,1109,9,23923 UNION</v>
      </c>
    </row>
    <row r="239" spans="1:12" x14ac:dyDescent="0.55000000000000004">
      <c r="A239" t="s">
        <v>59</v>
      </c>
      <c r="B239" t="s">
        <v>0</v>
      </c>
      <c r="C239" t="s">
        <v>8</v>
      </c>
      <c r="D239" t="s">
        <v>6</v>
      </c>
      <c r="E239" t="s">
        <v>5</v>
      </c>
      <c r="F239" t="s">
        <v>47</v>
      </c>
      <c r="G239" t="b">
        <v>1</v>
      </c>
      <c r="H239">
        <v>1119</v>
      </c>
      <c r="I239">
        <v>9</v>
      </c>
      <c r="J239">
        <v>24249</v>
      </c>
      <c r="L239" t="str">
        <f t="shared" si="3"/>
        <v>SELECT 'uf50-0129.cnf','HillClimbing',1,1119,9,24249 UNION</v>
      </c>
    </row>
    <row r="240" spans="1:12" x14ac:dyDescent="0.55000000000000004">
      <c r="A240" t="s">
        <v>19</v>
      </c>
      <c r="B240" t="s">
        <v>0</v>
      </c>
      <c r="C240" t="s">
        <v>8</v>
      </c>
      <c r="D240" t="s">
        <v>6</v>
      </c>
      <c r="E240" t="s">
        <v>5</v>
      </c>
      <c r="F240" t="s">
        <v>48</v>
      </c>
      <c r="G240" t="b">
        <v>1</v>
      </c>
      <c r="H240">
        <v>1128</v>
      </c>
      <c r="I240">
        <v>9</v>
      </c>
      <c r="J240">
        <v>25311</v>
      </c>
      <c r="L240" t="str">
        <f t="shared" si="3"/>
        <v>SELECT 'uf50-01000.cnf','SimulatedAnnealing',1,1128,9,25311 UNION</v>
      </c>
    </row>
    <row r="241" spans="1:12" x14ac:dyDescent="0.55000000000000004">
      <c r="A241" t="s">
        <v>51</v>
      </c>
      <c r="B241" t="s">
        <v>0</v>
      </c>
      <c r="C241" t="s">
        <v>8</v>
      </c>
      <c r="D241" t="s">
        <v>6</v>
      </c>
      <c r="E241" t="s">
        <v>5</v>
      </c>
      <c r="F241" t="s">
        <v>47</v>
      </c>
      <c r="G241" t="b">
        <v>1</v>
      </c>
      <c r="H241">
        <v>1310</v>
      </c>
      <c r="I241">
        <v>11</v>
      </c>
      <c r="J241">
        <v>28368</v>
      </c>
      <c r="L241" t="str">
        <f t="shared" si="3"/>
        <v>SELECT 'uf50-0121.cnf','HillClimbing',1,1310,11,28368 UNION</v>
      </c>
    </row>
    <row r="242" spans="1:12" x14ac:dyDescent="0.55000000000000004">
      <c r="A242" t="s">
        <v>31</v>
      </c>
      <c r="B242" t="s">
        <v>0</v>
      </c>
      <c r="C242" t="s">
        <v>8</v>
      </c>
      <c r="D242" t="s">
        <v>6</v>
      </c>
      <c r="E242" t="s">
        <v>5</v>
      </c>
      <c r="F242" t="s">
        <v>47</v>
      </c>
      <c r="G242" t="b">
        <v>1</v>
      </c>
      <c r="H242">
        <v>1631</v>
      </c>
      <c r="I242">
        <v>13</v>
      </c>
      <c r="J242">
        <v>34458</v>
      </c>
      <c r="L242" t="str">
        <f t="shared" si="3"/>
        <v>SELECT 'uf50-0111.cnf','HillClimbing',1,1631,13,34458 UNION</v>
      </c>
    </row>
    <row r="243" spans="1:12" x14ac:dyDescent="0.55000000000000004">
      <c r="A243" t="s">
        <v>58</v>
      </c>
      <c r="B243" t="s">
        <v>0</v>
      </c>
      <c r="C243" t="s">
        <v>8</v>
      </c>
      <c r="D243" t="s">
        <v>6</v>
      </c>
      <c r="E243" t="s">
        <v>5</v>
      </c>
      <c r="F243" t="s">
        <v>47</v>
      </c>
      <c r="G243" t="b">
        <v>1</v>
      </c>
      <c r="H243">
        <v>1741</v>
      </c>
      <c r="I243">
        <v>14</v>
      </c>
      <c r="J243">
        <v>37732</v>
      </c>
      <c r="L243" t="str">
        <f t="shared" si="3"/>
        <v>SELECT 'uf50-0128.cnf','HillClimbing',1,1741,14,37732 UNION</v>
      </c>
    </row>
    <row r="244" spans="1:12" x14ac:dyDescent="0.55000000000000004">
      <c r="A244" t="s">
        <v>25</v>
      </c>
      <c r="B244" t="s">
        <v>0</v>
      </c>
      <c r="C244" t="s">
        <v>8</v>
      </c>
      <c r="D244" t="s">
        <v>6</v>
      </c>
      <c r="E244" t="s">
        <v>5</v>
      </c>
      <c r="F244" t="s">
        <v>48</v>
      </c>
      <c r="G244" t="b">
        <v>1</v>
      </c>
      <c r="H244">
        <v>1916</v>
      </c>
      <c r="I244">
        <v>17</v>
      </c>
      <c r="J244">
        <v>41279</v>
      </c>
      <c r="L244" t="str">
        <f t="shared" si="3"/>
        <v>SELECT 'uf50-0106.cnf','SimulatedAnnealing',1,1916,17,41279 UNION</v>
      </c>
    </row>
    <row r="245" spans="1:12" x14ac:dyDescent="0.55000000000000004">
      <c r="A245" t="s">
        <v>61</v>
      </c>
      <c r="B245" t="s">
        <v>0</v>
      </c>
      <c r="C245" t="s">
        <v>8</v>
      </c>
      <c r="D245" t="s">
        <v>6</v>
      </c>
      <c r="E245" t="s">
        <v>5</v>
      </c>
      <c r="F245" t="s">
        <v>46</v>
      </c>
      <c r="G245" t="b">
        <v>1</v>
      </c>
      <c r="H245">
        <v>65</v>
      </c>
      <c r="I245">
        <v>0</v>
      </c>
      <c r="J245">
        <v>47814</v>
      </c>
      <c r="L245" t="str">
        <f t="shared" si="3"/>
        <v>SELECT 'uf50-0130.cnf','Tabu',1,65,0,47814 UNION</v>
      </c>
    </row>
    <row r="246" spans="1:12" x14ac:dyDescent="0.55000000000000004">
      <c r="A246" t="s">
        <v>25</v>
      </c>
      <c r="B246" t="s">
        <v>0</v>
      </c>
      <c r="C246" t="s">
        <v>8</v>
      </c>
      <c r="D246" t="s">
        <v>6</v>
      </c>
      <c r="E246" t="s">
        <v>5</v>
      </c>
      <c r="F246" t="s">
        <v>47</v>
      </c>
      <c r="G246" t="b">
        <v>1</v>
      </c>
      <c r="H246">
        <v>3025</v>
      </c>
      <c r="I246">
        <v>27</v>
      </c>
      <c r="J246">
        <v>64069</v>
      </c>
      <c r="L246" t="str">
        <f t="shared" si="3"/>
        <v>SELECT 'uf50-0106.cnf','HillClimbing',1,3025,27,64069 UNION</v>
      </c>
    </row>
    <row r="247" spans="1:12" x14ac:dyDescent="0.55000000000000004">
      <c r="A247" t="s">
        <v>32</v>
      </c>
      <c r="B247" t="s">
        <v>0</v>
      </c>
      <c r="C247" t="s">
        <v>8</v>
      </c>
      <c r="D247" t="s">
        <v>6</v>
      </c>
      <c r="E247" t="s">
        <v>5</v>
      </c>
      <c r="F247" t="s">
        <v>48</v>
      </c>
      <c r="G247" t="b">
        <v>1</v>
      </c>
      <c r="H247">
        <v>4129</v>
      </c>
      <c r="I247">
        <v>34</v>
      </c>
      <c r="J247">
        <v>90478</v>
      </c>
      <c r="L247" t="str">
        <f t="shared" si="3"/>
        <v>SELECT 'uf50-0112.cnf','SimulatedAnnealing',1,4129,34,90478 UNION</v>
      </c>
    </row>
    <row r="248" spans="1:12" x14ac:dyDescent="0.55000000000000004">
      <c r="A248" t="s">
        <v>50</v>
      </c>
      <c r="B248" t="s">
        <v>0</v>
      </c>
      <c r="C248" t="s">
        <v>8</v>
      </c>
      <c r="D248" t="s">
        <v>6</v>
      </c>
      <c r="E248" t="s">
        <v>5</v>
      </c>
      <c r="F248" t="s">
        <v>46</v>
      </c>
      <c r="G248" t="b">
        <v>1</v>
      </c>
      <c r="H248">
        <v>128</v>
      </c>
      <c r="I248">
        <v>1</v>
      </c>
      <c r="J248">
        <v>98009</v>
      </c>
      <c r="L248" t="str">
        <f t="shared" si="3"/>
        <v>SELECT 'uf50-0120.cnf','Tabu',1,128,1,98009 UNION</v>
      </c>
    </row>
    <row r="249" spans="1:12" x14ac:dyDescent="0.55000000000000004">
      <c r="A249" t="s">
        <v>50</v>
      </c>
      <c r="B249" t="s">
        <v>0</v>
      </c>
      <c r="C249" t="s">
        <v>8</v>
      </c>
      <c r="D249" t="s">
        <v>6</v>
      </c>
      <c r="E249" t="s">
        <v>5</v>
      </c>
      <c r="F249" t="s">
        <v>47</v>
      </c>
      <c r="G249" t="b">
        <v>1</v>
      </c>
      <c r="H249">
        <v>5488</v>
      </c>
      <c r="I249">
        <v>49</v>
      </c>
      <c r="J249">
        <v>117521</v>
      </c>
      <c r="L249" t="str">
        <f t="shared" si="3"/>
        <v>SELECT 'uf50-0120.cnf','HillClimbing',1,5488,49,117521 UNION</v>
      </c>
    </row>
    <row r="250" spans="1:12" x14ac:dyDescent="0.55000000000000004">
      <c r="A250" t="s">
        <v>50</v>
      </c>
      <c r="B250" t="s">
        <v>0</v>
      </c>
      <c r="C250" t="s">
        <v>8</v>
      </c>
      <c r="D250" t="s">
        <v>6</v>
      </c>
      <c r="E250" t="s">
        <v>5</v>
      </c>
      <c r="F250" t="s">
        <v>48</v>
      </c>
      <c r="G250" t="b">
        <v>0</v>
      </c>
      <c r="H250">
        <v>10000</v>
      </c>
      <c r="I250">
        <v>86</v>
      </c>
      <c r="J250">
        <v>216856</v>
      </c>
      <c r="L250" t="str">
        <f t="shared" si="3"/>
        <v>SELECT 'uf50-0120.cnf','SimulatedAnnealing',0,10000,86,216856 UNION</v>
      </c>
    </row>
    <row r="251" spans="1:12" x14ac:dyDescent="0.55000000000000004">
      <c r="A251" t="s">
        <v>19</v>
      </c>
      <c r="B251" t="s">
        <v>0</v>
      </c>
      <c r="C251" t="s">
        <v>8</v>
      </c>
      <c r="D251" t="s">
        <v>6</v>
      </c>
      <c r="E251" t="s">
        <v>5</v>
      </c>
      <c r="F251" t="s">
        <v>49</v>
      </c>
      <c r="G251" t="b">
        <v>1</v>
      </c>
      <c r="H251">
        <v>58</v>
      </c>
      <c r="I251">
        <v>0</v>
      </c>
      <c r="J251">
        <v>251333</v>
      </c>
      <c r="L251" t="str">
        <f t="shared" si="3"/>
        <v>SELECT 'uf50-01000.cnf','VariableNeighborhood',1,58,0,251333 UNION</v>
      </c>
    </row>
    <row r="252" spans="1:12" x14ac:dyDescent="0.55000000000000004">
      <c r="A252" s="2"/>
    </row>
    <row r="253" spans="1:12" x14ac:dyDescent="0.55000000000000004">
      <c r="A253" s="2"/>
    </row>
    <row r="254" spans="1:12" x14ac:dyDescent="0.55000000000000004">
      <c r="A254" s="2"/>
    </row>
    <row r="255" spans="1:12" x14ac:dyDescent="0.55000000000000004">
      <c r="A255" s="2"/>
    </row>
    <row r="256" spans="1:12" x14ac:dyDescent="0.55000000000000004">
      <c r="A256" s="2"/>
    </row>
    <row r="257" spans="1:1" x14ac:dyDescent="0.55000000000000004">
      <c r="A257" s="2"/>
    </row>
    <row r="258" spans="1:1" x14ac:dyDescent="0.55000000000000004">
      <c r="A258" s="2"/>
    </row>
    <row r="259" spans="1:1" x14ac:dyDescent="0.55000000000000004">
      <c r="A259" s="2"/>
    </row>
    <row r="260" spans="1:1" x14ac:dyDescent="0.55000000000000004">
      <c r="A260" s="2"/>
    </row>
    <row r="261" spans="1:1" x14ac:dyDescent="0.55000000000000004">
      <c r="A261" s="2"/>
    </row>
    <row r="262" spans="1:1" x14ac:dyDescent="0.55000000000000004">
      <c r="A262" s="2"/>
    </row>
    <row r="263" spans="1:1" x14ac:dyDescent="0.55000000000000004">
      <c r="A263" s="2"/>
    </row>
    <row r="264" spans="1:1" x14ac:dyDescent="0.55000000000000004">
      <c r="A264" s="2"/>
    </row>
    <row r="265" spans="1:1" x14ac:dyDescent="0.55000000000000004">
      <c r="A265" s="2"/>
    </row>
    <row r="266" spans="1:1" x14ac:dyDescent="0.55000000000000004">
      <c r="A266" s="2"/>
    </row>
    <row r="267" spans="1:1" x14ac:dyDescent="0.55000000000000004">
      <c r="A267" s="2"/>
    </row>
    <row r="268" spans="1:1" x14ac:dyDescent="0.55000000000000004">
      <c r="A268" s="2"/>
    </row>
    <row r="269" spans="1:1" x14ac:dyDescent="0.55000000000000004">
      <c r="A269" s="2"/>
    </row>
    <row r="270" spans="1:1" x14ac:dyDescent="0.55000000000000004">
      <c r="A270" s="2"/>
    </row>
    <row r="271" spans="1:1" x14ac:dyDescent="0.55000000000000004">
      <c r="A271" s="2"/>
    </row>
    <row r="272" spans="1:1" x14ac:dyDescent="0.55000000000000004">
      <c r="A272" s="2"/>
    </row>
    <row r="273" spans="1:1" x14ac:dyDescent="0.55000000000000004">
      <c r="A273" s="2"/>
    </row>
    <row r="274" spans="1:1" x14ac:dyDescent="0.55000000000000004">
      <c r="A274" s="2"/>
    </row>
    <row r="275" spans="1:1" x14ac:dyDescent="0.55000000000000004">
      <c r="A275" s="2"/>
    </row>
    <row r="276" spans="1:1" x14ac:dyDescent="0.55000000000000004">
      <c r="A276" s="2"/>
    </row>
    <row r="277" spans="1:1" x14ac:dyDescent="0.55000000000000004">
      <c r="A277" s="2"/>
    </row>
    <row r="278" spans="1:1" x14ac:dyDescent="0.55000000000000004">
      <c r="A278" s="2"/>
    </row>
    <row r="279" spans="1:1" x14ac:dyDescent="0.55000000000000004">
      <c r="A279" s="2"/>
    </row>
    <row r="280" spans="1:1" x14ac:dyDescent="0.55000000000000004">
      <c r="A280" s="2"/>
    </row>
    <row r="281" spans="1:1" x14ac:dyDescent="0.55000000000000004">
      <c r="A281" s="2"/>
    </row>
    <row r="282" spans="1:1" x14ac:dyDescent="0.55000000000000004">
      <c r="A282" s="2"/>
    </row>
    <row r="283" spans="1:1" x14ac:dyDescent="0.55000000000000004">
      <c r="A283" s="2"/>
    </row>
    <row r="284" spans="1:1" x14ac:dyDescent="0.55000000000000004">
      <c r="A284" s="2"/>
    </row>
    <row r="285" spans="1:1" x14ac:dyDescent="0.55000000000000004">
      <c r="A285" s="2"/>
    </row>
    <row r="286" spans="1:1" x14ac:dyDescent="0.55000000000000004">
      <c r="A286" s="2"/>
    </row>
    <row r="287" spans="1:1" x14ac:dyDescent="0.55000000000000004">
      <c r="A287" s="2"/>
    </row>
    <row r="288" spans="1:1" x14ac:dyDescent="0.55000000000000004">
      <c r="A288" s="2"/>
    </row>
    <row r="289" spans="1:1" x14ac:dyDescent="0.55000000000000004">
      <c r="A289" s="2"/>
    </row>
    <row r="290" spans="1:1" x14ac:dyDescent="0.55000000000000004">
      <c r="A290" s="2"/>
    </row>
    <row r="291" spans="1:1" x14ac:dyDescent="0.55000000000000004">
      <c r="A291" s="2"/>
    </row>
    <row r="292" spans="1:1" x14ac:dyDescent="0.55000000000000004">
      <c r="A292" s="2"/>
    </row>
    <row r="293" spans="1:1" x14ac:dyDescent="0.55000000000000004">
      <c r="A293" s="2"/>
    </row>
    <row r="294" spans="1:1" x14ac:dyDescent="0.55000000000000004">
      <c r="A294" s="2"/>
    </row>
    <row r="295" spans="1:1" x14ac:dyDescent="0.55000000000000004">
      <c r="A295" s="2"/>
    </row>
    <row r="296" spans="1:1" x14ac:dyDescent="0.55000000000000004">
      <c r="A296" s="2"/>
    </row>
    <row r="297" spans="1:1" x14ac:dyDescent="0.55000000000000004">
      <c r="A297" s="2"/>
    </row>
    <row r="298" spans="1:1" x14ac:dyDescent="0.55000000000000004">
      <c r="A298" s="2"/>
    </row>
    <row r="299" spans="1:1" x14ac:dyDescent="0.55000000000000004">
      <c r="A299" s="2"/>
    </row>
    <row r="300" spans="1:1" x14ac:dyDescent="0.55000000000000004">
      <c r="A300" s="2"/>
    </row>
    <row r="301" spans="1:1" x14ac:dyDescent="0.55000000000000004">
      <c r="A301" s="2"/>
    </row>
  </sheetData>
  <sortState xmlns:xlrd2="http://schemas.microsoft.com/office/spreadsheetml/2017/richdata2" ref="A2:J501">
    <sortCondition ref="J2:J50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94C2-4286-437B-B900-F6089D1A026A}">
  <dimension ref="A1:J35"/>
  <sheetViews>
    <sheetView workbookViewId="0">
      <selection sqref="A1:J1"/>
    </sheetView>
  </sheetViews>
  <sheetFormatPr defaultRowHeight="14.4" x14ac:dyDescent="0.55000000000000004"/>
  <cols>
    <col min="1" max="1" width="13.7890625" bestFit="1" customWidth="1"/>
    <col min="2" max="2" width="10.47265625" bestFit="1" customWidth="1"/>
    <col min="3" max="3" width="7.26171875" bestFit="1" customWidth="1"/>
    <col min="4" max="4" width="8.20703125" bestFit="1" customWidth="1"/>
    <col min="5" max="5" width="8.15625" bestFit="1" customWidth="1"/>
    <col min="6" max="6" width="18.62890625" bestFit="1" customWidth="1"/>
    <col min="7" max="7" width="6" bestFit="1" customWidth="1"/>
    <col min="8" max="8" width="5.68359375" bestFit="1" customWidth="1"/>
    <col min="9" max="9" width="6.9453125" bestFit="1" customWidth="1"/>
    <col min="10" max="10" width="7.734375" bestFit="1" customWidth="1"/>
  </cols>
  <sheetData>
    <row r="1" spans="1:10" x14ac:dyDescent="0.55000000000000004">
      <c r="A1" s="1" t="s">
        <v>43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75</v>
      </c>
      <c r="G1" s="1" t="s">
        <v>15</v>
      </c>
      <c r="H1" s="1" t="s">
        <v>41</v>
      </c>
      <c r="I1" s="1" t="s">
        <v>42</v>
      </c>
      <c r="J1" s="1" t="s">
        <v>40</v>
      </c>
    </row>
    <row r="2" spans="1:10" x14ac:dyDescent="0.55000000000000004">
      <c r="A2" t="s">
        <v>79</v>
      </c>
      <c r="B2" t="s">
        <v>0</v>
      </c>
      <c r="C2" t="s">
        <v>8</v>
      </c>
      <c r="D2" t="s">
        <v>6</v>
      </c>
      <c r="E2" t="s">
        <v>5</v>
      </c>
      <c r="F2" t="s">
        <v>76</v>
      </c>
      <c r="G2" t="b">
        <v>1</v>
      </c>
      <c r="H2">
        <v>294</v>
      </c>
      <c r="I2">
        <v>2</v>
      </c>
      <c r="J2">
        <v>2126</v>
      </c>
    </row>
    <row r="3" spans="1:10" x14ac:dyDescent="0.55000000000000004">
      <c r="A3" t="s">
        <v>81</v>
      </c>
      <c r="B3" t="s">
        <v>0</v>
      </c>
      <c r="C3" t="s">
        <v>8</v>
      </c>
      <c r="D3" t="s">
        <v>6</v>
      </c>
      <c r="E3" t="s">
        <v>5</v>
      </c>
      <c r="F3" t="s">
        <v>76</v>
      </c>
      <c r="G3" t="b">
        <v>1</v>
      </c>
      <c r="H3">
        <v>418</v>
      </c>
      <c r="I3">
        <v>3</v>
      </c>
      <c r="J3">
        <v>2768</v>
      </c>
    </row>
    <row r="4" spans="1:10" x14ac:dyDescent="0.55000000000000004">
      <c r="A4" t="s">
        <v>79</v>
      </c>
      <c r="B4" t="s">
        <v>0</v>
      </c>
      <c r="C4" t="s">
        <v>8</v>
      </c>
      <c r="D4" t="s">
        <v>6</v>
      </c>
      <c r="E4" t="s">
        <v>5</v>
      </c>
      <c r="F4" t="s">
        <v>47</v>
      </c>
      <c r="G4" t="b">
        <v>1</v>
      </c>
      <c r="H4">
        <v>149</v>
      </c>
      <c r="I4">
        <v>1</v>
      </c>
      <c r="J4">
        <v>6439</v>
      </c>
    </row>
    <row r="5" spans="1:10" x14ac:dyDescent="0.55000000000000004">
      <c r="A5" t="s">
        <v>79</v>
      </c>
      <c r="B5" t="s">
        <v>0</v>
      </c>
      <c r="C5" t="s">
        <v>8</v>
      </c>
      <c r="D5" t="s">
        <v>6</v>
      </c>
      <c r="E5" t="s">
        <v>5</v>
      </c>
      <c r="F5" t="s">
        <v>48</v>
      </c>
      <c r="G5" t="b">
        <v>1</v>
      </c>
      <c r="H5">
        <v>181</v>
      </c>
      <c r="I5">
        <v>1</v>
      </c>
      <c r="J5">
        <v>7964</v>
      </c>
    </row>
    <row r="6" spans="1:10" x14ac:dyDescent="0.55000000000000004">
      <c r="A6" t="s">
        <v>81</v>
      </c>
      <c r="B6" t="s">
        <v>0</v>
      </c>
      <c r="C6" t="s">
        <v>8</v>
      </c>
      <c r="D6" t="s">
        <v>6</v>
      </c>
      <c r="E6" t="s">
        <v>5</v>
      </c>
      <c r="F6" t="s">
        <v>46</v>
      </c>
      <c r="G6" t="b">
        <v>1</v>
      </c>
      <c r="H6">
        <v>4</v>
      </c>
      <c r="I6">
        <v>0</v>
      </c>
      <c r="J6">
        <v>12128</v>
      </c>
    </row>
    <row r="7" spans="1:10" x14ac:dyDescent="0.55000000000000004">
      <c r="A7" t="s">
        <v>78</v>
      </c>
      <c r="B7" t="s">
        <v>0</v>
      </c>
      <c r="C7" t="s">
        <v>8</v>
      </c>
      <c r="D7" t="s">
        <v>6</v>
      </c>
      <c r="E7" t="s">
        <v>5</v>
      </c>
      <c r="F7" t="s">
        <v>76</v>
      </c>
      <c r="G7" t="b">
        <v>1</v>
      </c>
      <c r="H7">
        <v>2393</v>
      </c>
      <c r="I7">
        <v>17</v>
      </c>
      <c r="J7">
        <v>17149</v>
      </c>
    </row>
    <row r="8" spans="1:10" x14ac:dyDescent="0.55000000000000004">
      <c r="A8" t="s">
        <v>80</v>
      </c>
      <c r="B8" t="s">
        <v>0</v>
      </c>
      <c r="C8" t="s">
        <v>8</v>
      </c>
      <c r="D8" t="s">
        <v>6</v>
      </c>
      <c r="E8" t="s">
        <v>5</v>
      </c>
      <c r="F8" t="s">
        <v>47</v>
      </c>
      <c r="G8" t="b">
        <v>1</v>
      </c>
      <c r="H8">
        <v>499</v>
      </c>
      <c r="I8">
        <v>3</v>
      </c>
      <c r="J8">
        <v>22492</v>
      </c>
    </row>
    <row r="9" spans="1:10" x14ac:dyDescent="0.55000000000000004">
      <c r="A9" t="s">
        <v>83</v>
      </c>
      <c r="B9" t="s">
        <v>0</v>
      </c>
      <c r="C9" t="s">
        <v>8</v>
      </c>
      <c r="D9" t="s">
        <v>6</v>
      </c>
      <c r="E9" t="s">
        <v>5</v>
      </c>
      <c r="F9" t="s">
        <v>76</v>
      </c>
      <c r="G9" t="b">
        <v>1</v>
      </c>
      <c r="H9">
        <v>3502</v>
      </c>
      <c r="I9">
        <v>24</v>
      </c>
      <c r="J9">
        <v>23782</v>
      </c>
    </row>
    <row r="10" spans="1:10" x14ac:dyDescent="0.55000000000000004">
      <c r="A10" t="s">
        <v>82</v>
      </c>
      <c r="B10" t="s">
        <v>0</v>
      </c>
      <c r="C10" t="s">
        <v>8</v>
      </c>
      <c r="D10" t="s">
        <v>6</v>
      </c>
      <c r="E10" t="s">
        <v>5</v>
      </c>
      <c r="F10" t="s">
        <v>46</v>
      </c>
      <c r="G10" t="b">
        <v>1</v>
      </c>
      <c r="H10">
        <v>8</v>
      </c>
      <c r="I10">
        <v>0</v>
      </c>
      <c r="J10">
        <v>25492</v>
      </c>
    </row>
    <row r="11" spans="1:10" x14ac:dyDescent="0.55000000000000004">
      <c r="A11" t="s">
        <v>79</v>
      </c>
      <c r="B11" t="s">
        <v>0</v>
      </c>
      <c r="C11" t="s">
        <v>8</v>
      </c>
      <c r="D11" t="s">
        <v>6</v>
      </c>
      <c r="E11" t="s">
        <v>5</v>
      </c>
      <c r="F11" t="s">
        <v>46</v>
      </c>
      <c r="G11" t="b">
        <v>1</v>
      </c>
      <c r="H11">
        <v>8</v>
      </c>
      <c r="I11">
        <v>0</v>
      </c>
      <c r="J11">
        <v>25574</v>
      </c>
    </row>
    <row r="12" spans="1:10" x14ac:dyDescent="0.55000000000000004">
      <c r="A12" t="s">
        <v>80</v>
      </c>
      <c r="B12" t="s">
        <v>0</v>
      </c>
      <c r="C12" t="s">
        <v>8</v>
      </c>
      <c r="D12" t="s">
        <v>6</v>
      </c>
      <c r="E12" t="s">
        <v>5</v>
      </c>
      <c r="F12" t="s">
        <v>46</v>
      </c>
      <c r="G12" t="b">
        <v>1</v>
      </c>
      <c r="H12">
        <v>8</v>
      </c>
      <c r="I12">
        <v>0</v>
      </c>
      <c r="J12">
        <v>26416</v>
      </c>
    </row>
    <row r="13" spans="1:10" x14ac:dyDescent="0.55000000000000004">
      <c r="A13" t="s">
        <v>80</v>
      </c>
      <c r="B13" t="s">
        <v>0</v>
      </c>
      <c r="C13" t="s">
        <v>8</v>
      </c>
      <c r="D13" t="s">
        <v>6</v>
      </c>
      <c r="E13" t="s">
        <v>5</v>
      </c>
      <c r="F13" t="s">
        <v>76</v>
      </c>
      <c r="G13" t="b">
        <v>1</v>
      </c>
      <c r="H13">
        <v>3604</v>
      </c>
      <c r="I13">
        <v>25</v>
      </c>
      <c r="J13">
        <v>26597</v>
      </c>
    </row>
    <row r="14" spans="1:10" x14ac:dyDescent="0.55000000000000004">
      <c r="A14" t="s">
        <v>82</v>
      </c>
      <c r="B14" t="s">
        <v>0</v>
      </c>
      <c r="C14" t="s">
        <v>8</v>
      </c>
      <c r="D14" t="s">
        <v>6</v>
      </c>
      <c r="E14" t="s">
        <v>5</v>
      </c>
      <c r="F14" t="s">
        <v>76</v>
      </c>
      <c r="G14" t="b">
        <v>1</v>
      </c>
      <c r="H14">
        <v>4679</v>
      </c>
      <c r="I14">
        <v>31</v>
      </c>
      <c r="J14">
        <v>31724</v>
      </c>
    </row>
    <row r="15" spans="1:10" x14ac:dyDescent="0.55000000000000004">
      <c r="A15" t="s">
        <v>80</v>
      </c>
      <c r="B15" t="s">
        <v>0</v>
      </c>
      <c r="C15" t="s">
        <v>8</v>
      </c>
      <c r="D15" t="s">
        <v>6</v>
      </c>
      <c r="E15" t="s">
        <v>5</v>
      </c>
      <c r="F15" t="s">
        <v>49</v>
      </c>
      <c r="G15" t="b">
        <v>1</v>
      </c>
      <c r="H15">
        <v>2</v>
      </c>
      <c r="I15">
        <v>0</v>
      </c>
      <c r="J15">
        <v>33324</v>
      </c>
    </row>
    <row r="16" spans="1:10" x14ac:dyDescent="0.55000000000000004">
      <c r="A16" t="s">
        <v>79</v>
      </c>
      <c r="B16" t="s">
        <v>0</v>
      </c>
      <c r="C16" t="s">
        <v>8</v>
      </c>
      <c r="D16" t="s">
        <v>6</v>
      </c>
      <c r="E16" t="s">
        <v>5</v>
      </c>
      <c r="F16" t="s">
        <v>49</v>
      </c>
      <c r="G16" t="b">
        <v>1</v>
      </c>
      <c r="H16">
        <v>2</v>
      </c>
      <c r="I16">
        <v>0</v>
      </c>
      <c r="J16">
        <v>33556</v>
      </c>
    </row>
    <row r="17" spans="1:10" x14ac:dyDescent="0.55000000000000004">
      <c r="A17" t="s">
        <v>81</v>
      </c>
      <c r="B17" t="s">
        <v>0</v>
      </c>
      <c r="C17" t="s">
        <v>8</v>
      </c>
      <c r="D17" t="s">
        <v>6</v>
      </c>
      <c r="E17" t="s">
        <v>5</v>
      </c>
      <c r="F17" t="s">
        <v>47</v>
      </c>
      <c r="G17" t="b">
        <v>1</v>
      </c>
      <c r="H17">
        <v>1129</v>
      </c>
      <c r="I17">
        <v>8</v>
      </c>
      <c r="J17">
        <v>47311</v>
      </c>
    </row>
    <row r="18" spans="1:10" x14ac:dyDescent="0.55000000000000004">
      <c r="A18" t="s">
        <v>81</v>
      </c>
      <c r="B18" t="s">
        <v>0</v>
      </c>
      <c r="C18" t="s">
        <v>8</v>
      </c>
      <c r="D18" t="s">
        <v>6</v>
      </c>
      <c r="E18" t="s">
        <v>5</v>
      </c>
      <c r="F18" t="s">
        <v>49</v>
      </c>
      <c r="G18" t="b">
        <v>1</v>
      </c>
      <c r="H18">
        <v>3</v>
      </c>
      <c r="I18">
        <v>0</v>
      </c>
      <c r="J18">
        <v>48281</v>
      </c>
    </row>
    <row r="19" spans="1:10" x14ac:dyDescent="0.55000000000000004">
      <c r="A19" t="s">
        <v>82</v>
      </c>
      <c r="B19" t="s">
        <v>0</v>
      </c>
      <c r="C19" t="s">
        <v>8</v>
      </c>
      <c r="D19" t="s">
        <v>6</v>
      </c>
      <c r="E19" t="s">
        <v>5</v>
      </c>
      <c r="F19" t="s">
        <v>49</v>
      </c>
      <c r="G19" t="b">
        <v>1</v>
      </c>
      <c r="H19">
        <v>3</v>
      </c>
      <c r="I19">
        <v>0</v>
      </c>
      <c r="J19">
        <v>48637</v>
      </c>
    </row>
    <row r="20" spans="1:10" x14ac:dyDescent="0.55000000000000004">
      <c r="A20" t="s">
        <v>77</v>
      </c>
      <c r="B20" t="s">
        <v>0</v>
      </c>
      <c r="C20" t="s">
        <v>8</v>
      </c>
      <c r="D20" t="s">
        <v>6</v>
      </c>
      <c r="E20" t="s">
        <v>5</v>
      </c>
      <c r="F20" t="s">
        <v>49</v>
      </c>
      <c r="G20" t="b">
        <v>1</v>
      </c>
      <c r="H20">
        <v>3</v>
      </c>
      <c r="I20">
        <v>0</v>
      </c>
      <c r="J20">
        <v>49747</v>
      </c>
    </row>
    <row r="21" spans="1:10" x14ac:dyDescent="0.55000000000000004">
      <c r="A21" t="s">
        <v>81</v>
      </c>
      <c r="B21" t="s">
        <v>0</v>
      </c>
      <c r="C21" t="s">
        <v>8</v>
      </c>
      <c r="D21" t="s">
        <v>6</v>
      </c>
      <c r="E21" t="s">
        <v>5</v>
      </c>
      <c r="F21" t="s">
        <v>48</v>
      </c>
      <c r="G21" t="b">
        <v>1</v>
      </c>
      <c r="H21">
        <v>1307</v>
      </c>
      <c r="I21">
        <v>9</v>
      </c>
      <c r="J21">
        <v>55121</v>
      </c>
    </row>
    <row r="22" spans="1:10" x14ac:dyDescent="0.55000000000000004">
      <c r="A22" t="s">
        <v>80</v>
      </c>
      <c r="B22" t="s">
        <v>0</v>
      </c>
      <c r="C22" t="s">
        <v>8</v>
      </c>
      <c r="D22" t="s">
        <v>6</v>
      </c>
      <c r="E22" t="s">
        <v>5</v>
      </c>
      <c r="F22" t="s">
        <v>48</v>
      </c>
      <c r="G22" t="b">
        <v>1</v>
      </c>
      <c r="H22">
        <v>1246</v>
      </c>
      <c r="I22">
        <v>9</v>
      </c>
      <c r="J22">
        <v>57558</v>
      </c>
    </row>
    <row r="23" spans="1:10" x14ac:dyDescent="0.55000000000000004">
      <c r="A23" t="s">
        <v>77</v>
      </c>
      <c r="B23" t="s">
        <v>0</v>
      </c>
      <c r="C23" t="s">
        <v>8</v>
      </c>
      <c r="D23" t="s">
        <v>6</v>
      </c>
      <c r="E23" t="s">
        <v>5</v>
      </c>
      <c r="F23" t="s">
        <v>76</v>
      </c>
      <c r="G23" t="b">
        <v>1</v>
      </c>
      <c r="H23">
        <v>7935</v>
      </c>
      <c r="I23">
        <v>55</v>
      </c>
      <c r="J23">
        <v>57736</v>
      </c>
    </row>
    <row r="24" spans="1:10" x14ac:dyDescent="0.55000000000000004">
      <c r="A24" t="s">
        <v>78</v>
      </c>
      <c r="B24" t="s">
        <v>0</v>
      </c>
      <c r="C24" t="s">
        <v>8</v>
      </c>
      <c r="D24" t="s">
        <v>6</v>
      </c>
      <c r="E24" t="s">
        <v>5</v>
      </c>
      <c r="F24" t="s">
        <v>49</v>
      </c>
      <c r="G24" t="b">
        <v>1</v>
      </c>
      <c r="H24">
        <v>4</v>
      </c>
      <c r="I24">
        <v>0</v>
      </c>
      <c r="J24">
        <v>68809</v>
      </c>
    </row>
    <row r="25" spans="1:10" x14ac:dyDescent="0.55000000000000004">
      <c r="A25" t="s">
        <v>77</v>
      </c>
      <c r="B25" t="s">
        <v>0</v>
      </c>
      <c r="C25" t="s">
        <v>8</v>
      </c>
      <c r="D25" t="s">
        <v>6</v>
      </c>
      <c r="E25" t="s">
        <v>5</v>
      </c>
      <c r="F25" t="s">
        <v>48</v>
      </c>
      <c r="G25" t="b">
        <v>1</v>
      </c>
      <c r="H25">
        <v>2332</v>
      </c>
      <c r="I25">
        <v>16</v>
      </c>
      <c r="J25">
        <v>101388</v>
      </c>
    </row>
    <row r="26" spans="1:10" x14ac:dyDescent="0.55000000000000004">
      <c r="A26" t="s">
        <v>78</v>
      </c>
      <c r="B26" t="s">
        <v>0</v>
      </c>
      <c r="C26" t="s">
        <v>8</v>
      </c>
      <c r="D26" t="s">
        <v>6</v>
      </c>
      <c r="E26" t="s">
        <v>5</v>
      </c>
      <c r="F26" t="s">
        <v>48</v>
      </c>
      <c r="G26" t="b">
        <v>1</v>
      </c>
      <c r="H26">
        <v>2451</v>
      </c>
      <c r="I26">
        <v>17</v>
      </c>
      <c r="J26">
        <v>106352</v>
      </c>
    </row>
    <row r="27" spans="1:10" x14ac:dyDescent="0.55000000000000004">
      <c r="A27" t="s">
        <v>82</v>
      </c>
      <c r="B27" t="s">
        <v>0</v>
      </c>
      <c r="C27" t="s">
        <v>8</v>
      </c>
      <c r="D27" t="s">
        <v>6</v>
      </c>
      <c r="E27" t="s">
        <v>5</v>
      </c>
      <c r="F27" t="s">
        <v>47</v>
      </c>
      <c r="G27" t="b">
        <v>1</v>
      </c>
      <c r="H27">
        <v>3803</v>
      </c>
      <c r="I27">
        <v>29</v>
      </c>
      <c r="J27">
        <v>161749</v>
      </c>
    </row>
    <row r="28" spans="1:10" x14ac:dyDescent="0.55000000000000004">
      <c r="A28" t="s">
        <v>77</v>
      </c>
      <c r="B28" t="s">
        <v>0</v>
      </c>
      <c r="C28" t="s">
        <v>8</v>
      </c>
      <c r="D28" t="s">
        <v>6</v>
      </c>
      <c r="E28" t="s">
        <v>5</v>
      </c>
      <c r="F28" t="s">
        <v>47</v>
      </c>
      <c r="G28" t="b">
        <v>1</v>
      </c>
      <c r="H28">
        <v>4178</v>
      </c>
      <c r="I28">
        <v>29</v>
      </c>
      <c r="J28">
        <v>179673</v>
      </c>
    </row>
    <row r="29" spans="1:10" x14ac:dyDescent="0.55000000000000004">
      <c r="A29" t="s">
        <v>78</v>
      </c>
      <c r="B29" t="s">
        <v>0</v>
      </c>
      <c r="C29" t="s">
        <v>8</v>
      </c>
      <c r="D29" t="s">
        <v>6</v>
      </c>
      <c r="E29" t="s">
        <v>5</v>
      </c>
      <c r="F29" t="s">
        <v>47</v>
      </c>
      <c r="G29" t="b">
        <v>1</v>
      </c>
      <c r="H29">
        <v>4874</v>
      </c>
      <c r="I29">
        <v>36</v>
      </c>
      <c r="J29">
        <v>207782</v>
      </c>
    </row>
    <row r="30" spans="1:10" x14ac:dyDescent="0.55000000000000004">
      <c r="A30" t="s">
        <v>77</v>
      </c>
      <c r="B30" t="s">
        <v>0</v>
      </c>
      <c r="C30" t="s">
        <v>8</v>
      </c>
      <c r="D30" t="s">
        <v>6</v>
      </c>
      <c r="E30" t="s">
        <v>5</v>
      </c>
      <c r="F30" t="s">
        <v>46</v>
      </c>
      <c r="G30" t="b">
        <v>1</v>
      </c>
      <c r="H30">
        <v>115</v>
      </c>
      <c r="I30">
        <v>1</v>
      </c>
      <c r="J30">
        <v>365587</v>
      </c>
    </row>
    <row r="31" spans="1:10" x14ac:dyDescent="0.55000000000000004">
      <c r="A31" t="s">
        <v>83</v>
      </c>
      <c r="B31" t="s">
        <v>0</v>
      </c>
      <c r="C31" t="s">
        <v>8</v>
      </c>
      <c r="D31" t="s">
        <v>6</v>
      </c>
      <c r="E31" t="s">
        <v>5</v>
      </c>
      <c r="F31" t="s">
        <v>47</v>
      </c>
      <c r="G31" t="b">
        <v>0</v>
      </c>
      <c r="H31">
        <v>10000</v>
      </c>
      <c r="I31">
        <v>74</v>
      </c>
      <c r="J31">
        <v>370969</v>
      </c>
    </row>
    <row r="32" spans="1:10" x14ac:dyDescent="0.55000000000000004">
      <c r="A32" t="s">
        <v>82</v>
      </c>
      <c r="B32" t="s">
        <v>0</v>
      </c>
      <c r="C32" t="s">
        <v>8</v>
      </c>
      <c r="D32" t="s">
        <v>6</v>
      </c>
      <c r="E32" t="s">
        <v>5</v>
      </c>
      <c r="F32" t="s">
        <v>48</v>
      </c>
      <c r="G32" t="b">
        <v>1</v>
      </c>
      <c r="H32">
        <v>8985</v>
      </c>
      <c r="I32">
        <v>62</v>
      </c>
      <c r="J32">
        <v>385673</v>
      </c>
    </row>
    <row r="33" spans="1:10" x14ac:dyDescent="0.55000000000000004">
      <c r="A33" t="s">
        <v>83</v>
      </c>
      <c r="B33" t="s">
        <v>0</v>
      </c>
      <c r="C33" t="s">
        <v>8</v>
      </c>
      <c r="D33" t="s">
        <v>6</v>
      </c>
      <c r="E33" t="s">
        <v>5</v>
      </c>
      <c r="F33" t="s">
        <v>48</v>
      </c>
      <c r="G33" t="b">
        <v>0</v>
      </c>
      <c r="H33">
        <v>10000</v>
      </c>
      <c r="I33">
        <v>68</v>
      </c>
      <c r="J33">
        <v>407448</v>
      </c>
    </row>
    <row r="34" spans="1:10" x14ac:dyDescent="0.55000000000000004">
      <c r="A34" t="s">
        <v>78</v>
      </c>
      <c r="B34" t="s">
        <v>0</v>
      </c>
      <c r="C34" t="s">
        <v>8</v>
      </c>
      <c r="D34" t="s">
        <v>6</v>
      </c>
      <c r="E34" t="s">
        <v>5</v>
      </c>
      <c r="F34" t="s">
        <v>46</v>
      </c>
      <c r="G34" t="b">
        <v>1</v>
      </c>
      <c r="H34">
        <v>277</v>
      </c>
      <c r="I34">
        <v>2</v>
      </c>
      <c r="J34">
        <v>868480</v>
      </c>
    </row>
    <row r="35" spans="1:10" x14ac:dyDescent="0.55000000000000004">
      <c r="A35" t="s">
        <v>83</v>
      </c>
      <c r="B35" t="s">
        <v>0</v>
      </c>
      <c r="C35" t="s">
        <v>8</v>
      </c>
      <c r="D35" t="s">
        <v>6</v>
      </c>
      <c r="E35" t="s">
        <v>5</v>
      </c>
      <c r="F35" t="s">
        <v>46</v>
      </c>
      <c r="G35" t="b">
        <v>1</v>
      </c>
      <c r="H35">
        <v>1604</v>
      </c>
      <c r="I35">
        <v>15</v>
      </c>
      <c r="J35">
        <v>4781325</v>
      </c>
    </row>
  </sheetData>
  <sortState xmlns:xlrd2="http://schemas.microsoft.com/office/spreadsheetml/2017/richdata2" ref="A2:J37">
    <sortCondition ref="J2:J37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618F-BCAB-4C8C-8D85-B66F22815EAB}">
  <dimension ref="A1:F71"/>
  <sheetViews>
    <sheetView workbookViewId="0">
      <selection sqref="A1:F1048576"/>
    </sheetView>
  </sheetViews>
  <sheetFormatPr defaultRowHeight="14.4" x14ac:dyDescent="0.55000000000000004"/>
  <sheetData>
    <row r="1" spans="1:6" x14ac:dyDescent="0.55000000000000004">
      <c r="A1" t="s">
        <v>84</v>
      </c>
      <c r="B1" t="s">
        <v>85</v>
      </c>
      <c r="C1" t="s">
        <v>15</v>
      </c>
      <c r="D1" t="s">
        <v>86</v>
      </c>
      <c r="E1" t="s">
        <v>42</v>
      </c>
      <c r="F1" t="s">
        <v>40</v>
      </c>
    </row>
    <row r="2" spans="1:6" x14ac:dyDescent="0.55000000000000004">
      <c r="A2" t="s">
        <v>79</v>
      </c>
      <c r="B2">
        <v>50</v>
      </c>
      <c r="C2" t="b">
        <v>1</v>
      </c>
      <c r="D2">
        <v>25</v>
      </c>
      <c r="E2">
        <v>0</v>
      </c>
      <c r="F2">
        <v>90</v>
      </c>
    </row>
    <row r="3" spans="1:6" x14ac:dyDescent="0.55000000000000004">
      <c r="A3" t="s">
        <v>82</v>
      </c>
      <c r="B3">
        <v>40</v>
      </c>
      <c r="C3" t="b">
        <v>1</v>
      </c>
      <c r="D3">
        <v>39</v>
      </c>
      <c r="E3">
        <v>0</v>
      </c>
      <c r="F3">
        <v>115</v>
      </c>
    </row>
    <row r="4" spans="1:6" x14ac:dyDescent="0.55000000000000004">
      <c r="A4" t="s">
        <v>79</v>
      </c>
      <c r="B4">
        <v>40</v>
      </c>
      <c r="C4" t="b">
        <v>1</v>
      </c>
      <c r="D4">
        <v>62</v>
      </c>
      <c r="E4">
        <v>0</v>
      </c>
      <c r="F4">
        <v>164</v>
      </c>
    </row>
    <row r="5" spans="1:6" x14ac:dyDescent="0.55000000000000004">
      <c r="A5" t="s">
        <v>79</v>
      </c>
      <c r="B5">
        <v>90</v>
      </c>
      <c r="C5" t="b">
        <v>1</v>
      </c>
      <c r="D5">
        <v>38</v>
      </c>
      <c r="E5">
        <v>0</v>
      </c>
      <c r="F5">
        <v>249</v>
      </c>
    </row>
    <row r="6" spans="1:6" x14ac:dyDescent="0.55000000000000004">
      <c r="A6" t="s">
        <v>83</v>
      </c>
      <c r="B6">
        <v>60</v>
      </c>
      <c r="C6" t="b">
        <v>1</v>
      </c>
      <c r="D6">
        <v>63</v>
      </c>
      <c r="E6">
        <v>0</v>
      </c>
      <c r="F6">
        <v>311</v>
      </c>
    </row>
    <row r="7" spans="1:6" x14ac:dyDescent="0.55000000000000004">
      <c r="A7" t="s">
        <v>79</v>
      </c>
      <c r="B7">
        <v>60</v>
      </c>
      <c r="C7" t="b">
        <v>1</v>
      </c>
      <c r="D7">
        <v>246</v>
      </c>
      <c r="E7">
        <v>1</v>
      </c>
      <c r="F7">
        <v>941</v>
      </c>
    </row>
    <row r="8" spans="1:6" x14ac:dyDescent="0.55000000000000004">
      <c r="A8" t="s">
        <v>79</v>
      </c>
      <c r="B8">
        <v>70</v>
      </c>
      <c r="C8" t="b">
        <v>1</v>
      </c>
      <c r="D8">
        <v>263</v>
      </c>
      <c r="E8">
        <v>1</v>
      </c>
      <c r="F8">
        <v>1197</v>
      </c>
    </row>
    <row r="9" spans="1:6" x14ac:dyDescent="0.55000000000000004">
      <c r="A9" t="s">
        <v>80</v>
      </c>
      <c r="B9">
        <v>90</v>
      </c>
      <c r="C9" t="b">
        <v>1</v>
      </c>
      <c r="D9">
        <v>240</v>
      </c>
      <c r="E9">
        <v>1</v>
      </c>
      <c r="F9">
        <v>1523</v>
      </c>
    </row>
    <row r="10" spans="1:6" x14ac:dyDescent="0.55000000000000004">
      <c r="A10" t="s">
        <v>79</v>
      </c>
      <c r="B10">
        <v>100</v>
      </c>
      <c r="C10" t="b">
        <v>1</v>
      </c>
      <c r="D10">
        <v>294</v>
      </c>
      <c r="E10">
        <v>2</v>
      </c>
      <c r="F10">
        <v>1896</v>
      </c>
    </row>
    <row r="11" spans="1:6" x14ac:dyDescent="0.55000000000000004">
      <c r="A11" t="s">
        <v>81</v>
      </c>
      <c r="B11">
        <v>80</v>
      </c>
      <c r="C11" t="b">
        <v>1</v>
      </c>
      <c r="D11">
        <v>416</v>
      </c>
      <c r="E11">
        <v>3</v>
      </c>
      <c r="F11">
        <v>2252</v>
      </c>
    </row>
    <row r="12" spans="1:6" x14ac:dyDescent="0.55000000000000004">
      <c r="A12" t="s">
        <v>77</v>
      </c>
      <c r="B12">
        <v>10</v>
      </c>
      <c r="C12" t="b">
        <v>1</v>
      </c>
      <c r="D12">
        <v>3209</v>
      </c>
      <c r="E12">
        <v>16</v>
      </c>
      <c r="F12">
        <v>2329</v>
      </c>
    </row>
    <row r="13" spans="1:6" x14ac:dyDescent="0.55000000000000004">
      <c r="A13" t="s">
        <v>77</v>
      </c>
      <c r="B13">
        <v>30</v>
      </c>
      <c r="C13" t="b">
        <v>1</v>
      </c>
      <c r="D13">
        <v>1218</v>
      </c>
      <c r="E13">
        <v>7</v>
      </c>
      <c r="F13">
        <v>2820</v>
      </c>
    </row>
    <row r="14" spans="1:6" x14ac:dyDescent="0.55000000000000004">
      <c r="A14" t="s">
        <v>80</v>
      </c>
      <c r="B14">
        <v>20</v>
      </c>
      <c r="C14" t="b">
        <v>1</v>
      </c>
      <c r="D14">
        <v>2086</v>
      </c>
      <c r="E14">
        <v>13</v>
      </c>
      <c r="F14">
        <v>2920</v>
      </c>
    </row>
    <row r="15" spans="1:6" x14ac:dyDescent="0.55000000000000004">
      <c r="A15" t="s">
        <v>81</v>
      </c>
      <c r="B15">
        <v>100</v>
      </c>
      <c r="C15" t="b">
        <v>1</v>
      </c>
      <c r="D15">
        <v>418</v>
      </c>
      <c r="E15">
        <v>3</v>
      </c>
      <c r="F15">
        <v>2941</v>
      </c>
    </row>
    <row r="16" spans="1:6" x14ac:dyDescent="0.55000000000000004">
      <c r="A16" t="s">
        <v>77</v>
      </c>
      <c r="B16">
        <v>80</v>
      </c>
      <c r="C16" t="b">
        <v>1</v>
      </c>
      <c r="D16">
        <v>555</v>
      </c>
      <c r="E16">
        <v>4</v>
      </c>
      <c r="F16">
        <v>3140</v>
      </c>
    </row>
    <row r="17" spans="1:6" x14ac:dyDescent="0.55000000000000004">
      <c r="A17" t="s">
        <v>80</v>
      </c>
      <c r="B17">
        <v>60</v>
      </c>
      <c r="C17" t="b">
        <v>1</v>
      </c>
      <c r="D17">
        <v>951</v>
      </c>
      <c r="E17">
        <v>6</v>
      </c>
      <c r="F17">
        <v>3642</v>
      </c>
    </row>
    <row r="18" spans="1:6" x14ac:dyDescent="0.55000000000000004">
      <c r="A18" t="s">
        <v>79</v>
      </c>
      <c r="B18">
        <v>10</v>
      </c>
      <c r="C18" t="b">
        <v>1</v>
      </c>
      <c r="D18">
        <v>5795</v>
      </c>
      <c r="E18">
        <v>30</v>
      </c>
      <c r="F18">
        <v>3695</v>
      </c>
    </row>
    <row r="19" spans="1:6" x14ac:dyDescent="0.55000000000000004">
      <c r="A19" t="s">
        <v>77</v>
      </c>
      <c r="B19">
        <v>20</v>
      </c>
      <c r="C19" t="b">
        <v>1</v>
      </c>
      <c r="D19">
        <v>2662</v>
      </c>
      <c r="E19">
        <v>16</v>
      </c>
      <c r="F19">
        <v>3797</v>
      </c>
    </row>
    <row r="20" spans="1:6" x14ac:dyDescent="0.55000000000000004">
      <c r="A20" t="s">
        <v>83</v>
      </c>
      <c r="B20">
        <v>10</v>
      </c>
      <c r="C20" t="b">
        <v>1</v>
      </c>
      <c r="D20">
        <v>5820</v>
      </c>
      <c r="E20">
        <v>30</v>
      </c>
      <c r="F20">
        <v>4049</v>
      </c>
    </row>
    <row r="21" spans="1:6" x14ac:dyDescent="0.55000000000000004">
      <c r="A21" t="s">
        <v>80</v>
      </c>
      <c r="B21">
        <v>30</v>
      </c>
      <c r="C21" t="b">
        <v>1</v>
      </c>
      <c r="D21">
        <v>2200</v>
      </c>
      <c r="E21">
        <v>14</v>
      </c>
      <c r="F21">
        <v>4215</v>
      </c>
    </row>
    <row r="22" spans="1:6" x14ac:dyDescent="0.55000000000000004">
      <c r="A22" t="s">
        <v>79</v>
      </c>
      <c r="B22">
        <v>30</v>
      </c>
      <c r="C22" t="b">
        <v>1</v>
      </c>
      <c r="D22">
        <v>2285</v>
      </c>
      <c r="E22">
        <v>12</v>
      </c>
      <c r="F22">
        <v>4669</v>
      </c>
    </row>
    <row r="23" spans="1:6" x14ac:dyDescent="0.55000000000000004">
      <c r="A23" t="s">
        <v>80</v>
      </c>
      <c r="B23">
        <v>80</v>
      </c>
      <c r="C23" t="b">
        <v>1</v>
      </c>
      <c r="D23">
        <v>887</v>
      </c>
      <c r="E23">
        <v>6</v>
      </c>
      <c r="F23">
        <v>4728</v>
      </c>
    </row>
    <row r="24" spans="1:6" x14ac:dyDescent="0.55000000000000004">
      <c r="A24" t="s">
        <v>81</v>
      </c>
      <c r="B24">
        <v>60</v>
      </c>
      <c r="C24" t="b">
        <v>1</v>
      </c>
      <c r="D24">
        <v>1252</v>
      </c>
      <c r="E24">
        <v>8</v>
      </c>
      <c r="F24">
        <v>4940</v>
      </c>
    </row>
    <row r="25" spans="1:6" x14ac:dyDescent="0.55000000000000004">
      <c r="A25" t="s">
        <v>79</v>
      </c>
      <c r="B25">
        <v>20</v>
      </c>
      <c r="C25" t="b">
        <v>1</v>
      </c>
      <c r="D25">
        <v>3839</v>
      </c>
      <c r="E25">
        <v>23</v>
      </c>
      <c r="F25">
        <v>5137</v>
      </c>
    </row>
    <row r="26" spans="1:6" x14ac:dyDescent="0.55000000000000004">
      <c r="A26" t="s">
        <v>78</v>
      </c>
      <c r="B26">
        <v>10</v>
      </c>
      <c r="C26" t="b">
        <v>1</v>
      </c>
      <c r="D26">
        <v>7783</v>
      </c>
      <c r="E26">
        <v>38</v>
      </c>
      <c r="F26">
        <v>5276</v>
      </c>
    </row>
    <row r="27" spans="1:6" x14ac:dyDescent="0.55000000000000004">
      <c r="A27" t="s">
        <v>80</v>
      </c>
      <c r="B27">
        <v>10</v>
      </c>
      <c r="C27" t="b">
        <v>1</v>
      </c>
      <c r="D27">
        <v>7964</v>
      </c>
      <c r="E27">
        <v>42</v>
      </c>
      <c r="F27">
        <v>5308</v>
      </c>
    </row>
    <row r="28" spans="1:6" x14ac:dyDescent="0.55000000000000004">
      <c r="A28" t="s">
        <v>79</v>
      </c>
      <c r="B28">
        <v>80</v>
      </c>
      <c r="C28" t="b">
        <v>1</v>
      </c>
      <c r="D28">
        <v>1027</v>
      </c>
      <c r="E28">
        <v>7</v>
      </c>
      <c r="F28">
        <v>5419</v>
      </c>
    </row>
    <row r="29" spans="1:6" x14ac:dyDescent="0.55000000000000004">
      <c r="A29" t="s">
        <v>80</v>
      </c>
      <c r="B29">
        <v>40</v>
      </c>
      <c r="C29" t="b">
        <v>1</v>
      </c>
      <c r="D29">
        <v>2094</v>
      </c>
      <c r="E29">
        <v>12</v>
      </c>
      <c r="F29">
        <v>5427</v>
      </c>
    </row>
    <row r="30" spans="1:6" x14ac:dyDescent="0.55000000000000004">
      <c r="A30" t="s">
        <v>81</v>
      </c>
      <c r="B30">
        <v>70</v>
      </c>
      <c r="C30" t="b">
        <v>1</v>
      </c>
      <c r="D30">
        <v>1387</v>
      </c>
      <c r="E30">
        <v>9</v>
      </c>
      <c r="F30">
        <v>6319</v>
      </c>
    </row>
    <row r="31" spans="1:6" x14ac:dyDescent="0.55000000000000004">
      <c r="A31" t="s">
        <v>81</v>
      </c>
      <c r="B31">
        <v>10</v>
      </c>
      <c r="C31" t="b">
        <v>0</v>
      </c>
      <c r="D31">
        <v>10000</v>
      </c>
      <c r="E31">
        <v>53</v>
      </c>
      <c r="F31">
        <v>6502</v>
      </c>
    </row>
    <row r="32" spans="1:6" x14ac:dyDescent="0.55000000000000004">
      <c r="A32" t="s">
        <v>82</v>
      </c>
      <c r="B32">
        <v>10</v>
      </c>
      <c r="C32" t="b">
        <v>0</v>
      </c>
      <c r="D32">
        <v>10000</v>
      </c>
      <c r="E32">
        <v>55</v>
      </c>
      <c r="F32">
        <v>6796</v>
      </c>
    </row>
    <row r="33" spans="1:6" x14ac:dyDescent="0.55000000000000004">
      <c r="A33" t="s">
        <v>80</v>
      </c>
      <c r="B33">
        <v>70</v>
      </c>
      <c r="C33" t="b">
        <v>1</v>
      </c>
      <c r="D33">
        <v>1781</v>
      </c>
      <c r="E33">
        <v>12</v>
      </c>
      <c r="F33">
        <v>8081</v>
      </c>
    </row>
    <row r="34" spans="1:6" x14ac:dyDescent="0.55000000000000004">
      <c r="A34" t="s">
        <v>81</v>
      </c>
      <c r="B34">
        <v>20</v>
      </c>
      <c r="C34" t="b">
        <v>1</v>
      </c>
      <c r="D34">
        <v>6890</v>
      </c>
      <c r="E34">
        <v>41</v>
      </c>
      <c r="F34">
        <v>9020</v>
      </c>
    </row>
    <row r="35" spans="1:6" x14ac:dyDescent="0.55000000000000004">
      <c r="A35" t="s">
        <v>78</v>
      </c>
      <c r="B35">
        <v>20</v>
      </c>
      <c r="C35" t="b">
        <v>1</v>
      </c>
      <c r="D35">
        <v>7151</v>
      </c>
      <c r="E35">
        <v>42</v>
      </c>
      <c r="F35">
        <v>10072</v>
      </c>
    </row>
    <row r="36" spans="1:6" x14ac:dyDescent="0.55000000000000004">
      <c r="A36" t="s">
        <v>82</v>
      </c>
      <c r="B36">
        <v>30</v>
      </c>
      <c r="C36" t="b">
        <v>1</v>
      </c>
      <c r="D36">
        <v>5212</v>
      </c>
      <c r="E36">
        <v>32</v>
      </c>
      <c r="F36">
        <v>10935</v>
      </c>
    </row>
    <row r="37" spans="1:6" x14ac:dyDescent="0.55000000000000004">
      <c r="A37" t="s">
        <v>77</v>
      </c>
      <c r="B37">
        <v>70</v>
      </c>
      <c r="C37" t="b">
        <v>1</v>
      </c>
      <c r="D37">
        <v>2392</v>
      </c>
      <c r="E37">
        <v>16</v>
      </c>
      <c r="F37">
        <v>11959</v>
      </c>
    </row>
    <row r="38" spans="1:6" x14ac:dyDescent="0.55000000000000004">
      <c r="A38" t="s">
        <v>82</v>
      </c>
      <c r="B38">
        <v>80</v>
      </c>
      <c r="C38" t="b">
        <v>1</v>
      </c>
      <c r="D38">
        <v>2337</v>
      </c>
      <c r="E38">
        <v>15</v>
      </c>
      <c r="F38">
        <v>12887</v>
      </c>
    </row>
    <row r="39" spans="1:6" x14ac:dyDescent="0.55000000000000004">
      <c r="A39" t="s">
        <v>81</v>
      </c>
      <c r="B39">
        <v>50</v>
      </c>
      <c r="C39" t="b">
        <v>1</v>
      </c>
      <c r="D39">
        <v>4101</v>
      </c>
      <c r="E39">
        <v>28</v>
      </c>
      <c r="F39">
        <v>14031</v>
      </c>
    </row>
    <row r="40" spans="1:6" x14ac:dyDescent="0.55000000000000004">
      <c r="A40" t="s">
        <v>82</v>
      </c>
      <c r="B40">
        <v>20</v>
      </c>
      <c r="C40" t="b">
        <v>0</v>
      </c>
      <c r="D40">
        <v>10000</v>
      </c>
      <c r="E40">
        <v>59</v>
      </c>
      <c r="F40">
        <v>14062</v>
      </c>
    </row>
    <row r="41" spans="1:6" x14ac:dyDescent="0.55000000000000004">
      <c r="A41" t="s">
        <v>83</v>
      </c>
      <c r="B41">
        <v>20</v>
      </c>
      <c r="C41" t="b">
        <v>0</v>
      </c>
      <c r="D41">
        <v>10000</v>
      </c>
      <c r="E41">
        <v>61</v>
      </c>
      <c r="F41">
        <v>14108</v>
      </c>
    </row>
    <row r="42" spans="1:6" x14ac:dyDescent="0.55000000000000004">
      <c r="A42" t="s">
        <v>80</v>
      </c>
      <c r="B42">
        <v>50</v>
      </c>
      <c r="C42" t="b">
        <v>1</v>
      </c>
      <c r="D42">
        <v>4712</v>
      </c>
      <c r="E42">
        <v>33</v>
      </c>
      <c r="F42">
        <v>15115</v>
      </c>
    </row>
    <row r="43" spans="1:6" x14ac:dyDescent="0.55000000000000004">
      <c r="A43" t="s">
        <v>78</v>
      </c>
      <c r="B43">
        <v>80</v>
      </c>
      <c r="C43" t="b">
        <v>1</v>
      </c>
      <c r="D43">
        <v>2748</v>
      </c>
      <c r="E43">
        <v>20</v>
      </c>
      <c r="F43">
        <v>15351</v>
      </c>
    </row>
    <row r="44" spans="1:6" x14ac:dyDescent="0.55000000000000004">
      <c r="A44" t="s">
        <v>78</v>
      </c>
      <c r="B44">
        <v>100</v>
      </c>
      <c r="C44" t="b">
        <v>1</v>
      </c>
      <c r="D44">
        <v>2393</v>
      </c>
      <c r="E44">
        <v>17</v>
      </c>
      <c r="F44">
        <v>15493</v>
      </c>
    </row>
    <row r="45" spans="1:6" x14ac:dyDescent="0.55000000000000004">
      <c r="A45" t="s">
        <v>82</v>
      </c>
      <c r="B45">
        <v>50</v>
      </c>
      <c r="C45" t="b">
        <v>1</v>
      </c>
      <c r="D45">
        <v>4973</v>
      </c>
      <c r="E45">
        <v>29</v>
      </c>
      <c r="F45">
        <v>17146</v>
      </c>
    </row>
    <row r="46" spans="1:6" x14ac:dyDescent="0.55000000000000004">
      <c r="A46" t="s">
        <v>81</v>
      </c>
      <c r="B46">
        <v>40</v>
      </c>
      <c r="C46" t="b">
        <v>1</v>
      </c>
      <c r="D46">
        <v>6654</v>
      </c>
      <c r="E46">
        <v>45</v>
      </c>
      <c r="F46">
        <v>17557</v>
      </c>
    </row>
    <row r="47" spans="1:6" x14ac:dyDescent="0.55000000000000004">
      <c r="A47" t="s">
        <v>78</v>
      </c>
      <c r="B47">
        <v>60</v>
      </c>
      <c r="C47" t="b">
        <v>1</v>
      </c>
      <c r="D47">
        <v>4293</v>
      </c>
      <c r="E47">
        <v>29</v>
      </c>
      <c r="F47">
        <v>17828</v>
      </c>
    </row>
    <row r="48" spans="1:6" x14ac:dyDescent="0.55000000000000004">
      <c r="A48" t="s">
        <v>77</v>
      </c>
      <c r="B48">
        <v>60</v>
      </c>
      <c r="C48" t="b">
        <v>1</v>
      </c>
      <c r="D48">
        <v>4350</v>
      </c>
      <c r="E48">
        <v>28</v>
      </c>
      <c r="F48">
        <v>18609</v>
      </c>
    </row>
    <row r="49" spans="1:6" x14ac:dyDescent="0.55000000000000004">
      <c r="A49" t="s">
        <v>81</v>
      </c>
      <c r="B49">
        <v>30</v>
      </c>
      <c r="C49" t="b">
        <v>1</v>
      </c>
      <c r="D49">
        <v>9859</v>
      </c>
      <c r="E49">
        <v>64</v>
      </c>
      <c r="F49">
        <v>19180</v>
      </c>
    </row>
    <row r="50" spans="1:6" x14ac:dyDescent="0.55000000000000004">
      <c r="A50" t="s">
        <v>83</v>
      </c>
      <c r="B50">
        <v>30</v>
      </c>
      <c r="C50" t="b">
        <v>0</v>
      </c>
      <c r="D50">
        <v>10000</v>
      </c>
      <c r="E50">
        <v>62</v>
      </c>
      <c r="F50">
        <v>20581</v>
      </c>
    </row>
    <row r="51" spans="1:6" x14ac:dyDescent="0.55000000000000004">
      <c r="A51" t="s">
        <v>78</v>
      </c>
      <c r="B51">
        <v>30</v>
      </c>
      <c r="C51" t="b">
        <v>0</v>
      </c>
      <c r="D51">
        <v>10000</v>
      </c>
      <c r="E51">
        <v>65</v>
      </c>
      <c r="F51">
        <v>20650</v>
      </c>
    </row>
    <row r="52" spans="1:6" x14ac:dyDescent="0.55000000000000004">
      <c r="A52" t="s">
        <v>83</v>
      </c>
      <c r="B52">
        <v>40</v>
      </c>
      <c r="C52" t="b">
        <v>1</v>
      </c>
      <c r="D52">
        <v>7282</v>
      </c>
      <c r="E52">
        <v>46</v>
      </c>
      <c r="F52">
        <v>20679</v>
      </c>
    </row>
    <row r="53" spans="1:6" x14ac:dyDescent="0.55000000000000004">
      <c r="A53" t="s">
        <v>78</v>
      </c>
      <c r="B53">
        <v>70</v>
      </c>
      <c r="C53" t="b">
        <v>1</v>
      </c>
      <c r="D53">
        <v>4242</v>
      </c>
      <c r="E53">
        <v>29</v>
      </c>
      <c r="F53">
        <v>20866</v>
      </c>
    </row>
    <row r="54" spans="1:6" x14ac:dyDescent="0.55000000000000004">
      <c r="A54" t="s">
        <v>80</v>
      </c>
      <c r="B54">
        <v>100</v>
      </c>
      <c r="C54" t="b">
        <v>1</v>
      </c>
      <c r="D54">
        <v>3604</v>
      </c>
      <c r="E54">
        <v>25</v>
      </c>
      <c r="F54">
        <v>23403</v>
      </c>
    </row>
    <row r="55" spans="1:6" x14ac:dyDescent="0.55000000000000004">
      <c r="A55" t="s">
        <v>81</v>
      </c>
      <c r="B55">
        <v>90</v>
      </c>
      <c r="C55" t="b">
        <v>1</v>
      </c>
      <c r="D55">
        <v>3755</v>
      </c>
      <c r="E55">
        <v>26</v>
      </c>
      <c r="F55">
        <v>23802</v>
      </c>
    </row>
    <row r="56" spans="1:6" x14ac:dyDescent="0.55000000000000004">
      <c r="A56" t="s">
        <v>83</v>
      </c>
      <c r="B56">
        <v>100</v>
      </c>
      <c r="C56" t="b">
        <v>1</v>
      </c>
      <c r="D56">
        <v>3502</v>
      </c>
      <c r="E56">
        <v>24</v>
      </c>
      <c r="F56">
        <v>24752</v>
      </c>
    </row>
    <row r="57" spans="1:6" x14ac:dyDescent="0.55000000000000004">
      <c r="A57" t="s">
        <v>78</v>
      </c>
      <c r="B57">
        <v>50</v>
      </c>
      <c r="C57" t="b">
        <v>1</v>
      </c>
      <c r="D57">
        <v>7475</v>
      </c>
      <c r="E57">
        <v>48</v>
      </c>
      <c r="F57">
        <v>26016</v>
      </c>
    </row>
    <row r="58" spans="1:6" x14ac:dyDescent="0.55000000000000004">
      <c r="A58" t="s">
        <v>82</v>
      </c>
      <c r="B58">
        <v>60</v>
      </c>
      <c r="C58" t="b">
        <v>1</v>
      </c>
      <c r="D58">
        <v>6332</v>
      </c>
      <c r="E58">
        <v>42</v>
      </c>
      <c r="F58">
        <v>26754</v>
      </c>
    </row>
    <row r="59" spans="1:6" x14ac:dyDescent="0.55000000000000004">
      <c r="A59" t="s">
        <v>78</v>
      </c>
      <c r="B59">
        <v>40</v>
      </c>
      <c r="C59" t="b">
        <v>0</v>
      </c>
      <c r="D59">
        <v>10000</v>
      </c>
      <c r="E59">
        <v>63</v>
      </c>
      <c r="F59">
        <v>28406</v>
      </c>
    </row>
    <row r="60" spans="1:6" x14ac:dyDescent="0.55000000000000004">
      <c r="A60" t="s">
        <v>77</v>
      </c>
      <c r="B60">
        <v>40</v>
      </c>
      <c r="C60" t="b">
        <v>0</v>
      </c>
      <c r="D60">
        <v>10000</v>
      </c>
      <c r="E60">
        <v>62</v>
      </c>
      <c r="F60">
        <v>28480</v>
      </c>
    </row>
    <row r="61" spans="1:6" x14ac:dyDescent="0.55000000000000004">
      <c r="A61" t="s">
        <v>83</v>
      </c>
      <c r="B61">
        <v>70</v>
      </c>
      <c r="C61" t="b">
        <v>1</v>
      </c>
      <c r="D61">
        <v>6063</v>
      </c>
      <c r="E61">
        <v>40</v>
      </c>
      <c r="F61">
        <v>29888</v>
      </c>
    </row>
    <row r="62" spans="1:6" x14ac:dyDescent="0.55000000000000004">
      <c r="A62" t="s">
        <v>82</v>
      </c>
      <c r="B62">
        <v>100</v>
      </c>
      <c r="C62" t="b">
        <v>1</v>
      </c>
      <c r="D62">
        <v>4679</v>
      </c>
      <c r="E62">
        <v>31</v>
      </c>
      <c r="F62">
        <v>32776</v>
      </c>
    </row>
    <row r="63" spans="1:6" x14ac:dyDescent="0.55000000000000004">
      <c r="A63" t="s">
        <v>83</v>
      </c>
      <c r="B63">
        <v>50</v>
      </c>
      <c r="C63" t="b">
        <v>0</v>
      </c>
      <c r="D63">
        <v>10000</v>
      </c>
      <c r="E63">
        <v>66</v>
      </c>
      <c r="F63">
        <v>34886</v>
      </c>
    </row>
    <row r="64" spans="1:6" x14ac:dyDescent="0.55000000000000004">
      <c r="A64" t="s">
        <v>77</v>
      </c>
      <c r="B64">
        <v>50</v>
      </c>
      <c r="C64" t="b">
        <v>0</v>
      </c>
      <c r="D64">
        <v>10000</v>
      </c>
      <c r="E64">
        <v>64</v>
      </c>
      <c r="F64">
        <v>34953</v>
      </c>
    </row>
    <row r="65" spans="1:6" x14ac:dyDescent="0.55000000000000004">
      <c r="A65" t="s">
        <v>82</v>
      </c>
      <c r="B65">
        <v>70</v>
      </c>
      <c r="C65" t="b">
        <v>0</v>
      </c>
      <c r="D65">
        <v>10000</v>
      </c>
      <c r="E65">
        <v>67</v>
      </c>
      <c r="F65">
        <v>48762</v>
      </c>
    </row>
    <row r="66" spans="1:6" x14ac:dyDescent="0.55000000000000004">
      <c r="A66" t="s">
        <v>83</v>
      </c>
      <c r="B66">
        <v>80</v>
      </c>
      <c r="C66" t="b">
        <v>1</v>
      </c>
      <c r="D66">
        <v>9445</v>
      </c>
      <c r="E66">
        <v>64</v>
      </c>
      <c r="F66">
        <v>52531</v>
      </c>
    </row>
    <row r="67" spans="1:6" x14ac:dyDescent="0.55000000000000004">
      <c r="A67" t="s">
        <v>77</v>
      </c>
      <c r="B67">
        <v>100</v>
      </c>
      <c r="C67" t="b">
        <v>1</v>
      </c>
      <c r="D67">
        <v>7935</v>
      </c>
      <c r="E67">
        <v>55</v>
      </c>
      <c r="F67">
        <v>55839</v>
      </c>
    </row>
    <row r="68" spans="1:6" x14ac:dyDescent="0.55000000000000004">
      <c r="A68" t="s">
        <v>78</v>
      </c>
      <c r="B68">
        <v>90</v>
      </c>
      <c r="C68" t="b">
        <v>0</v>
      </c>
      <c r="D68">
        <v>10000</v>
      </c>
      <c r="E68">
        <v>71</v>
      </c>
      <c r="F68">
        <v>62137</v>
      </c>
    </row>
    <row r="69" spans="1:6" x14ac:dyDescent="0.55000000000000004">
      <c r="A69" t="s">
        <v>82</v>
      </c>
      <c r="B69">
        <v>90</v>
      </c>
      <c r="C69" t="b">
        <v>0</v>
      </c>
      <c r="D69">
        <v>10000</v>
      </c>
      <c r="E69">
        <v>68</v>
      </c>
      <c r="F69">
        <v>62215</v>
      </c>
    </row>
    <row r="70" spans="1:6" x14ac:dyDescent="0.55000000000000004">
      <c r="A70" t="s">
        <v>77</v>
      </c>
      <c r="B70">
        <v>90</v>
      </c>
      <c r="C70" t="b">
        <v>0</v>
      </c>
      <c r="D70">
        <v>10000</v>
      </c>
      <c r="E70">
        <v>63</v>
      </c>
      <c r="F70">
        <v>62486</v>
      </c>
    </row>
    <row r="71" spans="1:6" x14ac:dyDescent="0.55000000000000004">
      <c r="A71" t="s">
        <v>83</v>
      </c>
      <c r="B71">
        <v>90</v>
      </c>
      <c r="C71" t="b">
        <v>0</v>
      </c>
      <c r="D71">
        <v>10000</v>
      </c>
      <c r="E71">
        <v>68</v>
      </c>
      <c r="F71">
        <v>62708</v>
      </c>
    </row>
  </sheetData>
  <sortState xmlns:xlrd2="http://schemas.microsoft.com/office/spreadsheetml/2017/richdata2" ref="A2:F73">
    <sortCondition ref="F2:F73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9E6F-4ED4-43E7-9934-C8C71D3113DD}">
  <dimension ref="A1:J51"/>
  <sheetViews>
    <sheetView topLeftCell="A25" workbookViewId="0">
      <selection activeCell="J25" sqref="J1:J1048576"/>
    </sheetView>
  </sheetViews>
  <sheetFormatPr defaultRowHeight="14.4" x14ac:dyDescent="0.55000000000000004"/>
  <sheetData>
    <row r="1" spans="1:10" x14ac:dyDescent="0.55000000000000004">
      <c r="A1" s="1" t="s">
        <v>43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75</v>
      </c>
      <c r="G1" s="1" t="s">
        <v>15</v>
      </c>
      <c r="H1" s="1" t="s">
        <v>41</v>
      </c>
      <c r="I1" s="1" t="s">
        <v>42</v>
      </c>
      <c r="J1" s="1" t="s">
        <v>40</v>
      </c>
    </row>
    <row r="2" spans="1:10" x14ac:dyDescent="0.55000000000000004">
      <c r="A2" t="s">
        <v>79</v>
      </c>
      <c r="B2" t="s">
        <v>0</v>
      </c>
      <c r="C2" t="s">
        <v>8</v>
      </c>
      <c r="D2" t="s">
        <v>6</v>
      </c>
      <c r="E2" t="s">
        <v>5</v>
      </c>
      <c r="F2" t="s">
        <v>76</v>
      </c>
      <c r="G2" t="b">
        <v>1</v>
      </c>
      <c r="H2">
        <v>25</v>
      </c>
      <c r="I2">
        <v>0</v>
      </c>
      <c r="J2">
        <v>93</v>
      </c>
    </row>
    <row r="3" spans="1:10" x14ac:dyDescent="0.55000000000000004">
      <c r="A3" t="s">
        <v>122</v>
      </c>
      <c r="B3" t="s">
        <v>0</v>
      </c>
      <c r="C3" t="s">
        <v>8</v>
      </c>
      <c r="D3" t="s">
        <v>6</v>
      </c>
      <c r="E3" t="s">
        <v>5</v>
      </c>
      <c r="F3" t="s">
        <v>76</v>
      </c>
      <c r="G3" t="b">
        <v>1</v>
      </c>
      <c r="H3">
        <v>37</v>
      </c>
      <c r="I3">
        <v>0</v>
      </c>
      <c r="J3">
        <v>134</v>
      </c>
    </row>
    <row r="4" spans="1:10" x14ac:dyDescent="0.55000000000000004">
      <c r="A4" t="s">
        <v>124</v>
      </c>
      <c r="B4" t="s">
        <v>0</v>
      </c>
      <c r="C4" t="s">
        <v>8</v>
      </c>
      <c r="D4" t="s">
        <v>6</v>
      </c>
      <c r="E4" t="s">
        <v>5</v>
      </c>
      <c r="F4" t="s">
        <v>76</v>
      </c>
      <c r="G4" t="b">
        <v>1</v>
      </c>
      <c r="H4">
        <v>63</v>
      </c>
      <c r="I4">
        <v>0</v>
      </c>
      <c r="J4">
        <v>236</v>
      </c>
    </row>
    <row r="5" spans="1:10" x14ac:dyDescent="0.55000000000000004">
      <c r="A5" t="s">
        <v>102</v>
      </c>
      <c r="B5" t="s">
        <v>0</v>
      </c>
      <c r="C5" t="s">
        <v>8</v>
      </c>
      <c r="D5" t="s">
        <v>6</v>
      </c>
      <c r="E5" t="s">
        <v>5</v>
      </c>
      <c r="F5" t="s">
        <v>76</v>
      </c>
      <c r="G5" t="b">
        <v>1</v>
      </c>
      <c r="H5">
        <v>90</v>
      </c>
      <c r="I5">
        <v>0</v>
      </c>
      <c r="J5">
        <v>325</v>
      </c>
    </row>
    <row r="6" spans="1:10" x14ac:dyDescent="0.55000000000000004">
      <c r="A6" t="s">
        <v>93</v>
      </c>
      <c r="B6" t="s">
        <v>0</v>
      </c>
      <c r="C6" t="s">
        <v>8</v>
      </c>
      <c r="D6" t="s">
        <v>6</v>
      </c>
      <c r="E6" t="s">
        <v>5</v>
      </c>
      <c r="F6" t="s">
        <v>76</v>
      </c>
      <c r="G6" t="b">
        <v>1</v>
      </c>
      <c r="H6">
        <v>321</v>
      </c>
      <c r="I6">
        <v>2</v>
      </c>
      <c r="J6">
        <v>1112</v>
      </c>
    </row>
    <row r="7" spans="1:10" x14ac:dyDescent="0.55000000000000004">
      <c r="A7" t="s">
        <v>88</v>
      </c>
      <c r="B7" t="s">
        <v>0</v>
      </c>
      <c r="C7" t="s">
        <v>8</v>
      </c>
      <c r="D7" t="s">
        <v>6</v>
      </c>
      <c r="E7" t="s">
        <v>5</v>
      </c>
      <c r="F7" t="s">
        <v>76</v>
      </c>
      <c r="G7" t="b">
        <v>1</v>
      </c>
      <c r="H7">
        <v>468</v>
      </c>
      <c r="I7">
        <v>3</v>
      </c>
      <c r="J7">
        <v>1584</v>
      </c>
    </row>
    <row r="8" spans="1:10" x14ac:dyDescent="0.55000000000000004">
      <c r="A8" t="s">
        <v>126</v>
      </c>
      <c r="B8" t="s">
        <v>0</v>
      </c>
      <c r="C8" t="s">
        <v>8</v>
      </c>
      <c r="D8" t="s">
        <v>6</v>
      </c>
      <c r="E8" t="s">
        <v>5</v>
      </c>
      <c r="F8" t="s">
        <v>76</v>
      </c>
      <c r="G8" t="b">
        <v>1</v>
      </c>
      <c r="H8">
        <v>454</v>
      </c>
      <c r="I8">
        <v>3</v>
      </c>
      <c r="J8">
        <v>1684</v>
      </c>
    </row>
    <row r="9" spans="1:10" x14ac:dyDescent="0.55000000000000004">
      <c r="A9" t="s">
        <v>129</v>
      </c>
      <c r="B9" t="s">
        <v>0</v>
      </c>
      <c r="C9" t="s">
        <v>8</v>
      </c>
      <c r="D9" t="s">
        <v>6</v>
      </c>
      <c r="E9" t="s">
        <v>5</v>
      </c>
      <c r="F9" t="s">
        <v>76</v>
      </c>
      <c r="G9" t="b">
        <v>1</v>
      </c>
      <c r="H9">
        <v>683</v>
      </c>
      <c r="I9">
        <v>4</v>
      </c>
      <c r="J9">
        <v>2380</v>
      </c>
    </row>
    <row r="10" spans="1:10" x14ac:dyDescent="0.55000000000000004">
      <c r="A10" t="s">
        <v>104</v>
      </c>
      <c r="B10" t="s">
        <v>0</v>
      </c>
      <c r="C10" t="s">
        <v>8</v>
      </c>
      <c r="D10" t="s">
        <v>6</v>
      </c>
      <c r="E10" t="s">
        <v>5</v>
      </c>
      <c r="F10" t="s">
        <v>76</v>
      </c>
      <c r="G10" t="b">
        <v>1</v>
      </c>
      <c r="H10">
        <v>716</v>
      </c>
      <c r="I10">
        <v>5</v>
      </c>
      <c r="J10">
        <v>2489</v>
      </c>
    </row>
    <row r="11" spans="1:10" x14ac:dyDescent="0.55000000000000004">
      <c r="A11" t="s">
        <v>121</v>
      </c>
      <c r="B11" t="s">
        <v>0</v>
      </c>
      <c r="C11" t="s">
        <v>8</v>
      </c>
      <c r="D11" t="s">
        <v>6</v>
      </c>
      <c r="E11" t="s">
        <v>5</v>
      </c>
      <c r="F11" t="s">
        <v>76</v>
      </c>
      <c r="G11" t="b">
        <v>1</v>
      </c>
      <c r="H11">
        <v>803</v>
      </c>
      <c r="I11">
        <v>5</v>
      </c>
      <c r="J11">
        <v>2767</v>
      </c>
    </row>
    <row r="12" spans="1:10" x14ac:dyDescent="0.55000000000000004">
      <c r="A12" t="s">
        <v>109</v>
      </c>
      <c r="B12" t="s">
        <v>0</v>
      </c>
      <c r="C12" t="s">
        <v>8</v>
      </c>
      <c r="D12" t="s">
        <v>6</v>
      </c>
      <c r="E12" t="s">
        <v>5</v>
      </c>
      <c r="F12" t="s">
        <v>76</v>
      </c>
      <c r="G12" t="b">
        <v>1</v>
      </c>
      <c r="H12">
        <v>848</v>
      </c>
      <c r="I12">
        <v>5</v>
      </c>
      <c r="J12">
        <v>2910</v>
      </c>
    </row>
    <row r="13" spans="1:10" x14ac:dyDescent="0.55000000000000004">
      <c r="A13" t="s">
        <v>111</v>
      </c>
      <c r="B13" t="s">
        <v>0</v>
      </c>
      <c r="C13" t="s">
        <v>8</v>
      </c>
      <c r="D13" t="s">
        <v>6</v>
      </c>
      <c r="E13" t="s">
        <v>5</v>
      </c>
      <c r="F13" t="s">
        <v>76</v>
      </c>
      <c r="G13" t="b">
        <v>1</v>
      </c>
      <c r="H13">
        <v>943</v>
      </c>
      <c r="I13">
        <v>6</v>
      </c>
      <c r="J13">
        <v>3243</v>
      </c>
    </row>
    <row r="14" spans="1:10" x14ac:dyDescent="0.55000000000000004">
      <c r="A14" t="s">
        <v>103</v>
      </c>
      <c r="B14" t="s">
        <v>0</v>
      </c>
      <c r="C14" t="s">
        <v>8</v>
      </c>
      <c r="D14" t="s">
        <v>6</v>
      </c>
      <c r="E14" t="s">
        <v>5</v>
      </c>
      <c r="F14" t="s">
        <v>76</v>
      </c>
      <c r="G14" t="b">
        <v>1</v>
      </c>
      <c r="H14">
        <v>938</v>
      </c>
      <c r="I14">
        <v>5</v>
      </c>
      <c r="J14">
        <v>3269</v>
      </c>
    </row>
    <row r="15" spans="1:10" x14ac:dyDescent="0.55000000000000004">
      <c r="A15" t="s">
        <v>115</v>
      </c>
      <c r="B15" t="s">
        <v>0</v>
      </c>
      <c r="C15" t="s">
        <v>8</v>
      </c>
      <c r="D15" t="s">
        <v>6</v>
      </c>
      <c r="E15" t="s">
        <v>5</v>
      </c>
      <c r="F15" t="s">
        <v>76</v>
      </c>
      <c r="G15" t="b">
        <v>1</v>
      </c>
      <c r="H15">
        <v>965</v>
      </c>
      <c r="I15">
        <v>6</v>
      </c>
      <c r="J15">
        <v>3453</v>
      </c>
    </row>
    <row r="16" spans="1:10" x14ac:dyDescent="0.55000000000000004">
      <c r="A16" t="s">
        <v>99</v>
      </c>
      <c r="B16" t="s">
        <v>0</v>
      </c>
      <c r="C16" t="s">
        <v>8</v>
      </c>
      <c r="D16" t="s">
        <v>6</v>
      </c>
      <c r="E16" t="s">
        <v>5</v>
      </c>
      <c r="F16" t="s">
        <v>76</v>
      </c>
      <c r="G16" t="b">
        <v>1</v>
      </c>
      <c r="H16">
        <v>1109</v>
      </c>
      <c r="I16">
        <v>7</v>
      </c>
      <c r="J16">
        <v>3859</v>
      </c>
    </row>
    <row r="17" spans="1:10" x14ac:dyDescent="0.55000000000000004">
      <c r="A17" t="s">
        <v>113</v>
      </c>
      <c r="B17" t="s">
        <v>0</v>
      </c>
      <c r="C17" t="s">
        <v>8</v>
      </c>
      <c r="D17" t="s">
        <v>6</v>
      </c>
      <c r="E17" t="s">
        <v>5</v>
      </c>
      <c r="F17" t="s">
        <v>76</v>
      </c>
      <c r="G17" t="b">
        <v>1</v>
      </c>
      <c r="H17">
        <v>1384</v>
      </c>
      <c r="I17">
        <v>7</v>
      </c>
      <c r="J17">
        <v>5018</v>
      </c>
    </row>
    <row r="18" spans="1:10" x14ac:dyDescent="0.55000000000000004">
      <c r="A18" t="s">
        <v>123</v>
      </c>
      <c r="B18" t="s">
        <v>0</v>
      </c>
      <c r="C18" t="s">
        <v>8</v>
      </c>
      <c r="D18" t="s">
        <v>6</v>
      </c>
      <c r="E18" t="s">
        <v>5</v>
      </c>
      <c r="F18" t="s">
        <v>76</v>
      </c>
      <c r="G18" t="b">
        <v>1</v>
      </c>
      <c r="H18">
        <v>1678</v>
      </c>
      <c r="I18">
        <v>10</v>
      </c>
      <c r="J18">
        <v>5830</v>
      </c>
    </row>
    <row r="19" spans="1:10" x14ac:dyDescent="0.55000000000000004">
      <c r="A19" t="s">
        <v>120</v>
      </c>
      <c r="B19" t="s">
        <v>0</v>
      </c>
      <c r="C19" t="s">
        <v>8</v>
      </c>
      <c r="D19" t="s">
        <v>6</v>
      </c>
      <c r="E19" t="s">
        <v>5</v>
      </c>
      <c r="F19" t="s">
        <v>76</v>
      </c>
      <c r="G19" t="b">
        <v>1</v>
      </c>
      <c r="H19">
        <v>2308</v>
      </c>
      <c r="I19">
        <v>14</v>
      </c>
      <c r="J19">
        <v>7960</v>
      </c>
    </row>
    <row r="20" spans="1:10" x14ac:dyDescent="0.55000000000000004">
      <c r="A20" t="s">
        <v>101</v>
      </c>
      <c r="B20" t="s">
        <v>0</v>
      </c>
      <c r="C20" t="s">
        <v>8</v>
      </c>
      <c r="D20" t="s">
        <v>6</v>
      </c>
      <c r="E20" t="s">
        <v>5</v>
      </c>
      <c r="F20" t="s">
        <v>76</v>
      </c>
      <c r="G20" t="b">
        <v>1</v>
      </c>
      <c r="H20">
        <v>2331</v>
      </c>
      <c r="I20">
        <v>14</v>
      </c>
      <c r="J20">
        <v>8223</v>
      </c>
    </row>
    <row r="21" spans="1:10" x14ac:dyDescent="0.55000000000000004">
      <c r="A21" t="s">
        <v>114</v>
      </c>
      <c r="B21" t="s">
        <v>0</v>
      </c>
      <c r="C21" t="s">
        <v>8</v>
      </c>
      <c r="D21" t="s">
        <v>6</v>
      </c>
      <c r="E21" t="s">
        <v>5</v>
      </c>
      <c r="F21" t="s">
        <v>76</v>
      </c>
      <c r="G21" t="b">
        <v>1</v>
      </c>
      <c r="H21">
        <v>2730</v>
      </c>
      <c r="I21">
        <v>16</v>
      </c>
      <c r="J21">
        <v>9548</v>
      </c>
    </row>
    <row r="22" spans="1:10" x14ac:dyDescent="0.55000000000000004">
      <c r="A22" t="s">
        <v>110</v>
      </c>
      <c r="B22" t="s">
        <v>0</v>
      </c>
      <c r="C22" t="s">
        <v>8</v>
      </c>
      <c r="D22" t="s">
        <v>6</v>
      </c>
      <c r="E22" t="s">
        <v>5</v>
      </c>
      <c r="F22" t="s">
        <v>76</v>
      </c>
      <c r="G22" t="b">
        <v>1</v>
      </c>
      <c r="H22">
        <v>3037</v>
      </c>
      <c r="I22">
        <v>20</v>
      </c>
      <c r="J22">
        <v>10798</v>
      </c>
    </row>
    <row r="23" spans="1:10" x14ac:dyDescent="0.55000000000000004">
      <c r="A23" t="s">
        <v>90</v>
      </c>
      <c r="B23" t="s">
        <v>0</v>
      </c>
      <c r="C23" t="s">
        <v>8</v>
      </c>
      <c r="D23" t="s">
        <v>6</v>
      </c>
      <c r="E23" t="s">
        <v>5</v>
      </c>
      <c r="F23" t="s">
        <v>76</v>
      </c>
      <c r="G23" t="b">
        <v>1</v>
      </c>
      <c r="H23">
        <v>3255</v>
      </c>
      <c r="I23">
        <v>20</v>
      </c>
      <c r="J23">
        <v>11479</v>
      </c>
    </row>
    <row r="24" spans="1:10" x14ac:dyDescent="0.55000000000000004">
      <c r="A24" t="s">
        <v>100</v>
      </c>
      <c r="B24" t="s">
        <v>0</v>
      </c>
      <c r="C24" t="s">
        <v>8</v>
      </c>
      <c r="D24" t="s">
        <v>6</v>
      </c>
      <c r="E24" t="s">
        <v>5</v>
      </c>
      <c r="F24" t="s">
        <v>76</v>
      </c>
      <c r="G24" t="b">
        <v>1</v>
      </c>
      <c r="H24">
        <v>3464</v>
      </c>
      <c r="I24">
        <v>21</v>
      </c>
      <c r="J24">
        <v>12007</v>
      </c>
    </row>
    <row r="25" spans="1:10" x14ac:dyDescent="0.55000000000000004">
      <c r="A25" t="s">
        <v>125</v>
      </c>
      <c r="B25" t="s">
        <v>0</v>
      </c>
      <c r="C25" t="s">
        <v>8</v>
      </c>
      <c r="D25" t="s">
        <v>6</v>
      </c>
      <c r="E25" t="s">
        <v>5</v>
      </c>
      <c r="F25" t="s">
        <v>76</v>
      </c>
      <c r="G25" t="b">
        <v>1</v>
      </c>
      <c r="H25">
        <v>4168</v>
      </c>
      <c r="I25">
        <v>26</v>
      </c>
      <c r="J25">
        <v>14476</v>
      </c>
    </row>
    <row r="26" spans="1:10" x14ac:dyDescent="0.55000000000000004">
      <c r="A26" t="s">
        <v>81</v>
      </c>
      <c r="B26" t="s">
        <v>0</v>
      </c>
      <c r="C26" t="s">
        <v>8</v>
      </c>
      <c r="D26" t="s">
        <v>6</v>
      </c>
      <c r="E26" t="s">
        <v>5</v>
      </c>
      <c r="F26" t="s">
        <v>76</v>
      </c>
      <c r="G26" t="b">
        <v>1</v>
      </c>
      <c r="H26">
        <v>4101</v>
      </c>
      <c r="I26">
        <v>28</v>
      </c>
      <c r="J26">
        <v>14707</v>
      </c>
    </row>
    <row r="27" spans="1:10" x14ac:dyDescent="0.55000000000000004">
      <c r="A27" t="s">
        <v>80</v>
      </c>
      <c r="B27" t="s">
        <v>0</v>
      </c>
      <c r="C27" t="s">
        <v>8</v>
      </c>
      <c r="D27" t="s">
        <v>6</v>
      </c>
      <c r="E27" t="s">
        <v>5</v>
      </c>
      <c r="F27" t="s">
        <v>76</v>
      </c>
      <c r="G27" t="b">
        <v>1</v>
      </c>
      <c r="H27">
        <v>4712</v>
      </c>
      <c r="I27">
        <v>33</v>
      </c>
      <c r="J27">
        <v>16057</v>
      </c>
    </row>
    <row r="28" spans="1:10" x14ac:dyDescent="0.55000000000000004">
      <c r="A28" t="s">
        <v>92</v>
      </c>
      <c r="B28" t="s">
        <v>0</v>
      </c>
      <c r="C28" t="s">
        <v>8</v>
      </c>
      <c r="D28" t="s">
        <v>6</v>
      </c>
      <c r="E28" t="s">
        <v>5</v>
      </c>
      <c r="F28" t="s">
        <v>76</v>
      </c>
      <c r="G28" t="b">
        <v>1</v>
      </c>
      <c r="H28">
        <v>4965</v>
      </c>
      <c r="I28">
        <v>30</v>
      </c>
      <c r="J28">
        <v>17020</v>
      </c>
    </row>
    <row r="29" spans="1:10" x14ac:dyDescent="0.55000000000000004">
      <c r="A29" t="s">
        <v>106</v>
      </c>
      <c r="B29" t="s">
        <v>0</v>
      </c>
      <c r="C29" t="s">
        <v>8</v>
      </c>
      <c r="D29" t="s">
        <v>6</v>
      </c>
      <c r="E29" t="s">
        <v>5</v>
      </c>
      <c r="F29" t="s">
        <v>76</v>
      </c>
      <c r="G29" t="b">
        <v>1</v>
      </c>
      <c r="H29">
        <v>4949</v>
      </c>
      <c r="I29">
        <v>32</v>
      </c>
      <c r="J29">
        <v>17279</v>
      </c>
    </row>
    <row r="30" spans="1:10" x14ac:dyDescent="0.55000000000000004">
      <c r="A30" t="s">
        <v>82</v>
      </c>
      <c r="B30" t="s">
        <v>0</v>
      </c>
      <c r="C30" t="s">
        <v>8</v>
      </c>
      <c r="D30" t="s">
        <v>6</v>
      </c>
      <c r="E30" t="s">
        <v>5</v>
      </c>
      <c r="F30" t="s">
        <v>76</v>
      </c>
      <c r="G30" t="b">
        <v>1</v>
      </c>
      <c r="H30">
        <v>4973</v>
      </c>
      <c r="I30">
        <v>29</v>
      </c>
      <c r="J30">
        <v>17563</v>
      </c>
    </row>
    <row r="31" spans="1:10" x14ac:dyDescent="0.55000000000000004">
      <c r="A31" t="s">
        <v>127</v>
      </c>
      <c r="B31" t="s">
        <v>0</v>
      </c>
      <c r="C31" t="s">
        <v>8</v>
      </c>
      <c r="D31" t="s">
        <v>6</v>
      </c>
      <c r="E31" t="s">
        <v>5</v>
      </c>
      <c r="F31" t="s">
        <v>76</v>
      </c>
      <c r="G31" t="b">
        <v>1</v>
      </c>
      <c r="H31">
        <v>5153</v>
      </c>
      <c r="I31">
        <v>35</v>
      </c>
      <c r="J31">
        <v>18271</v>
      </c>
    </row>
    <row r="32" spans="1:10" x14ac:dyDescent="0.55000000000000004">
      <c r="A32" t="s">
        <v>89</v>
      </c>
      <c r="B32" t="s">
        <v>0</v>
      </c>
      <c r="C32" t="s">
        <v>8</v>
      </c>
      <c r="D32" t="s">
        <v>6</v>
      </c>
      <c r="E32" t="s">
        <v>5</v>
      </c>
      <c r="F32" t="s">
        <v>76</v>
      </c>
      <c r="G32" t="b">
        <v>1</v>
      </c>
      <c r="H32">
        <v>5726</v>
      </c>
      <c r="I32">
        <v>37</v>
      </c>
      <c r="J32">
        <v>19910</v>
      </c>
    </row>
    <row r="33" spans="1:10" x14ac:dyDescent="0.55000000000000004">
      <c r="A33" t="s">
        <v>91</v>
      </c>
      <c r="B33" t="s">
        <v>0</v>
      </c>
      <c r="C33" t="s">
        <v>8</v>
      </c>
      <c r="D33" t="s">
        <v>6</v>
      </c>
      <c r="E33" t="s">
        <v>5</v>
      </c>
      <c r="F33" t="s">
        <v>76</v>
      </c>
      <c r="G33" t="b">
        <v>1</v>
      </c>
      <c r="H33">
        <v>5886</v>
      </c>
      <c r="I33">
        <v>39</v>
      </c>
      <c r="J33">
        <v>20818</v>
      </c>
    </row>
    <row r="34" spans="1:10" x14ac:dyDescent="0.55000000000000004">
      <c r="A34" t="s">
        <v>78</v>
      </c>
      <c r="B34" t="s">
        <v>0</v>
      </c>
      <c r="C34" t="s">
        <v>8</v>
      </c>
      <c r="D34" t="s">
        <v>6</v>
      </c>
      <c r="E34" t="s">
        <v>5</v>
      </c>
      <c r="F34" t="s">
        <v>76</v>
      </c>
      <c r="G34" t="b">
        <v>1</v>
      </c>
      <c r="H34">
        <v>7475</v>
      </c>
      <c r="I34">
        <v>48</v>
      </c>
      <c r="J34">
        <v>25689</v>
      </c>
    </row>
    <row r="35" spans="1:10" x14ac:dyDescent="0.55000000000000004">
      <c r="A35" t="s">
        <v>118</v>
      </c>
      <c r="B35" t="s">
        <v>0</v>
      </c>
      <c r="C35" t="s">
        <v>8</v>
      </c>
      <c r="D35" t="s">
        <v>6</v>
      </c>
      <c r="E35" t="s">
        <v>5</v>
      </c>
      <c r="F35" t="s">
        <v>76</v>
      </c>
      <c r="G35" t="b">
        <v>1</v>
      </c>
      <c r="H35">
        <v>7486</v>
      </c>
      <c r="I35">
        <v>48</v>
      </c>
      <c r="J35">
        <v>26163</v>
      </c>
    </row>
    <row r="36" spans="1:10" x14ac:dyDescent="0.55000000000000004">
      <c r="A36" t="s">
        <v>98</v>
      </c>
      <c r="B36" t="s">
        <v>0</v>
      </c>
      <c r="C36" t="s">
        <v>8</v>
      </c>
      <c r="D36" t="s">
        <v>6</v>
      </c>
      <c r="E36" t="s">
        <v>5</v>
      </c>
      <c r="F36" t="s">
        <v>76</v>
      </c>
      <c r="G36" t="b">
        <v>1</v>
      </c>
      <c r="H36">
        <v>7337</v>
      </c>
      <c r="I36">
        <v>44</v>
      </c>
      <c r="J36">
        <v>26239</v>
      </c>
    </row>
    <row r="37" spans="1:10" x14ac:dyDescent="0.55000000000000004">
      <c r="A37" t="s">
        <v>95</v>
      </c>
      <c r="B37" t="s">
        <v>0</v>
      </c>
      <c r="C37" t="s">
        <v>8</v>
      </c>
      <c r="D37" t="s">
        <v>6</v>
      </c>
      <c r="E37" t="s">
        <v>5</v>
      </c>
      <c r="F37" t="s">
        <v>76</v>
      </c>
      <c r="G37" t="b">
        <v>0</v>
      </c>
      <c r="H37">
        <v>10000</v>
      </c>
      <c r="I37">
        <v>67</v>
      </c>
      <c r="J37">
        <v>34643</v>
      </c>
    </row>
    <row r="38" spans="1:10" x14ac:dyDescent="0.55000000000000004">
      <c r="A38" t="s">
        <v>108</v>
      </c>
      <c r="B38" t="s">
        <v>0</v>
      </c>
      <c r="C38" t="s">
        <v>8</v>
      </c>
      <c r="D38" t="s">
        <v>6</v>
      </c>
      <c r="E38" t="s">
        <v>5</v>
      </c>
      <c r="F38" t="s">
        <v>76</v>
      </c>
      <c r="G38" t="b">
        <v>0</v>
      </c>
      <c r="H38">
        <v>10000</v>
      </c>
      <c r="I38">
        <v>60</v>
      </c>
      <c r="J38">
        <v>34765</v>
      </c>
    </row>
    <row r="39" spans="1:10" x14ac:dyDescent="0.55000000000000004">
      <c r="A39" t="s">
        <v>117</v>
      </c>
      <c r="B39" t="s">
        <v>0</v>
      </c>
      <c r="C39" t="s">
        <v>8</v>
      </c>
      <c r="D39" t="s">
        <v>6</v>
      </c>
      <c r="E39" t="s">
        <v>5</v>
      </c>
      <c r="F39" t="s">
        <v>76</v>
      </c>
      <c r="G39" t="b">
        <v>0</v>
      </c>
      <c r="H39">
        <v>10000</v>
      </c>
      <c r="I39">
        <v>65</v>
      </c>
      <c r="J39">
        <v>34795</v>
      </c>
    </row>
    <row r="40" spans="1:10" x14ac:dyDescent="0.55000000000000004">
      <c r="A40" t="s">
        <v>112</v>
      </c>
      <c r="B40" t="s">
        <v>0</v>
      </c>
      <c r="C40" t="s">
        <v>8</v>
      </c>
      <c r="D40" t="s">
        <v>6</v>
      </c>
      <c r="E40" t="s">
        <v>5</v>
      </c>
      <c r="F40" t="s">
        <v>76</v>
      </c>
      <c r="G40" t="b">
        <v>0</v>
      </c>
      <c r="H40">
        <v>10000</v>
      </c>
      <c r="I40">
        <v>66</v>
      </c>
      <c r="J40">
        <v>34832</v>
      </c>
    </row>
    <row r="41" spans="1:10" x14ac:dyDescent="0.55000000000000004">
      <c r="A41" t="s">
        <v>96</v>
      </c>
      <c r="B41" t="s">
        <v>0</v>
      </c>
      <c r="C41" t="s">
        <v>8</v>
      </c>
      <c r="D41" t="s">
        <v>6</v>
      </c>
      <c r="E41" t="s">
        <v>5</v>
      </c>
      <c r="F41" t="s">
        <v>76</v>
      </c>
      <c r="G41" t="b">
        <v>0</v>
      </c>
      <c r="H41">
        <v>10000</v>
      </c>
      <c r="I41">
        <v>68</v>
      </c>
      <c r="J41">
        <v>34897</v>
      </c>
    </row>
    <row r="42" spans="1:10" x14ac:dyDescent="0.55000000000000004">
      <c r="A42" t="s">
        <v>87</v>
      </c>
      <c r="B42" t="s">
        <v>0</v>
      </c>
      <c r="C42" t="s">
        <v>8</v>
      </c>
      <c r="D42" t="s">
        <v>6</v>
      </c>
      <c r="E42" t="s">
        <v>5</v>
      </c>
      <c r="F42" t="s">
        <v>76</v>
      </c>
      <c r="G42" t="b">
        <v>0</v>
      </c>
      <c r="H42">
        <v>10000</v>
      </c>
      <c r="I42">
        <v>65</v>
      </c>
      <c r="J42">
        <v>34938</v>
      </c>
    </row>
    <row r="43" spans="1:10" x14ac:dyDescent="0.55000000000000004">
      <c r="A43" t="s">
        <v>128</v>
      </c>
      <c r="B43" t="s">
        <v>0</v>
      </c>
      <c r="C43" t="s">
        <v>8</v>
      </c>
      <c r="D43" t="s">
        <v>6</v>
      </c>
      <c r="E43" t="s">
        <v>5</v>
      </c>
      <c r="F43" t="s">
        <v>76</v>
      </c>
      <c r="G43" t="b">
        <v>0</v>
      </c>
      <c r="H43">
        <v>10000</v>
      </c>
      <c r="I43">
        <v>66</v>
      </c>
      <c r="J43">
        <v>34961</v>
      </c>
    </row>
    <row r="44" spans="1:10" x14ac:dyDescent="0.55000000000000004">
      <c r="A44" t="s">
        <v>119</v>
      </c>
      <c r="B44" t="s">
        <v>0</v>
      </c>
      <c r="C44" t="s">
        <v>8</v>
      </c>
      <c r="D44" t="s">
        <v>6</v>
      </c>
      <c r="E44" t="s">
        <v>5</v>
      </c>
      <c r="F44" t="s">
        <v>76</v>
      </c>
      <c r="G44" t="b">
        <v>0</v>
      </c>
      <c r="H44">
        <v>10000</v>
      </c>
      <c r="I44">
        <v>64</v>
      </c>
      <c r="J44">
        <v>34991</v>
      </c>
    </row>
    <row r="45" spans="1:10" x14ac:dyDescent="0.55000000000000004">
      <c r="A45" t="s">
        <v>116</v>
      </c>
      <c r="B45" t="s">
        <v>0</v>
      </c>
      <c r="C45" t="s">
        <v>8</v>
      </c>
      <c r="D45" t="s">
        <v>6</v>
      </c>
      <c r="E45" t="s">
        <v>5</v>
      </c>
      <c r="F45" t="s">
        <v>76</v>
      </c>
      <c r="G45" t="b">
        <v>0</v>
      </c>
      <c r="H45">
        <v>10000</v>
      </c>
      <c r="I45">
        <v>65</v>
      </c>
      <c r="J45">
        <v>35002</v>
      </c>
    </row>
    <row r="46" spans="1:10" x14ac:dyDescent="0.55000000000000004">
      <c r="A46" t="s">
        <v>94</v>
      </c>
      <c r="B46" t="s">
        <v>0</v>
      </c>
      <c r="C46" t="s">
        <v>8</v>
      </c>
      <c r="D46" t="s">
        <v>6</v>
      </c>
      <c r="E46" t="s">
        <v>5</v>
      </c>
      <c r="F46" t="s">
        <v>76</v>
      </c>
      <c r="G46" t="b">
        <v>0</v>
      </c>
      <c r="H46">
        <v>10000</v>
      </c>
      <c r="I46">
        <v>63</v>
      </c>
      <c r="J46">
        <v>35053</v>
      </c>
    </row>
    <row r="47" spans="1:10" x14ac:dyDescent="0.55000000000000004">
      <c r="A47" t="s">
        <v>107</v>
      </c>
      <c r="B47" t="s">
        <v>0</v>
      </c>
      <c r="C47" t="s">
        <v>8</v>
      </c>
      <c r="D47" t="s">
        <v>6</v>
      </c>
      <c r="E47" t="s">
        <v>5</v>
      </c>
      <c r="F47" t="s">
        <v>76</v>
      </c>
      <c r="G47" t="b">
        <v>0</v>
      </c>
      <c r="H47">
        <v>10000</v>
      </c>
      <c r="I47">
        <v>65</v>
      </c>
      <c r="J47">
        <v>35098</v>
      </c>
    </row>
    <row r="48" spans="1:10" x14ac:dyDescent="0.55000000000000004">
      <c r="A48" t="s">
        <v>83</v>
      </c>
      <c r="B48" t="s">
        <v>0</v>
      </c>
      <c r="C48" t="s">
        <v>8</v>
      </c>
      <c r="D48" t="s">
        <v>6</v>
      </c>
      <c r="E48" t="s">
        <v>5</v>
      </c>
      <c r="F48" t="s">
        <v>76</v>
      </c>
      <c r="G48" t="b">
        <v>0</v>
      </c>
      <c r="H48">
        <v>10000</v>
      </c>
      <c r="I48">
        <v>66</v>
      </c>
      <c r="J48">
        <v>35255</v>
      </c>
    </row>
    <row r="49" spans="1:10" x14ac:dyDescent="0.55000000000000004">
      <c r="A49" t="s">
        <v>97</v>
      </c>
      <c r="B49" t="s">
        <v>0</v>
      </c>
      <c r="C49" t="s">
        <v>8</v>
      </c>
      <c r="D49" t="s">
        <v>6</v>
      </c>
      <c r="E49" t="s">
        <v>5</v>
      </c>
      <c r="F49" t="s">
        <v>76</v>
      </c>
      <c r="G49" t="b">
        <v>0</v>
      </c>
      <c r="H49">
        <v>10000</v>
      </c>
      <c r="I49">
        <v>62</v>
      </c>
      <c r="J49">
        <v>35334</v>
      </c>
    </row>
    <row r="50" spans="1:10" x14ac:dyDescent="0.55000000000000004">
      <c r="A50" t="s">
        <v>105</v>
      </c>
      <c r="B50" t="s">
        <v>0</v>
      </c>
      <c r="C50" t="s">
        <v>8</v>
      </c>
      <c r="D50" t="s">
        <v>6</v>
      </c>
      <c r="E50" t="s">
        <v>5</v>
      </c>
      <c r="F50" t="s">
        <v>76</v>
      </c>
      <c r="G50" t="b">
        <v>0</v>
      </c>
      <c r="H50">
        <v>10000</v>
      </c>
      <c r="I50">
        <v>65</v>
      </c>
      <c r="J50">
        <v>35394</v>
      </c>
    </row>
    <row r="51" spans="1:10" x14ac:dyDescent="0.55000000000000004">
      <c r="A51" t="s">
        <v>77</v>
      </c>
      <c r="B51" t="s">
        <v>0</v>
      </c>
      <c r="C51" t="s">
        <v>8</v>
      </c>
      <c r="D51" t="s">
        <v>6</v>
      </c>
      <c r="E51" t="s">
        <v>5</v>
      </c>
      <c r="F51" t="s">
        <v>76</v>
      </c>
      <c r="G51" t="b">
        <v>0</v>
      </c>
      <c r="H51">
        <v>10000</v>
      </c>
      <c r="I51">
        <v>64</v>
      </c>
      <c r="J51">
        <v>35700</v>
      </c>
    </row>
  </sheetData>
  <sortState xmlns:xlrd2="http://schemas.microsoft.com/office/spreadsheetml/2017/richdata2" ref="A2:J51">
    <sortCondition ref="J2:J5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B70E-E6A3-4B24-A3D8-FFBA1711C1CF}">
  <dimension ref="A1:J51"/>
  <sheetViews>
    <sheetView workbookViewId="0">
      <selection activeCell="A51" sqref="A51"/>
    </sheetView>
  </sheetViews>
  <sheetFormatPr defaultRowHeight="14.4" x14ac:dyDescent="0.55000000000000004"/>
  <sheetData>
    <row r="1" spans="1:10" x14ac:dyDescent="0.55000000000000004">
      <c r="A1" s="1" t="s">
        <v>43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75</v>
      </c>
      <c r="G1" s="1" t="s">
        <v>15</v>
      </c>
      <c r="H1" s="1" t="s">
        <v>41</v>
      </c>
      <c r="I1" s="1" t="s">
        <v>42</v>
      </c>
      <c r="J1" s="1" t="s">
        <v>40</v>
      </c>
    </row>
    <row r="2" spans="1:10" x14ac:dyDescent="0.55000000000000004">
      <c r="A2" t="s">
        <v>124</v>
      </c>
      <c r="B2" t="s">
        <v>0</v>
      </c>
      <c r="C2" t="s">
        <v>8</v>
      </c>
      <c r="D2" t="s">
        <v>6</v>
      </c>
      <c r="E2" t="s">
        <v>5</v>
      </c>
      <c r="F2" t="s">
        <v>76</v>
      </c>
      <c r="G2" t="b">
        <v>1</v>
      </c>
      <c r="H2">
        <v>40</v>
      </c>
      <c r="I2">
        <v>0</v>
      </c>
      <c r="J2">
        <v>917</v>
      </c>
    </row>
    <row r="3" spans="1:10" x14ac:dyDescent="0.55000000000000004">
      <c r="A3" t="s">
        <v>115</v>
      </c>
      <c r="B3" t="s">
        <v>0</v>
      </c>
      <c r="C3" t="s">
        <v>8</v>
      </c>
      <c r="D3" t="s">
        <v>6</v>
      </c>
      <c r="E3" t="s">
        <v>5</v>
      </c>
      <c r="F3" t="s">
        <v>76</v>
      </c>
      <c r="G3" t="b">
        <v>1</v>
      </c>
      <c r="H3">
        <v>203</v>
      </c>
      <c r="I3">
        <v>1</v>
      </c>
      <c r="J3">
        <v>1616</v>
      </c>
    </row>
    <row r="4" spans="1:10" x14ac:dyDescent="0.55000000000000004">
      <c r="A4" t="s">
        <v>103</v>
      </c>
      <c r="B4" t="s">
        <v>0</v>
      </c>
      <c r="C4" t="s">
        <v>8</v>
      </c>
      <c r="D4" t="s">
        <v>6</v>
      </c>
      <c r="E4" t="s">
        <v>5</v>
      </c>
      <c r="F4" t="s">
        <v>76</v>
      </c>
      <c r="G4" t="b">
        <v>1</v>
      </c>
      <c r="H4">
        <v>28</v>
      </c>
      <c r="I4">
        <v>0</v>
      </c>
      <c r="J4">
        <v>3604</v>
      </c>
    </row>
    <row r="5" spans="1:10" x14ac:dyDescent="0.55000000000000004">
      <c r="A5" t="s">
        <v>77</v>
      </c>
      <c r="B5" t="s">
        <v>0</v>
      </c>
      <c r="C5" t="s">
        <v>8</v>
      </c>
      <c r="D5" t="s">
        <v>6</v>
      </c>
      <c r="E5" t="s">
        <v>5</v>
      </c>
      <c r="F5" t="s">
        <v>76</v>
      </c>
      <c r="G5" t="b">
        <v>1</v>
      </c>
      <c r="H5">
        <v>697</v>
      </c>
      <c r="I5">
        <v>3</v>
      </c>
      <c r="J5">
        <v>4227</v>
      </c>
    </row>
    <row r="6" spans="1:10" x14ac:dyDescent="0.55000000000000004">
      <c r="A6" t="s">
        <v>123</v>
      </c>
      <c r="B6" t="s">
        <v>0</v>
      </c>
      <c r="C6" t="s">
        <v>8</v>
      </c>
      <c r="D6" t="s">
        <v>6</v>
      </c>
      <c r="E6" t="s">
        <v>5</v>
      </c>
      <c r="F6" t="s">
        <v>76</v>
      </c>
      <c r="G6" t="b">
        <v>1</v>
      </c>
      <c r="H6">
        <v>363</v>
      </c>
      <c r="I6">
        <v>2</v>
      </c>
      <c r="J6">
        <v>5248</v>
      </c>
    </row>
    <row r="7" spans="1:10" x14ac:dyDescent="0.55000000000000004">
      <c r="A7" t="s">
        <v>104</v>
      </c>
      <c r="B7" t="s">
        <v>0</v>
      </c>
      <c r="C7" t="s">
        <v>8</v>
      </c>
      <c r="D7" t="s">
        <v>6</v>
      </c>
      <c r="E7" t="s">
        <v>5</v>
      </c>
      <c r="F7" t="s">
        <v>76</v>
      </c>
      <c r="G7" t="b">
        <v>1</v>
      </c>
      <c r="H7">
        <v>58</v>
      </c>
      <c r="I7">
        <v>0</v>
      </c>
      <c r="J7">
        <v>5343</v>
      </c>
    </row>
    <row r="8" spans="1:10" x14ac:dyDescent="0.55000000000000004">
      <c r="A8" t="s">
        <v>89</v>
      </c>
      <c r="B8" t="s">
        <v>0</v>
      </c>
      <c r="C8" t="s">
        <v>8</v>
      </c>
      <c r="D8" t="s">
        <v>6</v>
      </c>
      <c r="E8" t="s">
        <v>5</v>
      </c>
      <c r="F8" t="s">
        <v>76</v>
      </c>
      <c r="G8" t="b">
        <v>1</v>
      </c>
      <c r="H8">
        <v>233</v>
      </c>
      <c r="I8">
        <v>1</v>
      </c>
      <c r="J8">
        <v>5779</v>
      </c>
    </row>
    <row r="9" spans="1:10" x14ac:dyDescent="0.55000000000000004">
      <c r="A9" t="s">
        <v>100</v>
      </c>
      <c r="B9" t="s">
        <v>0</v>
      </c>
      <c r="C9" t="s">
        <v>8</v>
      </c>
      <c r="D9" t="s">
        <v>6</v>
      </c>
      <c r="E9" t="s">
        <v>5</v>
      </c>
      <c r="F9" t="s">
        <v>76</v>
      </c>
      <c r="G9" t="b">
        <v>1</v>
      </c>
      <c r="H9">
        <v>158</v>
      </c>
      <c r="I9">
        <v>1</v>
      </c>
      <c r="J9">
        <v>6314</v>
      </c>
    </row>
    <row r="10" spans="1:10" x14ac:dyDescent="0.55000000000000004">
      <c r="A10" t="s">
        <v>127</v>
      </c>
      <c r="B10" t="s">
        <v>0</v>
      </c>
      <c r="C10" t="s">
        <v>8</v>
      </c>
      <c r="D10" t="s">
        <v>6</v>
      </c>
      <c r="E10" t="s">
        <v>5</v>
      </c>
      <c r="F10" t="s">
        <v>76</v>
      </c>
      <c r="G10" t="b">
        <v>1</v>
      </c>
      <c r="H10">
        <v>518</v>
      </c>
      <c r="I10">
        <v>3</v>
      </c>
      <c r="J10">
        <v>6937</v>
      </c>
    </row>
    <row r="11" spans="1:10" x14ac:dyDescent="0.55000000000000004">
      <c r="A11" t="s">
        <v>129</v>
      </c>
      <c r="B11" t="s">
        <v>0</v>
      </c>
      <c r="C11" t="s">
        <v>8</v>
      </c>
      <c r="D11" t="s">
        <v>6</v>
      </c>
      <c r="E11" t="s">
        <v>5</v>
      </c>
      <c r="F11" t="s">
        <v>76</v>
      </c>
      <c r="G11" t="b">
        <v>1</v>
      </c>
      <c r="H11">
        <v>245</v>
      </c>
      <c r="I11">
        <v>1</v>
      </c>
      <c r="J11">
        <v>8152</v>
      </c>
    </row>
    <row r="12" spans="1:10" x14ac:dyDescent="0.55000000000000004">
      <c r="A12" t="s">
        <v>118</v>
      </c>
      <c r="B12" t="s">
        <v>0</v>
      </c>
      <c r="C12" t="s">
        <v>8</v>
      </c>
      <c r="D12" t="s">
        <v>6</v>
      </c>
      <c r="E12" t="s">
        <v>5</v>
      </c>
      <c r="F12" t="s">
        <v>76</v>
      </c>
      <c r="G12" t="b">
        <v>1</v>
      </c>
      <c r="H12">
        <v>497</v>
      </c>
      <c r="I12">
        <v>3</v>
      </c>
      <c r="J12">
        <v>8805</v>
      </c>
    </row>
    <row r="13" spans="1:10" x14ac:dyDescent="0.55000000000000004">
      <c r="A13" t="s">
        <v>125</v>
      </c>
      <c r="B13" t="s">
        <v>0</v>
      </c>
      <c r="C13" t="s">
        <v>8</v>
      </c>
      <c r="D13" t="s">
        <v>6</v>
      </c>
      <c r="E13" t="s">
        <v>5</v>
      </c>
      <c r="F13" t="s">
        <v>76</v>
      </c>
      <c r="G13" t="b">
        <v>1</v>
      </c>
      <c r="H13">
        <v>535</v>
      </c>
      <c r="I13">
        <v>3</v>
      </c>
      <c r="J13">
        <v>9909</v>
      </c>
    </row>
    <row r="14" spans="1:10" x14ac:dyDescent="0.55000000000000004">
      <c r="A14" t="s">
        <v>111</v>
      </c>
      <c r="B14" t="s">
        <v>0</v>
      </c>
      <c r="C14" t="s">
        <v>8</v>
      </c>
      <c r="D14" t="s">
        <v>6</v>
      </c>
      <c r="E14" t="s">
        <v>5</v>
      </c>
      <c r="F14" t="s">
        <v>76</v>
      </c>
      <c r="G14" t="b">
        <v>1</v>
      </c>
      <c r="H14">
        <v>1187</v>
      </c>
      <c r="I14">
        <v>7</v>
      </c>
      <c r="J14">
        <v>10957</v>
      </c>
    </row>
    <row r="15" spans="1:10" x14ac:dyDescent="0.55000000000000004">
      <c r="A15" t="s">
        <v>105</v>
      </c>
      <c r="B15" t="s">
        <v>0</v>
      </c>
      <c r="C15" t="s">
        <v>8</v>
      </c>
      <c r="D15" t="s">
        <v>6</v>
      </c>
      <c r="E15" t="s">
        <v>5</v>
      </c>
      <c r="F15" t="s">
        <v>76</v>
      </c>
      <c r="G15" t="b">
        <v>1</v>
      </c>
      <c r="H15">
        <v>591</v>
      </c>
      <c r="I15">
        <v>4</v>
      </c>
      <c r="J15">
        <v>11100</v>
      </c>
    </row>
    <row r="16" spans="1:10" x14ac:dyDescent="0.55000000000000004">
      <c r="A16" t="s">
        <v>122</v>
      </c>
      <c r="B16" t="s">
        <v>0</v>
      </c>
      <c r="C16" t="s">
        <v>8</v>
      </c>
      <c r="D16" t="s">
        <v>6</v>
      </c>
      <c r="E16" t="s">
        <v>5</v>
      </c>
      <c r="F16" t="s">
        <v>76</v>
      </c>
      <c r="G16" t="b">
        <v>1</v>
      </c>
      <c r="H16">
        <v>31</v>
      </c>
      <c r="I16">
        <v>0</v>
      </c>
      <c r="J16">
        <v>11356</v>
      </c>
    </row>
    <row r="17" spans="1:10" x14ac:dyDescent="0.55000000000000004">
      <c r="A17" t="s">
        <v>81</v>
      </c>
      <c r="B17" t="s">
        <v>0</v>
      </c>
      <c r="C17" t="s">
        <v>8</v>
      </c>
      <c r="D17" t="s">
        <v>6</v>
      </c>
      <c r="E17" t="s">
        <v>5</v>
      </c>
      <c r="F17" t="s">
        <v>76</v>
      </c>
      <c r="G17" t="b">
        <v>1</v>
      </c>
      <c r="H17">
        <v>1368</v>
      </c>
      <c r="I17">
        <v>7</v>
      </c>
      <c r="J17">
        <v>11888</v>
      </c>
    </row>
    <row r="18" spans="1:10" x14ac:dyDescent="0.55000000000000004">
      <c r="A18" t="s">
        <v>91</v>
      </c>
      <c r="B18" t="s">
        <v>0</v>
      </c>
      <c r="C18" t="s">
        <v>8</v>
      </c>
      <c r="D18" t="s">
        <v>6</v>
      </c>
      <c r="E18" t="s">
        <v>5</v>
      </c>
      <c r="F18" t="s">
        <v>76</v>
      </c>
      <c r="G18" t="b">
        <v>1</v>
      </c>
      <c r="H18">
        <v>596</v>
      </c>
      <c r="I18">
        <v>4</v>
      </c>
      <c r="J18">
        <v>12420</v>
      </c>
    </row>
    <row r="19" spans="1:10" x14ac:dyDescent="0.55000000000000004">
      <c r="A19" t="s">
        <v>107</v>
      </c>
      <c r="B19" t="s">
        <v>0</v>
      </c>
      <c r="C19" t="s">
        <v>8</v>
      </c>
      <c r="D19" t="s">
        <v>6</v>
      </c>
      <c r="E19" t="s">
        <v>5</v>
      </c>
      <c r="F19" t="s">
        <v>76</v>
      </c>
      <c r="G19" t="b">
        <v>1</v>
      </c>
      <c r="H19">
        <v>938</v>
      </c>
      <c r="I19">
        <v>6</v>
      </c>
      <c r="J19">
        <v>12618</v>
      </c>
    </row>
    <row r="20" spans="1:10" x14ac:dyDescent="0.55000000000000004">
      <c r="A20" t="s">
        <v>120</v>
      </c>
      <c r="B20" t="s">
        <v>0</v>
      </c>
      <c r="C20" t="s">
        <v>8</v>
      </c>
      <c r="D20" t="s">
        <v>6</v>
      </c>
      <c r="E20" t="s">
        <v>5</v>
      </c>
      <c r="F20" t="s">
        <v>76</v>
      </c>
      <c r="G20" t="b">
        <v>1</v>
      </c>
      <c r="H20">
        <v>881</v>
      </c>
      <c r="I20">
        <v>6</v>
      </c>
      <c r="J20">
        <v>12670</v>
      </c>
    </row>
    <row r="21" spans="1:10" x14ac:dyDescent="0.55000000000000004">
      <c r="A21" t="s">
        <v>121</v>
      </c>
      <c r="B21" t="s">
        <v>0</v>
      </c>
      <c r="C21" t="s">
        <v>8</v>
      </c>
      <c r="D21" t="s">
        <v>6</v>
      </c>
      <c r="E21" t="s">
        <v>5</v>
      </c>
      <c r="F21" t="s">
        <v>76</v>
      </c>
      <c r="G21" t="b">
        <v>1</v>
      </c>
      <c r="H21">
        <v>488</v>
      </c>
      <c r="I21">
        <v>3</v>
      </c>
      <c r="J21">
        <v>12922</v>
      </c>
    </row>
    <row r="22" spans="1:10" x14ac:dyDescent="0.55000000000000004">
      <c r="A22" t="s">
        <v>80</v>
      </c>
      <c r="B22" t="s">
        <v>0</v>
      </c>
      <c r="C22" t="s">
        <v>8</v>
      </c>
      <c r="D22" t="s">
        <v>6</v>
      </c>
      <c r="E22" t="s">
        <v>5</v>
      </c>
      <c r="F22" t="s">
        <v>76</v>
      </c>
      <c r="G22" t="b">
        <v>1</v>
      </c>
      <c r="H22">
        <v>1127</v>
      </c>
      <c r="I22">
        <v>8</v>
      </c>
      <c r="J22">
        <v>13558</v>
      </c>
    </row>
    <row r="23" spans="1:10" x14ac:dyDescent="0.55000000000000004">
      <c r="A23" t="s">
        <v>106</v>
      </c>
      <c r="B23" t="s">
        <v>0</v>
      </c>
      <c r="C23" t="s">
        <v>8</v>
      </c>
      <c r="D23" t="s">
        <v>6</v>
      </c>
      <c r="E23" t="s">
        <v>5</v>
      </c>
      <c r="F23" t="s">
        <v>76</v>
      </c>
      <c r="G23" t="b">
        <v>1</v>
      </c>
      <c r="H23">
        <v>746</v>
      </c>
      <c r="I23">
        <v>4</v>
      </c>
      <c r="J23">
        <v>14597</v>
      </c>
    </row>
    <row r="24" spans="1:10" x14ac:dyDescent="0.55000000000000004">
      <c r="A24" t="s">
        <v>79</v>
      </c>
      <c r="B24" t="s">
        <v>0</v>
      </c>
      <c r="C24" t="s">
        <v>8</v>
      </c>
      <c r="D24" t="s">
        <v>6</v>
      </c>
      <c r="E24" t="s">
        <v>5</v>
      </c>
      <c r="F24" t="s">
        <v>76</v>
      </c>
      <c r="G24" t="b">
        <v>1</v>
      </c>
      <c r="H24">
        <v>31</v>
      </c>
      <c r="I24">
        <v>0</v>
      </c>
      <c r="J24">
        <v>16210</v>
      </c>
    </row>
    <row r="25" spans="1:10" x14ac:dyDescent="0.55000000000000004">
      <c r="A25" t="s">
        <v>102</v>
      </c>
      <c r="B25" t="s">
        <v>0</v>
      </c>
      <c r="C25" t="s">
        <v>8</v>
      </c>
      <c r="D25" t="s">
        <v>6</v>
      </c>
      <c r="E25" t="s">
        <v>5</v>
      </c>
      <c r="F25" t="s">
        <v>76</v>
      </c>
      <c r="G25" t="b">
        <v>1</v>
      </c>
      <c r="H25">
        <v>452</v>
      </c>
      <c r="I25">
        <v>3</v>
      </c>
      <c r="J25">
        <v>16374</v>
      </c>
    </row>
    <row r="26" spans="1:10" x14ac:dyDescent="0.55000000000000004">
      <c r="A26" t="s">
        <v>82</v>
      </c>
      <c r="B26" t="s">
        <v>0</v>
      </c>
      <c r="C26" t="s">
        <v>8</v>
      </c>
      <c r="D26" t="s">
        <v>6</v>
      </c>
      <c r="E26" t="s">
        <v>5</v>
      </c>
      <c r="F26" t="s">
        <v>76</v>
      </c>
      <c r="G26" t="b">
        <v>1</v>
      </c>
      <c r="H26">
        <v>1288</v>
      </c>
      <c r="I26">
        <v>7</v>
      </c>
      <c r="J26">
        <v>16381</v>
      </c>
    </row>
    <row r="27" spans="1:10" x14ac:dyDescent="0.55000000000000004">
      <c r="A27" t="s">
        <v>90</v>
      </c>
      <c r="B27" t="s">
        <v>0</v>
      </c>
      <c r="C27" t="s">
        <v>8</v>
      </c>
      <c r="D27" t="s">
        <v>6</v>
      </c>
      <c r="E27" t="s">
        <v>5</v>
      </c>
      <c r="F27" t="s">
        <v>76</v>
      </c>
      <c r="G27" t="b">
        <v>1</v>
      </c>
      <c r="H27">
        <v>975</v>
      </c>
      <c r="I27">
        <v>6</v>
      </c>
      <c r="J27">
        <v>17102</v>
      </c>
    </row>
    <row r="28" spans="1:10" x14ac:dyDescent="0.55000000000000004">
      <c r="A28" t="s">
        <v>101</v>
      </c>
      <c r="B28" t="s">
        <v>0</v>
      </c>
      <c r="C28" t="s">
        <v>8</v>
      </c>
      <c r="D28" t="s">
        <v>6</v>
      </c>
      <c r="E28" t="s">
        <v>5</v>
      </c>
      <c r="F28" t="s">
        <v>76</v>
      </c>
      <c r="G28" t="b">
        <v>1</v>
      </c>
      <c r="H28">
        <v>31</v>
      </c>
      <c r="I28">
        <v>0</v>
      </c>
      <c r="J28">
        <v>18828</v>
      </c>
    </row>
    <row r="29" spans="1:10" x14ac:dyDescent="0.55000000000000004">
      <c r="A29" t="s">
        <v>78</v>
      </c>
      <c r="B29" t="s">
        <v>0</v>
      </c>
      <c r="C29" t="s">
        <v>8</v>
      </c>
      <c r="D29" t="s">
        <v>6</v>
      </c>
      <c r="E29" t="s">
        <v>5</v>
      </c>
      <c r="F29" t="s">
        <v>76</v>
      </c>
      <c r="G29" t="b">
        <v>1</v>
      </c>
      <c r="H29">
        <v>2485</v>
      </c>
      <c r="I29">
        <v>17</v>
      </c>
      <c r="J29">
        <v>19469</v>
      </c>
    </row>
    <row r="30" spans="1:10" x14ac:dyDescent="0.55000000000000004">
      <c r="A30" t="s">
        <v>87</v>
      </c>
      <c r="B30" t="s">
        <v>0</v>
      </c>
      <c r="C30" t="s">
        <v>8</v>
      </c>
      <c r="D30" t="s">
        <v>6</v>
      </c>
      <c r="E30" t="s">
        <v>5</v>
      </c>
      <c r="F30" t="s">
        <v>76</v>
      </c>
      <c r="G30" t="b">
        <v>1</v>
      </c>
      <c r="H30">
        <v>2613</v>
      </c>
      <c r="I30">
        <v>17</v>
      </c>
      <c r="J30">
        <v>19552</v>
      </c>
    </row>
    <row r="31" spans="1:10" x14ac:dyDescent="0.55000000000000004">
      <c r="A31" t="s">
        <v>99</v>
      </c>
      <c r="B31" t="s">
        <v>0</v>
      </c>
      <c r="C31" t="s">
        <v>8</v>
      </c>
      <c r="D31" t="s">
        <v>6</v>
      </c>
      <c r="E31" t="s">
        <v>5</v>
      </c>
      <c r="F31" t="s">
        <v>76</v>
      </c>
      <c r="G31" t="b">
        <v>1</v>
      </c>
      <c r="H31">
        <v>417</v>
      </c>
      <c r="I31">
        <v>2</v>
      </c>
      <c r="J31">
        <v>20806</v>
      </c>
    </row>
    <row r="32" spans="1:10" x14ac:dyDescent="0.55000000000000004">
      <c r="A32" t="s">
        <v>95</v>
      </c>
      <c r="B32" t="s">
        <v>0</v>
      </c>
      <c r="C32" t="s">
        <v>8</v>
      </c>
      <c r="D32" t="s">
        <v>6</v>
      </c>
      <c r="E32" t="s">
        <v>5</v>
      </c>
      <c r="F32" t="s">
        <v>76</v>
      </c>
      <c r="G32" t="b">
        <v>1</v>
      </c>
      <c r="H32">
        <v>42</v>
      </c>
      <c r="I32">
        <v>0</v>
      </c>
      <c r="J32">
        <v>20918</v>
      </c>
    </row>
    <row r="33" spans="1:10" x14ac:dyDescent="0.55000000000000004">
      <c r="A33" t="s">
        <v>92</v>
      </c>
      <c r="B33" t="s">
        <v>0</v>
      </c>
      <c r="C33" t="s">
        <v>8</v>
      </c>
      <c r="D33" t="s">
        <v>6</v>
      </c>
      <c r="E33" t="s">
        <v>5</v>
      </c>
      <c r="F33" t="s">
        <v>76</v>
      </c>
      <c r="G33" t="b">
        <v>1</v>
      </c>
      <c r="H33">
        <v>2470</v>
      </c>
      <c r="I33">
        <v>15</v>
      </c>
      <c r="J33">
        <v>22836</v>
      </c>
    </row>
    <row r="34" spans="1:10" x14ac:dyDescent="0.55000000000000004">
      <c r="A34" t="s">
        <v>93</v>
      </c>
      <c r="B34" t="s">
        <v>0</v>
      </c>
      <c r="C34" t="s">
        <v>8</v>
      </c>
      <c r="D34" t="s">
        <v>6</v>
      </c>
      <c r="E34" t="s">
        <v>5</v>
      </c>
      <c r="F34" t="s">
        <v>76</v>
      </c>
      <c r="G34" t="b">
        <v>1</v>
      </c>
      <c r="H34">
        <v>167</v>
      </c>
      <c r="I34">
        <v>1</v>
      </c>
      <c r="J34">
        <v>23113</v>
      </c>
    </row>
    <row r="35" spans="1:10" x14ac:dyDescent="0.55000000000000004">
      <c r="A35" t="s">
        <v>108</v>
      </c>
      <c r="B35" t="s">
        <v>0</v>
      </c>
      <c r="C35" t="s">
        <v>8</v>
      </c>
      <c r="D35" t="s">
        <v>6</v>
      </c>
      <c r="E35" t="s">
        <v>5</v>
      </c>
      <c r="F35" t="s">
        <v>76</v>
      </c>
      <c r="G35" t="b">
        <v>1</v>
      </c>
      <c r="H35">
        <v>2613</v>
      </c>
      <c r="I35">
        <v>16</v>
      </c>
      <c r="J35">
        <v>27095</v>
      </c>
    </row>
    <row r="36" spans="1:10" x14ac:dyDescent="0.55000000000000004">
      <c r="A36" t="s">
        <v>88</v>
      </c>
      <c r="B36" t="s">
        <v>0</v>
      </c>
      <c r="C36" t="s">
        <v>8</v>
      </c>
      <c r="D36" t="s">
        <v>6</v>
      </c>
      <c r="E36" t="s">
        <v>5</v>
      </c>
      <c r="F36" t="s">
        <v>76</v>
      </c>
      <c r="G36" t="b">
        <v>1</v>
      </c>
      <c r="H36">
        <v>1000</v>
      </c>
      <c r="I36">
        <v>5</v>
      </c>
      <c r="J36">
        <v>27658</v>
      </c>
    </row>
    <row r="37" spans="1:10" x14ac:dyDescent="0.55000000000000004">
      <c r="A37" t="s">
        <v>110</v>
      </c>
      <c r="B37" t="s">
        <v>0</v>
      </c>
      <c r="C37" t="s">
        <v>8</v>
      </c>
      <c r="D37" t="s">
        <v>6</v>
      </c>
      <c r="E37" t="s">
        <v>5</v>
      </c>
      <c r="F37" t="s">
        <v>76</v>
      </c>
      <c r="G37" t="b">
        <v>1</v>
      </c>
      <c r="H37">
        <v>395</v>
      </c>
      <c r="I37">
        <v>2</v>
      </c>
      <c r="J37">
        <v>27863</v>
      </c>
    </row>
    <row r="38" spans="1:10" x14ac:dyDescent="0.55000000000000004">
      <c r="A38" t="s">
        <v>94</v>
      </c>
      <c r="B38" t="s">
        <v>0</v>
      </c>
      <c r="C38" t="s">
        <v>8</v>
      </c>
      <c r="D38" t="s">
        <v>6</v>
      </c>
      <c r="E38" t="s">
        <v>5</v>
      </c>
      <c r="F38" t="s">
        <v>76</v>
      </c>
      <c r="G38" t="b">
        <v>1</v>
      </c>
      <c r="H38">
        <v>432</v>
      </c>
      <c r="I38">
        <v>2</v>
      </c>
      <c r="J38">
        <v>28187</v>
      </c>
    </row>
    <row r="39" spans="1:10" x14ac:dyDescent="0.55000000000000004">
      <c r="A39" t="s">
        <v>109</v>
      </c>
      <c r="B39" t="s">
        <v>0</v>
      </c>
      <c r="C39" t="s">
        <v>8</v>
      </c>
      <c r="D39" t="s">
        <v>6</v>
      </c>
      <c r="E39" t="s">
        <v>5</v>
      </c>
      <c r="F39" t="s">
        <v>76</v>
      </c>
      <c r="G39" t="b">
        <v>1</v>
      </c>
      <c r="H39">
        <v>176</v>
      </c>
      <c r="I39">
        <v>1</v>
      </c>
      <c r="J39">
        <v>28688</v>
      </c>
    </row>
    <row r="40" spans="1:10" x14ac:dyDescent="0.55000000000000004">
      <c r="A40" t="s">
        <v>128</v>
      </c>
      <c r="B40" t="s">
        <v>0</v>
      </c>
      <c r="C40" t="s">
        <v>8</v>
      </c>
      <c r="D40" t="s">
        <v>6</v>
      </c>
      <c r="E40" t="s">
        <v>5</v>
      </c>
      <c r="F40" t="s">
        <v>76</v>
      </c>
      <c r="G40" t="b">
        <v>1</v>
      </c>
      <c r="H40">
        <v>1218</v>
      </c>
      <c r="I40">
        <v>7</v>
      </c>
      <c r="J40">
        <v>30031</v>
      </c>
    </row>
    <row r="41" spans="1:10" x14ac:dyDescent="0.55000000000000004">
      <c r="A41" t="s">
        <v>98</v>
      </c>
      <c r="B41" t="s">
        <v>0</v>
      </c>
      <c r="C41" t="s">
        <v>8</v>
      </c>
      <c r="D41" t="s">
        <v>6</v>
      </c>
      <c r="E41" t="s">
        <v>5</v>
      </c>
      <c r="F41" t="s">
        <v>76</v>
      </c>
      <c r="G41" t="b">
        <v>1</v>
      </c>
      <c r="H41">
        <v>2900</v>
      </c>
      <c r="I41">
        <v>16</v>
      </c>
      <c r="J41">
        <v>31999</v>
      </c>
    </row>
    <row r="42" spans="1:10" x14ac:dyDescent="0.55000000000000004">
      <c r="A42" t="s">
        <v>114</v>
      </c>
      <c r="B42" t="s">
        <v>0</v>
      </c>
      <c r="C42" t="s">
        <v>8</v>
      </c>
      <c r="D42" t="s">
        <v>6</v>
      </c>
      <c r="E42" t="s">
        <v>5</v>
      </c>
      <c r="F42" t="s">
        <v>76</v>
      </c>
      <c r="G42" t="b">
        <v>1</v>
      </c>
      <c r="H42">
        <v>859</v>
      </c>
      <c r="I42">
        <v>5</v>
      </c>
      <c r="J42">
        <v>32941</v>
      </c>
    </row>
    <row r="43" spans="1:10" x14ac:dyDescent="0.55000000000000004">
      <c r="A43" t="s">
        <v>96</v>
      </c>
      <c r="B43" t="s">
        <v>0</v>
      </c>
      <c r="C43" t="s">
        <v>8</v>
      </c>
      <c r="D43" t="s">
        <v>6</v>
      </c>
      <c r="E43" t="s">
        <v>5</v>
      </c>
      <c r="F43" t="s">
        <v>76</v>
      </c>
      <c r="G43" t="b">
        <v>1</v>
      </c>
      <c r="H43">
        <v>343</v>
      </c>
      <c r="I43">
        <v>1</v>
      </c>
      <c r="J43">
        <v>33943</v>
      </c>
    </row>
    <row r="44" spans="1:10" x14ac:dyDescent="0.55000000000000004">
      <c r="A44" t="s">
        <v>119</v>
      </c>
      <c r="B44" t="s">
        <v>0</v>
      </c>
      <c r="C44" t="s">
        <v>8</v>
      </c>
      <c r="D44" t="s">
        <v>6</v>
      </c>
      <c r="E44" t="s">
        <v>5</v>
      </c>
      <c r="F44" t="s">
        <v>76</v>
      </c>
      <c r="G44" t="b">
        <v>1</v>
      </c>
      <c r="H44">
        <v>313</v>
      </c>
      <c r="I44">
        <v>2</v>
      </c>
      <c r="J44">
        <v>34764</v>
      </c>
    </row>
    <row r="45" spans="1:10" x14ac:dyDescent="0.55000000000000004">
      <c r="A45" t="s">
        <v>112</v>
      </c>
      <c r="B45" t="s">
        <v>0</v>
      </c>
      <c r="C45" t="s">
        <v>8</v>
      </c>
      <c r="D45" t="s">
        <v>6</v>
      </c>
      <c r="E45" t="s">
        <v>5</v>
      </c>
      <c r="F45" t="s">
        <v>76</v>
      </c>
      <c r="G45" t="b">
        <v>1</v>
      </c>
      <c r="H45">
        <v>1156</v>
      </c>
      <c r="I45">
        <v>7</v>
      </c>
      <c r="J45">
        <v>36346</v>
      </c>
    </row>
    <row r="46" spans="1:10" x14ac:dyDescent="0.55000000000000004">
      <c r="A46" t="s">
        <v>113</v>
      </c>
      <c r="B46" t="s">
        <v>0</v>
      </c>
      <c r="C46" t="s">
        <v>8</v>
      </c>
      <c r="D46" t="s">
        <v>6</v>
      </c>
      <c r="E46" t="s">
        <v>5</v>
      </c>
      <c r="F46" t="s">
        <v>76</v>
      </c>
      <c r="G46" t="b">
        <v>1</v>
      </c>
      <c r="H46">
        <v>776</v>
      </c>
      <c r="I46">
        <v>4</v>
      </c>
      <c r="J46">
        <v>39283</v>
      </c>
    </row>
    <row r="47" spans="1:10" x14ac:dyDescent="0.55000000000000004">
      <c r="A47" t="s">
        <v>117</v>
      </c>
      <c r="B47" t="s">
        <v>0</v>
      </c>
      <c r="C47" t="s">
        <v>8</v>
      </c>
      <c r="D47" t="s">
        <v>6</v>
      </c>
      <c r="E47" t="s">
        <v>5</v>
      </c>
      <c r="F47" t="s">
        <v>76</v>
      </c>
      <c r="G47" t="b">
        <v>1</v>
      </c>
      <c r="H47">
        <v>2707</v>
      </c>
      <c r="I47">
        <v>15</v>
      </c>
      <c r="J47">
        <v>40277</v>
      </c>
    </row>
    <row r="48" spans="1:10" x14ac:dyDescent="0.55000000000000004">
      <c r="A48" t="s">
        <v>97</v>
      </c>
      <c r="B48" t="s">
        <v>0</v>
      </c>
      <c r="C48" t="s">
        <v>8</v>
      </c>
      <c r="D48" t="s">
        <v>6</v>
      </c>
      <c r="E48" t="s">
        <v>5</v>
      </c>
      <c r="F48" t="s">
        <v>76</v>
      </c>
      <c r="G48" t="b">
        <v>1</v>
      </c>
      <c r="H48">
        <v>1584</v>
      </c>
      <c r="I48">
        <v>9</v>
      </c>
      <c r="J48">
        <v>40669</v>
      </c>
    </row>
    <row r="49" spans="1:10" x14ac:dyDescent="0.55000000000000004">
      <c r="A49" t="s">
        <v>83</v>
      </c>
      <c r="B49" t="s">
        <v>0</v>
      </c>
      <c r="C49" t="s">
        <v>8</v>
      </c>
      <c r="D49" t="s">
        <v>6</v>
      </c>
      <c r="E49" t="s">
        <v>5</v>
      </c>
      <c r="F49" t="s">
        <v>76</v>
      </c>
      <c r="G49" t="b">
        <v>1</v>
      </c>
      <c r="H49">
        <v>3816</v>
      </c>
      <c r="I49">
        <v>23</v>
      </c>
      <c r="J49">
        <v>44501</v>
      </c>
    </row>
    <row r="50" spans="1:10" x14ac:dyDescent="0.55000000000000004">
      <c r="A50" t="s">
        <v>116</v>
      </c>
      <c r="B50" t="s">
        <v>0</v>
      </c>
      <c r="C50" t="s">
        <v>8</v>
      </c>
      <c r="D50" t="s">
        <v>6</v>
      </c>
      <c r="E50" t="s">
        <v>5</v>
      </c>
      <c r="F50" t="s">
        <v>76</v>
      </c>
      <c r="G50" t="b">
        <v>1</v>
      </c>
      <c r="H50">
        <v>304</v>
      </c>
      <c r="I50">
        <v>1</v>
      </c>
      <c r="J50">
        <v>45501</v>
      </c>
    </row>
    <row r="51" spans="1:10" x14ac:dyDescent="0.55000000000000004">
      <c r="A51" t="s">
        <v>126</v>
      </c>
      <c r="B51" t="s">
        <v>0</v>
      </c>
      <c r="C51" t="s">
        <v>8</v>
      </c>
      <c r="D51" t="s">
        <v>6</v>
      </c>
      <c r="E51" t="s">
        <v>5</v>
      </c>
      <c r="F51" t="s">
        <v>76</v>
      </c>
      <c r="G51" t="b">
        <v>1</v>
      </c>
      <c r="H51">
        <v>1702</v>
      </c>
      <c r="I51">
        <v>10</v>
      </c>
      <c r="J51">
        <v>45997</v>
      </c>
    </row>
  </sheetData>
  <sortState xmlns:xlrd2="http://schemas.microsoft.com/office/spreadsheetml/2017/richdata2" ref="A2:J51">
    <sortCondition ref="J2:J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raw_data_random</vt:lpstr>
      <vt:lpstr>raw_data_structured</vt:lpstr>
      <vt:lpstr>pop_random</vt:lpstr>
      <vt:lpstr>pop_structured</vt:lpstr>
      <vt:lpstr>restarts</vt:lpstr>
      <vt:lpstr>pop_size</vt:lpstr>
      <vt:lpstr>tsize_elitism</vt:lpstr>
      <vt:lpstr>search</vt:lpstr>
      <vt:lpstr>threads</vt:lpstr>
      <vt:lpstr>evaluation</vt:lpstr>
      <vt:lpstr>20vars</vt:lpstr>
      <vt:lpstr>50vars</vt:lpstr>
      <vt:lpstr>75vars</vt:lpstr>
      <vt:lpstr>100_vars</vt:lpstr>
      <vt:lpstr>125vars</vt:lpstr>
      <vt:lpstr>150vars</vt:lpstr>
      <vt:lpstr>175vars</vt:lpstr>
      <vt:lpstr>200vars</vt:lpstr>
      <vt:lpstr>225vars</vt:lpstr>
      <vt:lpstr>250vars</vt:lpstr>
      <vt:lpstr>90vars</vt:lpstr>
      <vt:lpstr>180vars</vt:lpstr>
      <vt:lpstr>225_vars</vt:lpstr>
      <vt:lpstr>300vars</vt:lpstr>
      <vt:lpstr>medians</vt:lpstr>
      <vt:lpstr>local_search_50</vt:lpstr>
      <vt:lpstr>local_search_100</vt:lpstr>
      <vt:lpstr>population</vt:lpstr>
      <vt:lpstr>100vars</vt:lpstr>
      <vt:lpstr>100varsparallel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2025-06-10T12:16:21Z</dcterms:created>
  <dcterms:modified xsi:type="dcterms:W3CDTF">2025-07-14T08:18:33Z</dcterms:modified>
</cp:coreProperties>
</file>