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University\Year Three\ComputingProject\Q5031372-Project-Proposal\"/>
    </mc:Choice>
  </mc:AlternateContent>
  <xr:revisionPtr revIDLastSave="0" documentId="13_ncr:1_{BC76FCC7-8554-45E5-9697-A8153B8FCE60}" xr6:coauthVersionLast="44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Backlog" sheetId="1" r:id="rId1"/>
    <sheet name="Sprint One" sheetId="2" r:id="rId2"/>
    <sheet name="Sprint Tw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5" l="1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A4" i="1" s="1"/>
  <c r="A5" i="1" s="1"/>
  <c r="A6" i="1" s="1"/>
  <c r="A7" i="1" s="1"/>
  <c r="A8" i="1" s="1"/>
  <c r="A9" i="1" s="1"/>
  <c r="A10" i="1" s="1"/>
  <c r="A11" i="1" s="1"/>
  <c r="A12" i="1" s="1"/>
  <c r="N22" i="2"/>
  <c r="E14" i="2"/>
  <c r="F14" i="2"/>
  <c r="G14" i="2"/>
  <c r="H14" i="2"/>
  <c r="I14" i="2"/>
  <c r="J14" i="2"/>
  <c r="D14" i="2"/>
  <c r="G20" i="2"/>
  <c r="H20" i="2"/>
  <c r="I20" i="2"/>
  <c r="I30" i="2" s="1"/>
  <c r="J20" i="2"/>
  <c r="F20" i="2"/>
  <c r="F30" i="2" s="1"/>
  <c r="E20" i="2"/>
  <c r="D20" i="2"/>
  <c r="P14" i="5" l="1"/>
  <c r="P15" i="5" s="1"/>
  <c r="P16" i="5" s="1"/>
  <c r="P17" i="5" s="1"/>
  <c r="P18" i="5" s="1"/>
  <c r="P19" i="5" s="1"/>
  <c r="H30" i="2"/>
  <c r="O14" i="2"/>
  <c r="O15" i="2" s="1"/>
  <c r="O16" i="2" s="1"/>
  <c r="O17" i="2" s="1"/>
  <c r="O18" i="2" s="1"/>
  <c r="G30" i="2"/>
  <c r="D30" i="2"/>
  <c r="E30" i="2"/>
  <c r="J30" i="2"/>
  <c r="A13" i="1"/>
  <c r="A14" i="1"/>
  <c r="A15" i="1"/>
  <c r="A16" i="1"/>
  <c r="A17" i="1" s="1"/>
  <c r="A19" i="1" s="1"/>
  <c r="A20" i="1" s="1"/>
  <c r="A21" i="1" s="1"/>
  <c r="A22" i="1" s="1"/>
  <c r="A23" i="1" s="1"/>
  <c r="A24" i="1" s="1"/>
  <c r="D44" i="5"/>
  <c r="D51" i="5"/>
  <c r="N13" i="5"/>
  <c r="O13" i="5"/>
  <c r="O14" i="5"/>
  <c r="O15" i="5"/>
  <c r="O16" i="5"/>
  <c r="O17" i="5"/>
  <c r="O18" i="5"/>
  <c r="G44" i="5"/>
  <c r="G51" i="5"/>
  <c r="N16" i="5"/>
  <c r="H44" i="5"/>
  <c r="H51" i="5"/>
  <c r="N17" i="5"/>
  <c r="E44" i="5"/>
  <c r="E51" i="5"/>
  <c r="N14" i="5"/>
  <c r="I44" i="5"/>
  <c r="I51" i="5"/>
  <c r="N18" i="5"/>
</calcChain>
</file>

<file path=xl/sharedStrings.xml><?xml version="1.0" encoding="utf-8"?>
<sst xmlns="http://schemas.openxmlformats.org/spreadsheetml/2006/main" count="208" uniqueCount="109">
  <si>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</si>
  <si>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</si>
  <si>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</si>
  <si>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</si>
  <si>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</si>
  <si>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</si>
  <si>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</si>
  <si>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</si>
  <si>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</si>
  <si>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</si>
  <si>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</si>
  <si>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</si>
  <si>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</si>
  <si>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</si>
  <si>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</si>
  <si>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admin/developer, I want clear documentation on how to configure the arduino boards</t>
  </si>
  <si>
    <t>As an admin/developer, I want clear documentation on how to application works (WPF App)</t>
  </si>
  <si>
    <t>As an admin/developer, I want diagrams and explination of how the system is structured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</si>
  <si>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</si>
  <si>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</si>
  <si>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</si>
  <si>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</si>
  <si>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</si>
  <si>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</si>
  <si>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</si>
  <si>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</si>
  <si>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</si>
  <si>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</si>
  <si>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</si>
  <si>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</si>
  <si>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</si>
  <si>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</si>
  <si>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</si>
  <si>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</si>
  <si>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</si>
  <si>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</si>
  <si>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</si>
  <si>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</si>
  <si>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</si>
  <si>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</si>
  <si>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</si>
  <si>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</si>
  <si>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</si>
  <si>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</si>
  <si>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</si>
  <si>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</si>
  <si>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</si>
  <si>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</si>
  <si>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</si>
  <si>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</si>
  <si>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</si>
  <si>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</si>
  <si>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</si>
  <si>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</si>
  <si>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</si>
  <si>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</si>
  <si>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</si>
  <si>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</si>
  <si>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</si>
  <si>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</si>
  <si>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</si>
  <si>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 xml:space="preserve">As a user, I want to see the location on a map where the temperature was recorded
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</si>
  <si>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</si>
  <si>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</si>
  <si>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</si>
  <si>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</si>
  <si>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</si>
  <si>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</si>
  <si>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</si>
  <si>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</si>
  <si>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</si>
  <si>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</si>
  <si>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</si>
  <si>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</si>
  <si>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</si>
  <si>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7,8,9</t>
  </si>
  <si>
    <t>9,10,11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</si>
  <si>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</si>
  <si>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</si>
  <si>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</si>
  <si>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</si>
  <si>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</si>
  <si>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</si>
  <si>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</si>
  <si>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</si>
  <si>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</si>
  <si>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</si>
  <si>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</si>
  <si>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</si>
  <si>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</si>
  <si>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</si>
  <si>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</si>
  <si>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</si>
  <si>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</si>
  <si>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</si>
  <si>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</si>
  <si>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</si>
  <si>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</si>
  <si>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</si>
  <si>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</si>
  <si>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</si>
  <si>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</si>
  <si>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</si>
  <si>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2,8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</si>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</sst>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30" fillId="0" borderId="0" xfId="0" applyFont="1" applyAlignment="1">
      <alignment horizontal="left"/>
    </xf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4"/>
  <sheetViews>
    <sheetView zoomScale="115" zoomScaleNormal="115" workbookViewId="0">
      <pane xSplit="2" ySplit="14" topLeftCell="D15" activePane="bottomRight" state="frozen"/>
      <selection pane="topRight" activeCell="C1" sqref="C1"/>
      <selection pane="bottomLeft" activeCell="A14" sqref="A14"/>
      <selection pane="bottomRight" activeCell="A6" sqref="A6:XFD6"/>
    </sheetView>
  </sheetViews>
  <sheetFormatPr defaultColWidth="14.42578125" defaultRowHeight="15.75" customHeight="1" x14ac:dyDescent="0.2"/>
  <cols>
    <col min="1" max="1" width="17.7109375" customWidth="1"/>
    <col min="2" max="2" width="105.5703125" customWidth="1"/>
    <col min="3" max="3" width="22.140625" customWidth="1"/>
    <col min="5" max="5" width="12.28515625" customWidth="1"/>
    <col min="6" max="6" width="37.28515625" customWidth="1"/>
    <col min="7" max="7" width="37.5703125" customWidth="1"/>
  </cols>
  <sheetData>
    <row r="1" spans="1:7" ht="18" x14ac:dyDescent="0.2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</row>
    <row r="2" spans="1:7" ht="19.5" customHeight="1" x14ac:dyDescent="0.2">
      <c r="A2" s="1">
        <v>1</v>
      </c>
      <c r="B2" s="2" t="s">
        <v>21</v>
      </c>
      <c r="C2" s="3">
        <v>10</v>
      </c>
      <c r="D2" s="62">
        <v>1</v>
      </c>
      <c r="E2" s="85" t="s">
        <v>23</v>
      </c>
      <c r="F2" s="52">
        <v>43856</v>
      </c>
      <c r="G2" s="52">
        <v>43856</v>
      </c>
    </row>
    <row r="3" spans="1:7" ht="15.75" customHeight="1" x14ac:dyDescent="0.2">
      <c r="A3" s="1">
        <f>A2+1</f>
        <v>2</v>
      </c>
      <c r="B3" s="58" t="s">
        <v>7</v>
      </c>
      <c r="C3" s="3">
        <v>22</v>
      </c>
      <c r="D3" s="5">
        <v>2</v>
      </c>
      <c r="E3" s="79" t="s">
        <v>8</v>
      </c>
      <c r="F3" s="54">
        <v>43861</v>
      </c>
      <c r="G3" s="51">
        <v>43858</v>
      </c>
    </row>
    <row r="4" spans="1:7" ht="19.5" customHeight="1" x14ac:dyDescent="0.2">
      <c r="A4" s="1">
        <f>A3+1</f>
        <v>3</v>
      </c>
      <c r="B4" s="58" t="s">
        <v>55</v>
      </c>
      <c r="C4" s="3">
        <v>20</v>
      </c>
      <c r="D4" s="62">
        <v>2</v>
      </c>
      <c r="E4" s="79" t="s">
        <v>23</v>
      </c>
      <c r="F4" s="54">
        <v>43862</v>
      </c>
      <c r="G4" s="51">
        <v>43858</v>
      </c>
    </row>
    <row r="5" spans="1:7" ht="21" customHeight="1" x14ac:dyDescent="0.2">
      <c r="A5" s="1">
        <f>A4+1</f>
        <v>4</v>
      </c>
      <c r="B5" s="58" t="s">
        <v>9</v>
      </c>
      <c r="C5" s="2">
        <v>120</v>
      </c>
      <c r="D5" s="62" t="s">
        <v>22</v>
      </c>
      <c r="E5" s="79" t="s">
        <v>8</v>
      </c>
      <c r="F5" s="51">
        <v>43873</v>
      </c>
      <c r="G5" s="51">
        <v>43861</v>
      </c>
    </row>
    <row r="6" spans="1:7" ht="21" customHeight="1" x14ac:dyDescent="0.2">
      <c r="A6" s="1">
        <f>A5+1</f>
        <v>5</v>
      </c>
      <c r="B6" s="2" t="s">
        <v>10</v>
      </c>
      <c r="C6" s="2">
        <v>30</v>
      </c>
      <c r="D6" s="4">
        <v>2</v>
      </c>
      <c r="E6" s="79" t="s">
        <v>8</v>
      </c>
      <c r="F6" s="51">
        <v>43877</v>
      </c>
      <c r="G6" s="51">
        <v>43832</v>
      </c>
    </row>
    <row r="7" spans="1:7" ht="21" customHeight="1" x14ac:dyDescent="0.2">
      <c r="A7" s="1">
        <f>A6+1</f>
        <v>6</v>
      </c>
      <c r="B7" s="2" t="s">
        <v>11</v>
      </c>
      <c r="C7" s="3">
        <v>20</v>
      </c>
      <c r="D7" s="4">
        <v>3</v>
      </c>
      <c r="E7" s="79" t="s">
        <v>23</v>
      </c>
      <c r="F7" s="51">
        <v>43884</v>
      </c>
      <c r="G7" s="50">
        <v>43864</v>
      </c>
    </row>
    <row r="8" spans="1:7" ht="14.25" x14ac:dyDescent="0.2">
      <c r="A8" s="1">
        <f>A7+1</f>
        <v>7</v>
      </c>
      <c r="B8" s="3" t="s">
        <v>12</v>
      </c>
      <c r="C8" s="3">
        <v>20</v>
      </c>
      <c r="D8" s="4">
        <v>3</v>
      </c>
      <c r="E8" s="79" t="s">
        <v>23</v>
      </c>
      <c r="F8" s="51">
        <v>43884</v>
      </c>
      <c r="G8" s="50">
        <v>43864</v>
      </c>
    </row>
    <row r="9" spans="1:7" ht="14.25" x14ac:dyDescent="0.2">
      <c r="A9" s="1">
        <f>A8+1</f>
        <v>8</v>
      </c>
      <c r="B9" s="3" t="s">
        <v>14</v>
      </c>
      <c r="C9" s="2">
        <v>15</v>
      </c>
      <c r="D9" s="4">
        <v>3</v>
      </c>
      <c r="E9" s="79" t="s">
        <v>23</v>
      </c>
      <c r="F9" s="51">
        <v>43887</v>
      </c>
      <c r="G9" s="50">
        <v>43867</v>
      </c>
    </row>
    <row r="10" spans="1:7" ht="14.25" x14ac:dyDescent="0.2">
      <c r="A10" s="1">
        <f>A9+1</f>
        <v>9</v>
      </c>
      <c r="B10" s="3" t="s">
        <v>13</v>
      </c>
      <c r="C10" s="3">
        <v>50</v>
      </c>
      <c r="D10" s="4">
        <v>4</v>
      </c>
      <c r="E10" s="79" t="s">
        <v>23</v>
      </c>
      <c r="F10" s="53" t="s">
        <v>74</v>
      </c>
      <c r="G10" s="50">
        <v>43874</v>
      </c>
    </row>
    <row r="11" spans="1:7" ht="14.25" x14ac:dyDescent="0.2">
      <c r="A11" s="1">
        <f>A10+1</f>
        <v>10</v>
      </c>
      <c r="B11" s="3" t="s">
        <v>18</v>
      </c>
      <c r="C11" s="3">
        <v>15</v>
      </c>
      <c r="D11" s="4">
        <v>4</v>
      </c>
      <c r="E11" s="79" t="s">
        <v>23</v>
      </c>
      <c r="F11" s="52">
        <v>43894</v>
      </c>
      <c r="G11" s="50">
        <v>43877</v>
      </c>
    </row>
    <row r="12" spans="1:7" s="49" customFormat="1" ht="14.25" x14ac:dyDescent="0.2">
      <c r="A12" s="1">
        <f>A11+1</f>
        <v>11</v>
      </c>
      <c r="B12" s="80" t="s">
        <v>73</v>
      </c>
      <c r="C12" s="3">
        <v>40</v>
      </c>
      <c r="D12" s="5">
        <v>5</v>
      </c>
      <c r="E12" s="79" t="s">
        <v>23</v>
      </c>
      <c r="F12" s="52">
        <v>43898</v>
      </c>
      <c r="G12" s="50">
        <v>43880</v>
      </c>
    </row>
    <row r="13" spans="1:7" ht="14.25" x14ac:dyDescent="0.2">
      <c r="A13" s="1">
        <f>A12+1</f>
        <v>12</v>
      </c>
      <c r="B13" s="2" t="s">
        <v>19</v>
      </c>
      <c r="C13" s="2">
        <v>30</v>
      </c>
      <c r="D13" s="5">
        <v>5</v>
      </c>
      <c r="E13" s="79" t="s">
        <v>23</v>
      </c>
      <c r="F13" s="52">
        <v>43902</v>
      </c>
      <c r="G13" s="50">
        <v>43882</v>
      </c>
    </row>
    <row r="14" spans="1:7" ht="14.25" x14ac:dyDescent="0.2">
      <c r="A14" s="1">
        <f>A13+1</f>
        <v>13</v>
      </c>
      <c r="B14" s="58" t="s">
        <v>99</v>
      </c>
      <c r="C14" s="3">
        <v>60</v>
      </c>
      <c r="D14" s="4">
        <v>6</v>
      </c>
      <c r="E14" s="79" t="s">
        <v>23</v>
      </c>
      <c r="F14" s="52">
        <v>43905</v>
      </c>
      <c r="G14" s="50">
        <v>43886</v>
      </c>
    </row>
    <row r="15" spans="1:7" ht="25.5" x14ac:dyDescent="0.2">
      <c r="A15" s="1">
        <f>A14+1</f>
        <v>14</v>
      </c>
      <c r="B15" s="82" t="s">
        <v>72</v>
      </c>
      <c r="C15" s="80">
        <v>40</v>
      </c>
      <c r="D15" s="7">
        <v>6</v>
      </c>
      <c r="E15" s="79" t="s">
        <v>23</v>
      </c>
      <c r="F15" s="52">
        <v>43907</v>
      </c>
      <c r="G15" s="50">
        <v>43888</v>
      </c>
    </row>
    <row r="16" spans="1:7" ht="14.25" x14ac:dyDescent="0.2">
      <c r="A16" s="1">
        <f>A15+1</f>
        <v>15</v>
      </c>
      <c r="B16" s="58" t="s">
        <v>62</v>
      </c>
      <c r="C16" s="80">
        <v>40</v>
      </c>
      <c r="D16" s="7">
        <v>6</v>
      </c>
      <c r="E16" s="79" t="s">
        <v>23</v>
      </c>
      <c r="F16" s="50">
        <v>43912</v>
      </c>
      <c r="G16" s="50">
        <v>43891</v>
      </c>
    </row>
    <row r="17" spans="1:7" s="49" customFormat="1" ht="14.25" x14ac:dyDescent="0.2">
      <c r="A17" s="1">
        <f>A16+1</f>
        <v>16</v>
      </c>
      <c r="B17" s="58" t="s">
        <v>91</v>
      </c>
      <c r="C17" s="80">
        <v>20</v>
      </c>
      <c r="D17" s="7">
        <v>7</v>
      </c>
      <c r="E17" s="79" t="s">
        <v>23</v>
      </c>
      <c r="F17" s="50">
        <v>43915</v>
      </c>
      <c r="G17" s="50">
        <v>43893</v>
      </c>
    </row>
    <row r="18" spans="1:7" s="49" customFormat="1" ht="14.25" x14ac:dyDescent="0.2">
      <c r="A18" s="1"/>
      <c r="B18" s="58" t="s">
        <v>102</v>
      </c>
      <c r="C18" s="80">
        <v>30</v>
      </c>
      <c r="D18" s="87" t="s">
        <v>103</v>
      </c>
      <c r="E18" s="79" t="s">
        <v>23</v>
      </c>
      <c r="F18" s="50">
        <v>43915</v>
      </c>
      <c r="G18" s="50"/>
    </row>
    <row r="19" spans="1:7" s="49" customFormat="1" ht="14.25" x14ac:dyDescent="0.2">
      <c r="A19" s="1">
        <f>A17+1</f>
        <v>17</v>
      </c>
      <c r="B19" s="58" t="s">
        <v>94</v>
      </c>
      <c r="C19" s="80">
        <v>30</v>
      </c>
      <c r="D19" s="7">
        <v>7</v>
      </c>
      <c r="E19" s="83"/>
      <c r="F19" s="50">
        <v>43919</v>
      </c>
      <c r="G19" s="50"/>
    </row>
    <row r="20" spans="1:7" ht="14.25" x14ac:dyDescent="0.2">
      <c r="A20" s="1">
        <f>A19+1</f>
        <v>18</v>
      </c>
      <c r="B20" s="2" t="s">
        <v>20</v>
      </c>
      <c r="C20" s="3">
        <v>70</v>
      </c>
      <c r="D20" s="62" t="s">
        <v>75</v>
      </c>
      <c r="E20" s="83"/>
      <c r="F20" s="52"/>
    </row>
    <row r="21" spans="1:7" ht="18.75" customHeight="1" x14ac:dyDescent="0.2">
      <c r="A21" s="1">
        <f>A20+1</f>
        <v>19</v>
      </c>
      <c r="B21" s="78" t="s">
        <v>61</v>
      </c>
      <c r="C21" s="80">
        <v>40</v>
      </c>
      <c r="D21" s="87" t="s">
        <v>75</v>
      </c>
      <c r="E21" s="84"/>
      <c r="F21" s="49"/>
      <c r="G21" s="49"/>
    </row>
    <row r="22" spans="1:7" ht="14.25" x14ac:dyDescent="0.2">
      <c r="A22" s="1">
        <f>A21+1</f>
        <v>20</v>
      </c>
      <c r="B22" s="2" t="s">
        <v>15</v>
      </c>
      <c r="C22" s="2">
        <v>30</v>
      </c>
      <c r="D22" s="62" t="s">
        <v>76</v>
      </c>
      <c r="E22" s="83"/>
      <c r="F22" s="52"/>
      <c r="G22" s="49"/>
    </row>
    <row r="23" spans="1:7" ht="14.25" customHeight="1" x14ac:dyDescent="0.2">
      <c r="A23" s="1">
        <f>A22+1</f>
        <v>21</v>
      </c>
      <c r="B23" s="2" t="s">
        <v>16</v>
      </c>
      <c r="C23" s="3">
        <v>30</v>
      </c>
      <c r="D23" s="62" t="s">
        <v>76</v>
      </c>
      <c r="E23" s="83"/>
      <c r="F23" s="52"/>
    </row>
    <row r="24" spans="1:7" ht="14.25" x14ac:dyDescent="0.2">
      <c r="A24" s="1">
        <f>A23+1</f>
        <v>22</v>
      </c>
      <c r="B24" s="2" t="s">
        <v>17</v>
      </c>
      <c r="C24" s="3">
        <v>30</v>
      </c>
      <c r="D24" s="62" t="s">
        <v>76</v>
      </c>
      <c r="E24" s="83"/>
      <c r="F24" s="52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6"/>
      <c r="D42" s="7"/>
      <c r="E42" s="5"/>
    </row>
    <row r="43" spans="1:5" ht="14.25" x14ac:dyDescent="0.2">
      <c r="A43" s="6"/>
      <c r="D43" s="7"/>
      <c r="E43" s="5"/>
    </row>
    <row r="44" spans="1:5" ht="14.25" x14ac:dyDescent="0.2">
      <c r="A44" s="6"/>
      <c r="D44" s="7"/>
      <c r="E44" s="5"/>
    </row>
    <row r="45" spans="1:5" ht="14.25" x14ac:dyDescent="0.2">
      <c r="A45" s="6"/>
      <c r="D45" s="7"/>
      <c r="E45" s="5"/>
    </row>
    <row r="46" spans="1:5" ht="14.25" x14ac:dyDescent="0.2">
      <c r="A46" s="8"/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  <row r="1001" spans="4:5" ht="12.75" x14ac:dyDescent="0.2">
      <c r="D1001" s="7"/>
      <c r="E1001" s="5"/>
    </row>
    <row r="1002" spans="4:5" ht="12.75" x14ac:dyDescent="0.2">
      <c r="D1002" s="7"/>
      <c r="E1002" s="5"/>
    </row>
    <row r="1003" spans="4:5" ht="12.75" x14ac:dyDescent="0.2">
      <c r="D1003" s="7"/>
      <c r="E1003" s="5"/>
    </row>
    <row r="1004" spans="4:5" ht="12.75" x14ac:dyDescent="0.2">
      <c r="D1004" s="7"/>
      <c r="E1004" s="5"/>
    </row>
  </sheetData>
  <sortState xmlns:xlrd2="http://schemas.microsoft.com/office/spreadsheetml/2017/richdata2" ref="A2:G24">
    <sortCondition ref="G2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topLeftCell="C1" workbookViewId="0">
      <selection activeCell="P13" sqref="P13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26</v>
      </c>
    </row>
    <row r="3" spans="1:16" ht="12.75" x14ac:dyDescent="0.2"/>
    <row r="4" spans="1:16" ht="12.75" x14ac:dyDescent="0.2"/>
    <row r="5" spans="1:16" ht="15.75" customHeight="1" x14ac:dyDescent="0.25">
      <c r="A5" s="13" t="s">
        <v>31</v>
      </c>
      <c r="B5" s="14"/>
    </row>
    <row r="6" spans="1:16" ht="13.9" customHeight="1" x14ac:dyDescent="0.2">
      <c r="A6" s="77" t="s">
        <v>87</v>
      </c>
      <c r="B6" s="77"/>
      <c r="C6" s="77"/>
      <c r="D6" s="77"/>
      <c r="E6" s="77"/>
    </row>
    <row r="7" spans="1:16" ht="15.75" customHeight="1" x14ac:dyDescent="0.2">
      <c r="A7" s="77"/>
      <c r="B7" s="77"/>
      <c r="C7" s="77"/>
      <c r="D7" s="77"/>
      <c r="E7" s="77"/>
    </row>
    <row r="8" spans="1:16" ht="12.75" x14ac:dyDescent="0.2"/>
    <row r="9" spans="1:16" ht="12.75" x14ac:dyDescent="0.2"/>
    <row r="11" spans="1:16" ht="15.75" customHeight="1" x14ac:dyDescent="0.25">
      <c r="A11" s="75" t="s">
        <v>37</v>
      </c>
      <c r="B11" s="76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7" t="s">
        <v>85</v>
      </c>
      <c r="O12" s="108" t="s">
        <v>86</v>
      </c>
      <c r="P12" s="107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25" t="s">
        <v>39</v>
      </c>
      <c r="E13" s="25" t="s">
        <v>40</v>
      </c>
      <c r="F13" s="25" t="s">
        <v>41</v>
      </c>
      <c r="G13" s="25" t="s">
        <v>42</v>
      </c>
      <c r="H13" s="25" t="s">
        <v>43</v>
      </c>
      <c r="I13" s="25" t="s">
        <v>44</v>
      </c>
      <c r="J13" s="25" t="s">
        <v>45</v>
      </c>
      <c r="K13" s="26" t="s">
        <v>46</v>
      </c>
      <c r="M13" s="12" t="s">
        <v>29</v>
      </c>
      <c r="N13" s="99">
        <f>D30</f>
        <v>6</v>
      </c>
      <c r="O13" s="101">
        <f>SUM(C20,C14) - N13</f>
        <v>64</v>
      </c>
      <c r="P13" s="100">
        <f>SUM(C20,C14) - N22</f>
        <v>60</v>
      </c>
    </row>
    <row r="14" spans="1:16" ht="45" x14ac:dyDescent="0.25">
      <c r="A14" s="27">
        <v>1</v>
      </c>
      <c r="B14" s="57" t="s">
        <v>21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30</v>
      </c>
      <c r="N14" s="99">
        <f>E30</f>
        <v>6</v>
      </c>
      <c r="O14" s="101">
        <f>O13- N14</f>
        <v>58</v>
      </c>
      <c r="P14" s="100">
        <f>P13 - N22</f>
        <v>50</v>
      </c>
    </row>
    <row r="15" spans="1:16" ht="14.25" x14ac:dyDescent="0.2">
      <c r="A15" s="31"/>
      <c r="B15" s="32" t="s">
        <v>47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9">
        <f>F30</f>
        <v>29</v>
      </c>
      <c r="O15" s="101">
        <f>O14- N15</f>
        <v>29</v>
      </c>
      <c r="P15" s="100">
        <f>P14 - N22</f>
        <v>40</v>
      </c>
    </row>
    <row r="16" spans="1:16" ht="14.25" x14ac:dyDescent="0.2">
      <c r="A16" s="31"/>
      <c r="B16" s="32" t="s">
        <v>49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48</v>
      </c>
      <c r="M16" s="12" t="s">
        <v>33</v>
      </c>
      <c r="N16" s="99">
        <f>G30</f>
        <v>6</v>
      </c>
      <c r="O16" s="101">
        <f>O15- N16</f>
        <v>23</v>
      </c>
      <c r="P16" s="100">
        <f>P15 - N22</f>
        <v>30</v>
      </c>
    </row>
    <row r="17" spans="1:16" ht="14.25" x14ac:dyDescent="0.2">
      <c r="A17" s="31"/>
      <c r="B17" s="38" t="s">
        <v>50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48</v>
      </c>
      <c r="M17" s="12" t="s">
        <v>34</v>
      </c>
      <c r="N17" s="99">
        <f>H30</f>
        <v>6</v>
      </c>
      <c r="O17" s="101">
        <f>O16- N17</f>
        <v>17</v>
      </c>
      <c r="P17" s="100">
        <f>P16 - N22</f>
        <v>20</v>
      </c>
    </row>
    <row r="18" spans="1:16" ht="14.25" x14ac:dyDescent="0.2">
      <c r="A18" s="31"/>
      <c r="B18" s="38" t="s">
        <v>51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48</v>
      </c>
      <c r="M18" s="12" t="s">
        <v>35</v>
      </c>
      <c r="N18" s="99">
        <f>I30</f>
        <v>0</v>
      </c>
      <c r="O18" s="101">
        <f>O17- N18</f>
        <v>17</v>
      </c>
      <c r="P18" s="100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36</v>
      </c>
      <c r="N19" s="99">
        <f>J30</f>
        <v>12</v>
      </c>
      <c r="O19" s="101">
        <v>0</v>
      </c>
      <c r="P19" s="100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77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5"/>
      <c r="N21" s="91"/>
    </row>
    <row r="22" spans="1:16" ht="28.5" x14ac:dyDescent="0.2">
      <c r="A22" s="31"/>
      <c r="B22" s="60" t="s">
        <v>78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48</v>
      </c>
      <c r="M22" s="104" t="s">
        <v>84</v>
      </c>
      <c r="N22" s="105">
        <f xml:space="preserve"> (SUM(C20,C14) / 7)</f>
        <v>10</v>
      </c>
    </row>
    <row r="23" spans="1:16" ht="14.25" x14ac:dyDescent="0.2">
      <c r="A23" s="31"/>
      <c r="B23" s="61" t="s">
        <v>79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48</v>
      </c>
    </row>
    <row r="24" spans="1:16" ht="14.25" x14ac:dyDescent="0.2">
      <c r="A24" s="31"/>
      <c r="B24" s="93" t="s">
        <v>80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48</v>
      </c>
    </row>
    <row r="25" spans="1:16" ht="28.5" x14ac:dyDescent="0.2">
      <c r="B25" s="94" t="s">
        <v>81</v>
      </c>
      <c r="C25" s="71">
        <v>10</v>
      </c>
      <c r="D25" s="95">
        <v>0</v>
      </c>
      <c r="E25" s="95">
        <v>0</v>
      </c>
      <c r="F25" s="95">
        <v>10</v>
      </c>
      <c r="G25" s="95">
        <v>0</v>
      </c>
      <c r="H25" s="95">
        <v>0</v>
      </c>
      <c r="I25" s="95">
        <v>0</v>
      </c>
      <c r="J25" s="95">
        <v>0</v>
      </c>
      <c r="K25" s="96" t="s">
        <v>48</v>
      </c>
    </row>
    <row r="26" spans="1:16" ht="28.5" x14ac:dyDescent="0.2">
      <c r="B26" s="94" t="s">
        <v>82</v>
      </c>
      <c r="C26" s="71">
        <v>5</v>
      </c>
      <c r="D26" s="95">
        <v>0</v>
      </c>
      <c r="E26" s="95">
        <v>0</v>
      </c>
      <c r="F26" s="95">
        <v>5</v>
      </c>
      <c r="G26" s="95">
        <v>0</v>
      </c>
      <c r="H26" s="95">
        <v>0</v>
      </c>
      <c r="I26" s="95">
        <v>0</v>
      </c>
      <c r="J26" s="95">
        <v>0</v>
      </c>
      <c r="K26" s="96" t="s">
        <v>48</v>
      </c>
    </row>
    <row r="27" spans="1:16" ht="42.75" customHeight="1" x14ac:dyDescent="0.2">
      <c r="B27" s="94" t="s">
        <v>83</v>
      </c>
      <c r="C27" s="71">
        <v>20</v>
      </c>
      <c r="D27" s="95">
        <v>0</v>
      </c>
      <c r="E27" s="95">
        <v>0</v>
      </c>
      <c r="F27" s="95">
        <v>0</v>
      </c>
      <c r="G27" s="95">
        <v>5</v>
      </c>
      <c r="H27" s="95">
        <v>5</v>
      </c>
      <c r="I27" s="95">
        <v>0</v>
      </c>
      <c r="J27" s="95">
        <v>10</v>
      </c>
      <c r="K27" s="96" t="s">
        <v>48</v>
      </c>
    </row>
    <row r="30" spans="1:16" ht="15.75" customHeight="1" x14ac:dyDescent="0.25">
      <c r="B30" s="43" t="s">
        <v>52</v>
      </c>
      <c r="C30" s="44"/>
      <c r="D30" s="45">
        <f>SUM(D20,D14)</f>
        <v>6</v>
      </c>
      <c r="E30" s="45">
        <f t="shared" ref="E30:J30" si="2">SUM(E20,E14)</f>
        <v>6</v>
      </c>
      <c r="F30" s="45">
        <f t="shared" si="2"/>
        <v>29</v>
      </c>
      <c r="G30" s="45">
        <f t="shared" si="2"/>
        <v>6</v>
      </c>
      <c r="H30" s="45">
        <f t="shared" si="2"/>
        <v>6</v>
      </c>
      <c r="I30" s="45">
        <f t="shared" si="2"/>
        <v>0</v>
      </c>
      <c r="J30" s="45">
        <f t="shared" si="2"/>
        <v>12</v>
      </c>
      <c r="K30" s="46"/>
      <c r="L30" s="106"/>
    </row>
    <row r="32" spans="1:16" ht="15.75" customHeight="1" x14ac:dyDescent="0.2">
      <c r="H32" s="102"/>
      <c r="I32" s="103"/>
      <c r="J32" s="97"/>
    </row>
    <row r="33" spans="8:10" ht="15.75" customHeight="1" x14ac:dyDescent="0.2">
      <c r="H33" s="102"/>
      <c r="I33" s="103"/>
      <c r="J33" s="98"/>
    </row>
    <row r="34" spans="8:10" ht="15.75" customHeight="1" x14ac:dyDescent="0.2">
      <c r="H34" s="102"/>
      <c r="I34" s="103"/>
      <c r="J34" s="98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tabSelected="1" workbookViewId="0">
      <selection activeCell="Q22" sqref="Q22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53</v>
      </c>
    </row>
    <row r="3" spans="1:16" ht="12.75" x14ac:dyDescent="0.2"/>
    <row r="4" spans="1:16" ht="12.75" x14ac:dyDescent="0.2"/>
    <row r="5" spans="1:16" ht="15.75" customHeight="1" x14ac:dyDescent="0.25">
      <c r="A5" s="48" t="s">
        <v>31</v>
      </c>
      <c r="B5" s="14"/>
      <c r="G5" s="109" t="s">
        <v>89</v>
      </c>
      <c r="H5" s="109"/>
      <c r="I5" s="109"/>
      <c r="J5" s="109"/>
      <c r="K5" s="109"/>
      <c r="L5" s="109"/>
      <c r="M5" s="109"/>
      <c r="N5" s="109"/>
    </row>
    <row r="6" spans="1:16" ht="13.9" customHeight="1" x14ac:dyDescent="0.2">
      <c r="A6" s="77" t="s">
        <v>88</v>
      </c>
      <c r="B6" s="77"/>
      <c r="C6" s="77"/>
      <c r="D6" s="77"/>
      <c r="E6" s="77"/>
      <c r="G6" s="77" t="s">
        <v>90</v>
      </c>
      <c r="H6" s="77"/>
      <c r="I6" s="77"/>
      <c r="J6" s="77"/>
      <c r="K6" s="77"/>
      <c r="L6" s="77"/>
      <c r="M6" s="77"/>
      <c r="N6" s="77"/>
    </row>
    <row r="7" spans="1:16" ht="15.75" customHeight="1" x14ac:dyDescent="0.2">
      <c r="A7" s="77"/>
      <c r="B7" s="77"/>
      <c r="C7" s="77"/>
      <c r="D7" s="77"/>
      <c r="E7" s="77"/>
      <c r="G7" s="77"/>
      <c r="H7" s="77"/>
      <c r="I7" s="77"/>
      <c r="J7" s="77"/>
      <c r="K7" s="77"/>
      <c r="L7" s="77"/>
      <c r="M7" s="77"/>
      <c r="N7" s="77"/>
    </row>
    <row r="8" spans="1:16" ht="15" x14ac:dyDescent="0.25">
      <c r="G8" s="77"/>
      <c r="H8" s="77"/>
      <c r="I8" s="77"/>
      <c r="J8" s="77"/>
      <c r="K8" s="77"/>
      <c r="L8" s="77"/>
      <c r="M8" s="77"/>
      <c r="N8" s="77"/>
    </row>
    <row r="9" spans="1:16" ht="12.75" x14ac:dyDescent="0.2"/>
    <row r="11" spans="1:16" ht="15.75" customHeight="1" x14ac:dyDescent="0.25">
      <c r="A11" s="75" t="s">
        <v>37</v>
      </c>
      <c r="B11" s="76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7" t="s">
        <v>85</v>
      </c>
      <c r="O12" s="108" t="s">
        <v>86</v>
      </c>
      <c r="P12" s="107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2">
        <v>43857</v>
      </c>
      <c r="E13" s="92">
        <v>43858</v>
      </c>
      <c r="F13" s="92">
        <v>43859</v>
      </c>
      <c r="G13" s="92">
        <v>43860</v>
      </c>
      <c r="H13" s="92">
        <v>43861</v>
      </c>
      <c r="I13" s="92">
        <v>43862</v>
      </c>
      <c r="J13" s="92">
        <v>43892</v>
      </c>
      <c r="K13" s="26" t="s">
        <v>46</v>
      </c>
      <c r="M13" s="12" t="s">
        <v>29</v>
      </c>
      <c r="N13" s="99">
        <f ca="1">D51</f>
        <v>28</v>
      </c>
      <c r="O13" s="101">
        <f ca="1">C51 - N13</f>
        <v>94</v>
      </c>
      <c r="P13" s="100">
        <f>C51 - N22</f>
        <v>104.57142857142857</v>
      </c>
    </row>
    <row r="14" spans="1:16" ht="30" x14ac:dyDescent="0.25">
      <c r="A14" s="88">
        <v>2</v>
      </c>
      <c r="B14" s="57" t="s">
        <v>7</v>
      </c>
      <c r="C14" s="89">
        <v>22</v>
      </c>
      <c r="D14" s="90">
        <f>SUM(D15:D20)</f>
        <v>14</v>
      </c>
      <c r="E14" s="90">
        <f t="shared" ref="E14:J14" si="0">SUM(E15:E20)</f>
        <v>8</v>
      </c>
      <c r="F14" s="90">
        <f t="shared" si="0"/>
        <v>0</v>
      </c>
      <c r="G14" s="90">
        <f t="shared" si="0"/>
        <v>0</v>
      </c>
      <c r="H14" s="90">
        <f t="shared" si="0"/>
        <v>0</v>
      </c>
      <c r="I14" s="90">
        <f t="shared" si="0"/>
        <v>0</v>
      </c>
      <c r="J14" s="90">
        <f t="shared" si="0"/>
        <v>0</v>
      </c>
      <c r="K14" s="30"/>
      <c r="M14" s="12" t="s">
        <v>30</v>
      </c>
      <c r="N14" s="99">
        <f ca="1">E51</f>
        <v>14</v>
      </c>
      <c r="O14" s="101">
        <f ca="1">O13- N14</f>
        <v>80</v>
      </c>
      <c r="P14" s="100">
        <f>P13 - N22</f>
        <v>87.142857142857139</v>
      </c>
    </row>
    <row r="15" spans="1:16" ht="14.25" x14ac:dyDescent="0.2">
      <c r="A15" s="31"/>
      <c r="B15" s="59" t="s">
        <v>54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9">
        <f>F51</f>
        <v>14</v>
      </c>
      <c r="O15" s="101">
        <f ca="1">O14- N15</f>
        <v>66</v>
      </c>
      <c r="P15" s="100">
        <f>P14 - N22</f>
        <v>69.714285714285708</v>
      </c>
    </row>
    <row r="16" spans="1:16" ht="14.25" x14ac:dyDescent="0.2">
      <c r="A16" s="31"/>
      <c r="B16" s="60" t="s">
        <v>56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9">
        <f ca="1">G51</f>
        <v>12</v>
      </c>
      <c r="O16" s="101">
        <f ca="1">O15- N16</f>
        <v>54</v>
      </c>
      <c r="P16" s="100">
        <f>P15 - N22</f>
        <v>52.285714285714278</v>
      </c>
    </row>
    <row r="17" spans="1:16" ht="14.25" x14ac:dyDescent="0.2">
      <c r="A17" s="31"/>
      <c r="B17" s="61" t="s">
        <v>57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9">
        <f ca="1">H51</f>
        <v>34</v>
      </c>
      <c r="O17" s="101">
        <f ca="1">O16- N17</f>
        <v>20</v>
      </c>
      <c r="P17" s="100">
        <f>P16 - N22</f>
        <v>34.857142857142847</v>
      </c>
    </row>
    <row r="18" spans="1:16" ht="14.25" x14ac:dyDescent="0.2">
      <c r="A18" s="31"/>
      <c r="B18" s="61" t="s">
        <v>58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9">
        <f ca="1">I51</f>
        <v>0</v>
      </c>
      <c r="O18" s="101">
        <f ca="1">O17- N18</f>
        <v>20</v>
      </c>
      <c r="P18" s="100">
        <f>P17 - N22</f>
        <v>17.42857142857142</v>
      </c>
    </row>
    <row r="19" spans="1:16" ht="14.25" x14ac:dyDescent="0.2">
      <c r="A19" s="40"/>
      <c r="B19" s="63" t="s">
        <v>59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9">
        <f>J51</f>
        <v>20</v>
      </c>
      <c r="O19" s="101">
        <v>0</v>
      </c>
      <c r="P19" s="100">
        <f>P18 - N22</f>
        <v>0</v>
      </c>
    </row>
    <row r="20" spans="1:16" ht="14.25" x14ac:dyDescent="0.2">
      <c r="A20" s="40"/>
      <c r="B20" s="81" t="s">
        <v>60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48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5"/>
      <c r="N21" s="91"/>
    </row>
    <row r="22" spans="1:16" ht="45" x14ac:dyDescent="0.25">
      <c r="A22" s="72">
        <v>3</v>
      </c>
      <c r="B22" s="74" t="s">
        <v>55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14" t="s">
        <v>84</v>
      </c>
      <c r="N22" s="105">
        <f xml:space="preserve"> C51 / 7</f>
        <v>17.428571428571427</v>
      </c>
    </row>
    <row r="23" spans="1:16" ht="28.5" x14ac:dyDescent="0.2">
      <c r="A23" s="47"/>
      <c r="B23" s="60" t="s">
        <v>63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</row>
    <row r="24" spans="1:16" ht="28.5" x14ac:dyDescent="0.2">
      <c r="A24" s="47"/>
      <c r="B24" s="60" t="s">
        <v>64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</row>
    <row r="25" spans="1:16" ht="28.5" x14ac:dyDescent="0.2">
      <c r="A25" s="47"/>
      <c r="B25" s="60" t="s">
        <v>65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</row>
    <row r="26" spans="1:16" ht="14.25" x14ac:dyDescent="0.2">
      <c r="A26" s="47"/>
      <c r="B26" s="60" t="s">
        <v>66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48</v>
      </c>
    </row>
    <row r="27" spans="1:16" ht="42.75" customHeight="1" x14ac:dyDescent="0.2">
      <c r="B27" s="60" t="s">
        <v>67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48</v>
      </c>
    </row>
    <row r="28" spans="1:16" ht="15.75" customHeight="1" x14ac:dyDescent="0.2">
      <c r="B28" s="60" t="s">
        <v>68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48</v>
      </c>
    </row>
    <row r="29" spans="1:16" ht="15.75" customHeight="1" x14ac:dyDescent="0.2">
      <c r="B29" s="60" t="s">
        <v>69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48</v>
      </c>
    </row>
    <row r="30" spans="1:16" ht="15.75" customHeight="1" x14ac:dyDescent="0.2">
      <c r="B30" s="60" t="s">
        <v>70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48</v>
      </c>
      <c r="L30" s="106"/>
    </row>
    <row r="31" spans="1:16" ht="15.75" customHeight="1" x14ac:dyDescent="0.2">
      <c r="B31" s="60" t="s">
        <v>71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48</v>
      </c>
    </row>
    <row r="32" spans="1:16" ht="15.75" customHeight="1" x14ac:dyDescent="0.2">
      <c r="H32" s="102"/>
      <c r="I32" s="103"/>
      <c r="J32" s="97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92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27.75" customHeight="1" x14ac:dyDescent="0.2">
      <c r="A35" s="47"/>
      <c r="B35" s="60" t="s">
        <v>93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48</v>
      </c>
    </row>
    <row r="36" spans="1:11" ht="15.75" customHeight="1" x14ac:dyDescent="0.2">
      <c r="A36" s="47"/>
      <c r="B36" s="60" t="s">
        <v>95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48</v>
      </c>
    </row>
    <row r="37" spans="1:11" ht="15.75" customHeight="1" x14ac:dyDescent="0.2">
      <c r="A37" s="47"/>
      <c r="B37" s="60" t="s">
        <v>96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48</v>
      </c>
    </row>
    <row r="38" spans="1:11" ht="45" customHeight="1" x14ac:dyDescent="0.2">
      <c r="B38" s="60" t="s">
        <v>97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48</v>
      </c>
    </row>
    <row r="39" spans="1:11" ht="45.75" customHeight="1" x14ac:dyDescent="0.2">
      <c r="B39" s="60" t="s">
        <v>98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48</v>
      </c>
    </row>
    <row r="40" spans="1:11" ht="35.25" customHeight="1" x14ac:dyDescent="0.2">
      <c r="B40" s="60" t="s">
        <v>100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48</v>
      </c>
    </row>
    <row r="41" spans="1:11" ht="30.75" customHeight="1" x14ac:dyDescent="0.2">
      <c r="B41" s="60" t="s">
        <v>101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48</v>
      </c>
    </row>
    <row r="44" spans="1:11" ht="51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J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104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48</v>
      </c>
    </row>
    <row r="46" spans="1:11" ht="28.5" customHeight="1" x14ac:dyDescent="0.2">
      <c r="B46" s="60" t="s">
        <v>105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48</v>
      </c>
    </row>
    <row r="47" spans="1:11" ht="28.5" customHeight="1" x14ac:dyDescent="0.2">
      <c r="B47" s="60" t="s">
        <v>106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48</v>
      </c>
    </row>
    <row r="48" spans="1:11" ht="28.5" customHeight="1" x14ac:dyDescent="0.2">
      <c r="B48" s="110" t="s">
        <v>107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11" t="s">
        <v>48</v>
      </c>
    </row>
    <row r="49" spans="2:11" ht="28.5" customHeight="1" x14ac:dyDescent="0.2">
      <c r="B49" s="112" t="s">
        <v>108</v>
      </c>
      <c r="C49" s="71">
        <v>4</v>
      </c>
      <c r="D49" s="95">
        <v>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4</v>
      </c>
      <c r="K49" s="96" t="s">
        <v>48</v>
      </c>
    </row>
    <row r="51" spans="2:11" ht="15.75" customHeight="1" x14ac:dyDescent="0.25">
      <c r="B51" s="43" t="s">
        <v>52</v>
      </c>
      <c r="C51" s="113">
        <f>SUM(C44,C33,C22,C14)</f>
        <v>122</v>
      </c>
      <c r="D51" s="113">
        <f ca="1">SUM(D44,D33,D22,D14)</f>
        <v>28</v>
      </c>
      <c r="E51" s="113">
        <f ca="1">SUM(E44,E33,E22,E14)</f>
        <v>14</v>
      </c>
      <c r="F51" s="113">
        <f>SUM(F44,F33,F22,F14)</f>
        <v>14</v>
      </c>
      <c r="G51" s="113">
        <f ca="1">SUM(G44,G33,G22,G14)</f>
        <v>12</v>
      </c>
      <c r="H51" s="113">
        <f ca="1">SUM(H44,H33,H22,H14)</f>
        <v>34</v>
      </c>
      <c r="I51" s="113">
        <f ca="1">SUM(I44,I33,I22,I14)</f>
        <v>0</v>
      </c>
      <c r="J51" s="113">
        <f>SUM(J44,J33,J22,J14)</f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One</vt:lpstr>
      <vt:lpstr>Sprint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2020-02-28T13:37:32Z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