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University\Year Three\ComputingProject\ShellTemperature\Documentation\Q5031372-ArtifactDiary\"/>
    </mc:Choice>
  </mc:AlternateContent>
  <xr:revisionPtr revIDLastSave="0" documentId="13_ncr:1_{003F7407-C5E8-4464-83C8-5EE207F07BD2}" xr6:coauthVersionLast="44" xr6:coauthVersionMax="45" xr10:uidLastSave="{00000000-0000-0000-0000-000000000000}"/>
  <bookViews>
    <workbookView xWindow="46305" yWindow="6360" windowWidth="21600" windowHeight="11385" firstSheet="4" activeTab="4" xr2:uid="{00000000-000D-0000-FFFF-FFFF00000000}"/>
  </bookViews>
  <sheets>
    <sheet name="Product Backlog" sheetId="1" r:id="rId1"/>
    <sheet name="Sprint One" sheetId="2" r:id="rId2"/>
    <sheet name="Sprint Two" sheetId="5" r:id="rId3"/>
    <sheet name="Sprint Three" sheetId="6" r:id="rId4"/>
    <sheet name="Sprint Four" sheetId="7" r:id="rId5"/>
    <sheet name="Sprint Five" sheetId="8" r:id="rId6"/>
    <sheet name="Sprint Six" sheetId="9" r:id="rId7"/>
    <sheet name="Sprint Seve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0" l="1"/>
  <c r="J27" i="10"/>
  <c r="I27" i="10"/>
  <c r="H27" i="10"/>
  <c r="G27" i="10"/>
  <c r="F27" i="10"/>
  <c r="E27" i="10"/>
  <c r="D27" i="10"/>
  <c r="J19" i="10"/>
  <c r="I19" i="10"/>
  <c r="H19" i="10"/>
  <c r="G19" i="10"/>
  <c r="F19" i="10"/>
  <c r="E19" i="10"/>
  <c r="D19" i="10"/>
  <c r="D44" i="10"/>
  <c r="N13" i="10" s="1"/>
  <c r="J44" i="10" l="1"/>
  <c r="N19" i="10" s="1"/>
  <c r="F44" i="10"/>
  <c r="N15" i="10" s="1"/>
  <c r="H44" i="10"/>
  <c r="N17" i="10" s="1"/>
  <c r="I44" i="10"/>
  <c r="N18" i="10" s="1"/>
  <c r="E44" i="10"/>
  <c r="N14" i="10" s="1"/>
  <c r="G44" i="10"/>
  <c r="N16" i="10" s="1"/>
  <c r="O13" i="10"/>
  <c r="O14" i="10" s="1"/>
  <c r="O15" i="10" s="1"/>
  <c r="N22" i="10"/>
  <c r="P13" i="10" s="1"/>
  <c r="P14" i="10" s="1"/>
  <c r="P15" i="10" s="1"/>
  <c r="P16" i="10" s="1"/>
  <c r="P17" i="10" s="1"/>
  <c r="P18" i="10" s="1"/>
  <c r="P19" i="10" s="1"/>
  <c r="J39" i="9"/>
  <c r="D39" i="9"/>
  <c r="E39" i="9"/>
  <c r="F39" i="9"/>
  <c r="G39" i="9"/>
  <c r="H39" i="9"/>
  <c r="I39" i="9"/>
  <c r="C39" i="9"/>
  <c r="N22" i="9" s="1"/>
  <c r="E27" i="9"/>
  <c r="F27" i="9"/>
  <c r="G27" i="9"/>
  <c r="H27" i="9"/>
  <c r="I27" i="9"/>
  <c r="J27" i="9"/>
  <c r="D27" i="9"/>
  <c r="E19" i="9"/>
  <c r="D19" i="9"/>
  <c r="E14" i="9"/>
  <c r="F14" i="9"/>
  <c r="G14" i="9"/>
  <c r="H14" i="9"/>
  <c r="I14" i="9"/>
  <c r="J14" i="9"/>
  <c r="D14" i="9"/>
  <c r="J19" i="9"/>
  <c r="I19" i="9"/>
  <c r="H19" i="9"/>
  <c r="G19" i="9"/>
  <c r="F19" i="9"/>
  <c r="N14" i="9"/>
  <c r="J2" i="1"/>
  <c r="I2" i="1"/>
  <c r="D33" i="8"/>
  <c r="C33" i="8"/>
  <c r="N22" i="8" s="1"/>
  <c r="D14" i="8"/>
  <c r="E22" i="8"/>
  <c r="F22" i="8"/>
  <c r="G22" i="8"/>
  <c r="H22" i="8"/>
  <c r="H33" i="8" s="1"/>
  <c r="I22" i="8"/>
  <c r="I33" i="8" s="1"/>
  <c r="J22" i="8"/>
  <c r="J33" i="8" s="1"/>
  <c r="D22" i="8"/>
  <c r="G33" i="8"/>
  <c r="F33" i="8"/>
  <c r="J14" i="8"/>
  <c r="I14" i="8"/>
  <c r="H14" i="8"/>
  <c r="G14" i="8"/>
  <c r="F14" i="8"/>
  <c r="E14" i="8"/>
  <c r="E33" i="8" s="1"/>
  <c r="N22" i="7"/>
  <c r="J30" i="7"/>
  <c r="N19" i="7" s="1"/>
  <c r="E30" i="7"/>
  <c r="F30" i="7"/>
  <c r="G30" i="7"/>
  <c r="H30" i="7"/>
  <c r="N17" i="7" s="1"/>
  <c r="I30" i="7"/>
  <c r="N18" i="7" s="1"/>
  <c r="D30" i="7"/>
  <c r="N13" i="7" s="1"/>
  <c r="C30" i="7"/>
  <c r="D14" i="7"/>
  <c r="E22" i="7"/>
  <c r="F22" i="7"/>
  <c r="G22" i="7"/>
  <c r="H22" i="7"/>
  <c r="I22" i="7"/>
  <c r="J22" i="7"/>
  <c r="D22" i="7"/>
  <c r="N16" i="7"/>
  <c r="N15" i="7"/>
  <c r="N14" i="7"/>
  <c r="J14" i="7"/>
  <c r="I14" i="7"/>
  <c r="H14" i="7"/>
  <c r="G14" i="7"/>
  <c r="F14" i="7"/>
  <c r="E14" i="7"/>
  <c r="O16" i="10" l="1"/>
  <c r="O17" i="10" s="1"/>
  <c r="O18" i="10" s="1"/>
  <c r="N13" i="9"/>
  <c r="O13" i="9" s="1"/>
  <c r="O14" i="9" s="1"/>
  <c r="N15" i="9"/>
  <c r="N16" i="9"/>
  <c r="N17" i="9"/>
  <c r="N18" i="9"/>
  <c r="N19" i="9"/>
  <c r="P13" i="9"/>
  <c r="P14" i="9" s="1"/>
  <c r="P15" i="9" s="1"/>
  <c r="P16" i="9" s="1"/>
  <c r="P17" i="9" s="1"/>
  <c r="P18" i="9" s="1"/>
  <c r="P19" i="9" s="1"/>
  <c r="N17" i="8"/>
  <c r="N14" i="8"/>
  <c r="N16" i="8"/>
  <c r="N13" i="8"/>
  <c r="O13" i="8" s="1"/>
  <c r="O14" i="8" s="1"/>
  <c r="N19" i="8"/>
  <c r="N15" i="8"/>
  <c r="N18" i="8"/>
  <c r="P13" i="8"/>
  <c r="P14" i="8" s="1"/>
  <c r="P15" i="8" s="1"/>
  <c r="P16" i="8" s="1"/>
  <c r="P17" i="8" s="1"/>
  <c r="P18" i="8" s="1"/>
  <c r="P19" i="8" s="1"/>
  <c r="O13" i="7"/>
  <c r="O14" i="7" s="1"/>
  <c r="O15" i="7" s="1"/>
  <c r="O16" i="7" s="1"/>
  <c r="O17" i="7" s="1"/>
  <c r="O18" i="7" s="1"/>
  <c r="P13" i="7"/>
  <c r="P14" i="7" s="1"/>
  <c r="P15" i="7" s="1"/>
  <c r="P16" i="7" s="1"/>
  <c r="P17" i="7" s="1"/>
  <c r="P18" i="7" s="1"/>
  <c r="P19" i="7" s="1"/>
  <c r="O13" i="6"/>
  <c r="N22" i="6"/>
  <c r="P13" i="6" s="1"/>
  <c r="N19" i="6"/>
  <c r="N18" i="6"/>
  <c r="N17" i="6"/>
  <c r="N16" i="6"/>
  <c r="N15" i="6"/>
  <c r="N14" i="6"/>
  <c r="N13" i="6"/>
  <c r="D37" i="6"/>
  <c r="E37" i="6"/>
  <c r="F37" i="6"/>
  <c r="G37" i="6"/>
  <c r="H37" i="6"/>
  <c r="I37" i="6"/>
  <c r="J37" i="6"/>
  <c r="C37" i="6"/>
  <c r="F27" i="6"/>
  <c r="D22" i="6"/>
  <c r="D14" i="6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J14" i="6"/>
  <c r="I14" i="6"/>
  <c r="H14" i="6"/>
  <c r="G14" i="6"/>
  <c r="F14" i="6"/>
  <c r="E14" i="6"/>
  <c r="J31" i="6"/>
  <c r="I31" i="6"/>
  <c r="H31" i="6"/>
  <c r="G31" i="6"/>
  <c r="F31" i="6"/>
  <c r="J27" i="6"/>
  <c r="I27" i="6"/>
  <c r="H27" i="6"/>
  <c r="G27" i="6"/>
  <c r="E27" i="6"/>
  <c r="D27" i="6"/>
  <c r="J22" i="6"/>
  <c r="I22" i="6"/>
  <c r="H22" i="6"/>
  <c r="G22" i="6"/>
  <c r="F22" i="6"/>
  <c r="E22" i="6"/>
  <c r="O15" i="9" l="1"/>
  <c r="O16" i="9" s="1"/>
  <c r="O17" i="9" s="1"/>
  <c r="O18" i="9" s="1"/>
  <c r="O15" i="8"/>
  <c r="O16" i="8" s="1"/>
  <c r="P14" i="6"/>
  <c r="P15" i="6" s="1"/>
  <c r="P16" i="6" s="1"/>
  <c r="P17" i="6" s="1"/>
  <c r="P18" i="6" s="1"/>
  <c r="P19" i="6" s="1"/>
  <c r="O14" i="6"/>
  <c r="O15" i="6"/>
  <c r="O16" i="6" s="1"/>
  <c r="O17" i="6" s="1"/>
  <c r="O18" i="6" s="1"/>
  <c r="N22" i="5"/>
  <c r="P13" i="5" s="1"/>
  <c r="P13" i="2"/>
  <c r="P14" i="2" s="1"/>
  <c r="P15" i="2" s="1"/>
  <c r="P16" i="2" s="1"/>
  <c r="P17" i="2" s="1"/>
  <c r="P18" i="2" s="1"/>
  <c r="P19" i="2" s="1"/>
  <c r="O13" i="2"/>
  <c r="N19" i="5"/>
  <c r="N15" i="5"/>
  <c r="N19" i="2"/>
  <c r="N18" i="2"/>
  <c r="N17" i="2"/>
  <c r="N16" i="2"/>
  <c r="N15" i="2"/>
  <c r="N14" i="2"/>
  <c r="N13" i="2"/>
  <c r="E14" i="5"/>
  <c r="F14" i="5"/>
  <c r="G14" i="5"/>
  <c r="H14" i="5"/>
  <c r="I14" i="5"/>
  <c r="J14" i="5"/>
  <c r="J51" i="5" s="1"/>
  <c r="D14" i="5"/>
  <c r="E22" i="5"/>
  <c r="F22" i="5"/>
  <c r="G22" i="5"/>
  <c r="H22" i="5"/>
  <c r="I22" i="5"/>
  <c r="J22" i="5"/>
  <c r="D22" i="5"/>
  <c r="C51" i="5"/>
  <c r="F51" i="5"/>
  <c r="J44" i="5"/>
  <c r="F44" i="5"/>
  <c r="G33" i="5"/>
  <c r="H33" i="5"/>
  <c r="I33" i="5"/>
  <c r="J33" i="5"/>
  <c r="F33" i="5"/>
  <c r="A3" i="1"/>
  <c r="N22" i="2"/>
  <c r="E14" i="2"/>
  <c r="F14" i="2"/>
  <c r="G14" i="2"/>
  <c r="H14" i="2"/>
  <c r="I14" i="2"/>
  <c r="J14" i="2"/>
  <c r="D14" i="2"/>
  <c r="G20" i="2"/>
  <c r="H20" i="2"/>
  <c r="I20" i="2"/>
  <c r="I29" i="2" s="1"/>
  <c r="J20" i="2"/>
  <c r="F20" i="2"/>
  <c r="F29" i="2" s="1"/>
  <c r="E20" i="2"/>
  <c r="D20" i="2"/>
  <c r="O17" i="8" l="1"/>
  <c r="O18" i="8" s="1"/>
  <c r="P14" i="5"/>
  <c r="P15" i="5" s="1"/>
  <c r="P16" i="5" s="1"/>
  <c r="P17" i="5" s="1"/>
  <c r="P18" i="5" s="1"/>
  <c r="P19" i="5" s="1"/>
  <c r="H29" i="2"/>
  <c r="O14" i="2"/>
  <c r="O15" i="2" s="1"/>
  <c r="O16" i="2" s="1"/>
  <c r="O17" i="2" s="1"/>
  <c r="O18" i="2" s="1"/>
  <c r="G29" i="2"/>
  <c r="D29" i="2"/>
  <c r="E29" i="2"/>
  <c r="J29" i="2"/>
  <c r="E44" i="5"/>
  <c r="E51" i="5"/>
  <c r="N14" i="5"/>
  <c r="I44" i="5"/>
  <c r="I51" i="5"/>
  <c r="N18" i="5"/>
  <c r="G44" i="5"/>
  <c r="G51" i="5"/>
  <c r="N16" i="5"/>
  <c r="H44" i="5"/>
  <c r="H51" i="5"/>
  <c r="N17" i="5"/>
  <c r="D44" i="5"/>
  <c r="D51" i="5"/>
  <c r="N13" i="5"/>
  <c r="O13" i="5"/>
  <c r="O14" i="5"/>
  <c r="O15" i="5"/>
  <c r="O16" i="5"/>
  <c r="O17" i="5"/>
  <c r="O18" i="5"/>
</calcChain>
</file>

<file path=xl/sharedStrings.xml><?xml version="1.0" encoding="utf-8"?>
<sst xmlns="http://schemas.openxmlformats.org/spreadsheetml/2006/main" count="510" uniqueCount="181">
  <si>
    <t>UserStoryID</t>
  </si>
  <si>
    <t>User Story</t>
  </si>
  <si>
    <t>Story Points</t>
  </si>
  <si>
    <t>Sprint</t>
  </si>
  <si>
    <t>Status</t>
  </si>
  <si>
    <t>Expected Date Completion</t>
  </si>
  <si>
    <t>Actual Date Completion</t>
  </si>
  <si>
    <t>As a user, I want a stylish, clean user interface</t>
  </si>
  <si>
    <t xml:space="preserve">Complete
</t>
  </si>
  <si>
    <t>As a user, I want to be able to see the current temperatures from each different sensor as a text output</t>
  </si>
  <si>
    <t>As a user, I want to be able to see the current temperatures from each different sensor on a graph</t>
  </si>
  <si>
    <t>As a user, I want to be able to see previous temperatures as text outputs</t>
  </si>
  <si>
    <t>As a user, I want to be able to see previous temperatures on a graph</t>
  </si>
  <si>
    <t>As a user, I want to be able to configure how many sensors are in use</t>
  </si>
  <si>
    <t>As a user, I want to be able to start and stop the logging of temperature data</t>
  </si>
  <si>
    <t>As a admin/developer, I want clear documentation on how to configure the arduino boards</t>
  </si>
  <si>
    <t>As an admin/developer, I want clear documentation on how to application works (WPF App)</t>
  </si>
  <si>
    <t>As an admin/developer, I want diagrams and explination of how the system is structured</t>
  </si>
  <si>
    <t>As a user, I want to be able to filter the date and time ranges to search for previous temperatures between</t>
  </si>
  <si>
    <t>As a user, I want to see the GPS data for each temperature sensor</t>
  </si>
  <si>
    <t>As a user/data scientist, I want to be able to see a breakdown of the data. (I.e. data models, machine learning models, stats etc)</t>
  </si>
  <si>
    <t>As an admin/owner, I want to have a clear design proposal describing the final artiafact</t>
  </si>
  <si>
    <t>1,2</t>
  </si>
  <si>
    <t>Complete</t>
  </si>
  <si>
    <t>Sprint One</t>
  </si>
  <si>
    <t>Sprint Dates:</t>
  </si>
  <si>
    <t>20/01/2020 - 26/01/2020</t>
  </si>
  <si>
    <t>Days of week</t>
  </si>
  <si>
    <t>Average points remaining</t>
  </si>
  <si>
    <t>Mon</t>
  </si>
  <si>
    <t>Tues</t>
  </si>
  <si>
    <t>Sprint Goal</t>
  </si>
  <si>
    <t>Wed</t>
  </si>
  <si>
    <t>Thur</t>
  </si>
  <si>
    <t>Fri</t>
  </si>
  <si>
    <t>Sat</t>
  </si>
  <si>
    <t>Sun</t>
  </si>
  <si>
    <t>Feature Burndown - Based on stroy points completed</t>
  </si>
  <si>
    <t>Task</t>
  </si>
  <si>
    <t>20/01/2020</t>
  </si>
  <si>
    <t>21/01/2021</t>
  </si>
  <si>
    <t>22/01/2022</t>
  </si>
  <si>
    <t>23/01/2023</t>
  </si>
  <si>
    <t>24/01/2024</t>
  </si>
  <si>
    <t>25/01/2025</t>
  </si>
  <si>
    <t>26/01/2026</t>
  </si>
  <si>
    <t>Done (Y)</t>
  </si>
  <si>
    <t>Find useful references online</t>
  </si>
  <si>
    <t>Y</t>
  </si>
  <si>
    <t>Explain the companies criteria</t>
  </si>
  <si>
    <t>Develop project plan with key dates</t>
  </si>
  <si>
    <t>Write rest of proposal</t>
  </si>
  <si>
    <t>Story Points Remaining</t>
  </si>
  <si>
    <t>27/01/2020 - 02/02/2020</t>
  </si>
  <si>
    <t>Create WPF Project</t>
  </si>
  <si>
    <t>As a developer, I want the product to be coded to a high standard using good coding practices</t>
  </si>
  <si>
    <t>Create style folder</t>
  </si>
  <si>
    <t>Create resource dictionary for each component</t>
  </si>
  <si>
    <t>Create base style for each component</t>
  </si>
  <si>
    <t>Create a merged resource dictionary</t>
  </si>
  <si>
    <t>Style the MainWindow and setup navigation</t>
  </si>
  <si>
    <t xml:space="preserve">As a user, I want to see the location on a map where the temperature was recorded
</t>
  </si>
  <si>
    <t>As a user, I want to see data statistics to help understand the recorded data</t>
  </si>
  <si>
    <t>Create separate projects for ViewModels and Models</t>
  </si>
  <si>
    <t>Implement the MVVM pattern for the WPF project</t>
  </si>
  <si>
    <t>Create a repository layer for data submission to the database</t>
  </si>
  <si>
    <t>Link the projects togheter</t>
  </si>
  <si>
    <t>Setup the inbuilt dependency injection feature with .Net Core apps</t>
  </si>
  <si>
    <t>Create data templerate for views with corresponding DataContext (ViewModels)</t>
  </si>
  <si>
    <t>Add RelayCommand class for Button Execution</t>
  </si>
  <si>
    <t>Add ViewModelBase that each ViewModel should inherit from</t>
  </si>
  <si>
    <t>The navigation buttons add command to chage view in ContentControl</t>
  </si>
  <si>
    <t>As a user, I want the data to be stored on the sensor when the connection between the sensor and the computer fails for quality assurances</t>
  </si>
  <si>
    <t>As a user, I want a connection status bar indicating if the current device is connected, connecting or failed to connect</t>
  </si>
  <si>
    <t>30/02/2020</t>
  </si>
  <si>
    <t>7,8,9</t>
  </si>
  <si>
    <t>9,10,11</t>
  </si>
  <si>
    <t>Order and obtain all hardware Arduino parts</t>
  </si>
  <si>
    <t>Research and understand Arduino and all the parts</t>
  </si>
  <si>
    <t>Complete a beginnners/basic Arduino tutorial</t>
  </si>
  <si>
    <t>Solder the Thermocouple breakout board to the Thermocouple connector</t>
  </si>
  <si>
    <t>Solder the connnector pins to the Thermocouple breakout board</t>
  </si>
  <si>
    <t>Connect the Thermocouple breakout board to the Arduino using jumper cables</t>
  </si>
  <si>
    <t>Develop the code to read the current temperature and output to the serial monitor in the Arduino IDE</t>
  </si>
  <si>
    <t>Points Each Day</t>
  </si>
  <si>
    <t>Points per day</t>
  </si>
  <si>
    <t>Points Remaining</t>
  </si>
  <si>
    <t>By the end of this sprit, the user interface designs should be completed along with the design proposal. Also I wish to have the Arduino setup with the thermocouple attached</t>
  </si>
  <si>
    <t>By the end of the sprint I wish to have the WPF application setup with a style user interface applied to the MainWindow. I wish to setup the architecture of the application.</t>
  </si>
  <si>
    <t>Sprint Comments</t>
  </si>
  <si>
    <t>During this sprint I have ove achieved my aim. I have successfully read data from the bluetooth device into the WPF application which I thought would take longer</t>
  </si>
  <si>
    <t>As an admin, I want to record the exact date and time the data was recorded (DateTimeModule on sensor)</t>
  </si>
  <si>
    <t>Connect the bluetooth module to the Arduino board</t>
  </si>
  <si>
    <t>Connect the Arduino to the nearby windows device</t>
  </si>
  <si>
    <t>As an admin, I wan to see clear evidence of human validation checking and automated validation checking (Unit tests)</t>
  </si>
  <si>
    <t>Install 32Feet library to WPF Project</t>
  </si>
  <si>
    <t>Create new BluetoothService project in solution</t>
  </si>
  <si>
    <t>Develop class, BluetoothFinder.cs, to search for nearby bluetooth device matching a specified criteria</t>
  </si>
  <si>
    <t>Develop class, RecieverBluetoothService.cs, to read the current bluetooth data using a NetworkStream.</t>
  </si>
  <si>
    <t>As a user, I want outliers being read into the C# application are automatically removed</t>
  </si>
  <si>
    <t>Retrieve the latest value from the bluetooth network stream</t>
  </si>
  <si>
    <t>Add latest value to an Observable collection of strings to output to the user on-screen</t>
  </si>
  <si>
    <t>As a admin/developer, I want the data to be stored in SQL databses locally on the device and in the cloud</t>
  </si>
  <si>
    <t>Install OxyPlot</t>
  </si>
  <si>
    <t>Read the OxyPlot documentation and find tutorial</t>
  </si>
  <si>
    <t>Create new ObservableCollection of type DataPoint</t>
  </si>
  <si>
    <t>When a new latest reading has been retrieved add the temperature and time to the DataPoints Observable collection</t>
  </si>
  <si>
    <t>Bind the observable collection to the graph on the view</t>
  </si>
  <si>
    <t>3,8</t>
  </si>
  <si>
    <t>By the end of the sprint I want to be able to store the temperature data locally in an SQL database and display the history temperature data to the user</t>
  </si>
  <si>
    <t>Design database structure</t>
  </si>
  <si>
    <t>Create ShellTemperature class with all properties that need to be stored in the database</t>
  </si>
  <si>
    <t>Create ShellDb class that represents the database</t>
  </si>
  <si>
    <t>Using EntityFramework, add a migration and update the database</t>
  </si>
  <si>
    <t>Add code on startup to add migrations to database if needed</t>
  </si>
  <si>
    <t>Adjust code, after the temperature is retrieved store the data in the local SQL database</t>
  </si>
  <si>
    <t>Create a new UserControl to display history temperatures</t>
  </si>
  <si>
    <t>Create new ViewModel for history temperatures</t>
  </si>
  <si>
    <t>Retrieve all previous temperatures from the SQL database and display in ObservableCollection</t>
  </si>
  <si>
    <t>Create new ObservableCollection to hold data points for graphs</t>
  </si>
  <si>
    <t>Add all of the retrieved data from the SQL database to the new ObservableCollection</t>
  </si>
  <si>
    <t>Create a start and stop button on the LiveShell UserControl</t>
  </si>
  <si>
    <t>Create two commands to start and stop the timer thread retrieving the latest temperature</t>
  </si>
  <si>
    <t>Stop the thread when the stop button is pressed</t>
  </si>
  <si>
    <t>Start the thread when the start button is pressed</t>
  </si>
  <si>
    <t>Create a second temperature sensor. Solder the parts togheter and upload the existing code to the Arduino board. The same procedure as week one</t>
  </si>
  <si>
    <t>Add section to configuration file that specifies the name of the bluetooth device to search for</t>
  </si>
  <si>
    <t>Add a section to the configuration file that matches the BluetoothId to a Recognisable name</t>
  </si>
  <si>
    <t>Adjust the BluetoothFinder class to search for multiple bluetooth devices based upon the bluetooth device information in the configuration file</t>
  </si>
  <si>
    <t>Run each separate bluetooth device found on a separate timer thread</t>
  </si>
  <si>
    <t>Add dropdown menu to the LiveShellUserControl to switch between the active bluetooth device data being displayed</t>
  </si>
  <si>
    <t>Find a library to use to create/display a good quality datetime picker in WPF as the inbuilt is poor</t>
  </si>
  <si>
    <t>Add the DateTime picker to the ShellHistoryUserControl</t>
  </si>
  <si>
    <t>Apply styling to the DateTime pickers</t>
  </si>
  <si>
    <t>Bind the Start and End datetime properties to the DateTime pickers</t>
  </si>
  <si>
    <t>Each time the DateTime picker is changed on the view, update the Data values between those dates</t>
  </si>
  <si>
    <t xml:space="preserve">Add validation to prevent start date being after end date and vice-versa. </t>
  </si>
  <si>
    <t>By the end of the sprint I want to be able to read live data into the application from multiple bluetooth devices. I also want the user to be able filter the history data by date.</t>
  </si>
  <si>
    <t>03/02/2020 - 09/02/2020</t>
  </si>
  <si>
    <t>10/02/2020 - 16/02/2020</t>
  </si>
  <si>
    <t>17/02/2020 - 23/02/2020</t>
  </si>
  <si>
    <t>By the end of the sprint I want to be able to record the GPS location of the sensor device. I also want to be able to display a connection status bar at the top of the view to indicate to the user whether the current device is still connected, failed to connect or encountered an error.</t>
  </si>
  <si>
    <t>Obtain the GPS Sheild</t>
  </si>
  <si>
    <t>Attach the GPS Shield to the Arduino board</t>
  </si>
  <si>
    <t>Reconnect the Bluetooth and Thermocouple modules to the GPS Shield</t>
  </si>
  <si>
    <t>Develop C++ code to read the current latitude and longitude of the sensor device</t>
  </si>
  <si>
    <t>Add the latitude and longitude to the output stream if it has successfully been retrieved.</t>
  </si>
  <si>
    <t>In the C# WPF application, read in the latitude and longitude if they are there</t>
  </si>
  <si>
    <t>Store the latitude and longitude in the SQL database alongside the temperature reading</t>
  </si>
  <si>
    <t>Display the current latitude and longitude of the device to the user</t>
  </si>
  <si>
    <t>Add ToolTip to temperatures to show information about the GPS location</t>
  </si>
  <si>
    <t>Add a UserControl to act as the conenction status bar</t>
  </si>
  <si>
    <t>Create a ViewModel for the connection status and bind to the userconntrol</t>
  </si>
  <si>
    <t>Implement the observer pattern to update the connection status from another viewmodel</t>
  </si>
  <si>
    <t>Add the feature, when a connection is successful and data is being read the bar is green with a positive message</t>
  </si>
  <si>
    <t>Add the feature, when the connection has failed, a red bar appears with a negative message</t>
  </si>
  <si>
    <t>Add the feature, when the connection is connecting the bar is orange with a neutral message</t>
  </si>
  <si>
    <t>Total Points</t>
  </si>
  <si>
    <t>Avg Points to Complete per Week</t>
  </si>
  <si>
    <t>24/02/2020 - 01/03/2020</t>
  </si>
  <si>
    <t>By the end of the sprint I want to be able to automatically remove outliers, store data on a SD card if the connection between the sensor and the PC fails, and show the user data statistics of the recorded data.</t>
  </si>
  <si>
    <t>Calculate the interquantile range of a data set</t>
  </si>
  <si>
    <t>Use a multiplier to find the lower bound and upper bound for the interquantile range</t>
  </si>
  <si>
    <t>Determine if the latest value read in is an outlier based of the lower and upper bound of the interquantile range</t>
  </si>
  <si>
    <t>Connect the bluetooths module state pin to the Arduino GPS Sheidl</t>
  </si>
  <si>
    <t>Read the state pins value. 1 or greater indicates a connection, 0 indicates no bluetooth connection</t>
  </si>
  <si>
    <t>If the bluetooth state is 0 write the current temperature and GPS location to the SD card</t>
  </si>
  <si>
    <t>Insert the SD card and add the code needed to read and write to the file</t>
  </si>
  <si>
    <t>If the bluetooth state is 1 then read the data from the SD card if it is there, once complete then delete the text file from the SD card</t>
  </si>
  <si>
    <t>Adjust the C# WPF code to handle reading data from the SD card. Look for the tag specifying -sdCardData</t>
  </si>
  <si>
    <t>Setup the classes needed to calculate the data statistics</t>
  </si>
  <si>
    <t>Develop a mean average method</t>
  </si>
  <si>
    <t>Develop a mode method</t>
  </si>
  <si>
    <t>Develop a median method</t>
  </si>
  <si>
    <t>Develop a range method</t>
  </si>
  <si>
    <t>Develop a mean deviation method</t>
  </si>
  <si>
    <t>Develop a standard deviation method</t>
  </si>
  <si>
    <t>Fine tune the interquantile range method</t>
  </si>
  <si>
    <t>Create a property in the Report ViewModel for each data statistic above</t>
  </si>
  <si>
    <t>Retrieve the temperature values between a date range and calculate all data statistics and output to the user</t>
  </si>
  <si>
    <t>02/03/2020 - 08/03/2020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</si>
</sst>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</font>
    <font>
      <b/>
      <sz val="14"/>
      <color rgb="FFFFFFFF"/>
      <name val="Arial"/>
    </font>
    <font>
      <sz val="11"/>
      <color theme="1"/>
      <name val="Arial"/>
    </font>
    <font>
      <sz val="10"/>
      <name val="Arial"/>
    </font>
    <font>
      <sz val="10"/>
      <color theme="1"/>
      <name val="Arial"/>
    </font>
    <font>
      <sz val="11"/>
      <name val="Arial"/>
    </font>
    <font>
      <sz val="11"/>
      <name val="Cambria"/>
    </font>
    <font>
      <b/>
      <sz val="18"/>
      <color rgb="FF1F497D"/>
      <name val="Arial"/>
    </font>
    <font>
      <b/>
      <sz val="14"/>
      <color rgb="FFC00000"/>
      <name val="Arial"/>
    </font>
    <font>
      <b/>
      <sz val="11"/>
      <color rgb="FFFFFFFF"/>
      <name val="Cambria"/>
    </font>
    <font>
      <sz val="11"/>
      <color theme="1"/>
      <name val="Cambria"/>
    </font>
    <font>
      <b/>
      <sz val="14"/>
      <color rgb="FF333399"/>
      <name val="Arial"/>
    </font>
    <font>
      <b/>
      <sz val="11"/>
      <color rgb="FFFFFFFF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Cambria"/>
    </font>
    <font>
      <b/>
      <sz val="11"/>
      <name val="Cambria"/>
    </font>
    <font>
      <sz val="10"/>
      <name val="Arial"/>
      <family val="2"/>
    </font>
    <font>
      <b/>
      <sz val="11"/>
      <color rgb="FFFFFFFF"/>
      <name val="Arial"/>
      <family val="2"/>
    </font>
    <font>
      <b/>
      <sz val="12"/>
      <color rgb="FFCC0000"/>
      <name val="Cambria"/>
      <family val="1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Cambria"/>
      <family val="1"/>
    </font>
    <font>
      <sz val="10"/>
      <color theme="1"/>
      <name val="Arial"/>
      <family val="2"/>
    </font>
    <font>
      <b/>
      <sz val="10"/>
      <color theme="2"/>
      <name val="Arial"/>
      <family val="2"/>
    </font>
    <font>
      <sz val="11"/>
      <color theme="1"/>
      <name val="Cambria"/>
      <family val="1"/>
    </font>
    <font>
      <b/>
      <sz val="11"/>
      <color rgb="FFFFFFFF"/>
      <name val="Cambria"/>
      <family val="1"/>
    </font>
    <font>
      <b/>
      <sz val="14"/>
      <color rgb="FF333399"/>
      <name val="Arial"/>
      <family val="2"/>
    </font>
    <font>
      <sz val="11"/>
      <color theme="2"/>
      <name val="Cambria"/>
      <family val="1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1F497D"/>
        <bgColor rgb="FF1F497D"/>
      </patternFill>
    </fill>
    <fill>
      <patternFill patternType="solid">
        <fgColor rgb="FF92D050"/>
        <bgColor rgb="FF92D05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77933C"/>
        <bgColor rgb="FF77933C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3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4" borderId="6" xfId="0" applyFont="1" applyFill="1" applyBorder="1" applyAlignment="1">
      <alignment horizontal="left" vertical="top"/>
    </xf>
    <xf numFmtId="0" fontId="10" fillId="4" borderId="7" xfId="0" applyFont="1" applyFill="1" applyBorder="1" applyAlignment="1">
      <alignment horizontal="left" vertical="top"/>
    </xf>
    <xf numFmtId="0" fontId="10" fillId="4" borderId="8" xfId="0" applyFont="1" applyFill="1" applyBorder="1" applyAlignment="1">
      <alignment horizontal="center" vertical="top"/>
    </xf>
    <xf numFmtId="0" fontId="12" fillId="5" borderId="7" xfId="0" applyFont="1" applyFill="1" applyBorder="1" applyAlignment="1">
      <alignment horizontal="center" vertical="top"/>
    </xf>
    <xf numFmtId="0" fontId="12" fillId="5" borderId="8" xfId="0" applyFont="1" applyFill="1" applyBorder="1" applyAlignment="1">
      <alignment horizontal="center" vertical="top"/>
    </xf>
    <xf numFmtId="0" fontId="10" fillId="4" borderId="7" xfId="0" applyFont="1" applyFill="1" applyBorder="1" applyAlignment="1">
      <alignment horizontal="center" vertical="top"/>
    </xf>
    <xf numFmtId="0" fontId="12" fillId="4" borderId="1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top"/>
    </xf>
    <xf numFmtId="0" fontId="12" fillId="5" borderId="12" xfId="0" applyFont="1" applyFill="1" applyBorder="1" applyAlignment="1">
      <alignment horizontal="center" vertical="top"/>
    </xf>
    <xf numFmtId="0" fontId="12" fillId="4" borderId="11" xfId="0" applyFont="1" applyFill="1" applyBorder="1" applyAlignment="1">
      <alignment horizontal="center" vertical="top"/>
    </xf>
    <xf numFmtId="0" fontId="13" fillId="6" borderId="3" xfId="0" applyFont="1" applyFill="1" applyBorder="1" applyAlignment="1">
      <alignment horizontal="left"/>
    </xf>
    <xf numFmtId="0" fontId="14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/>
    </xf>
    <xf numFmtId="0" fontId="6" fillId="7" borderId="11" xfId="0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2" fillId="9" borderId="3" xfId="0" applyFont="1" applyFill="1" applyBorder="1" applyAlignment="1">
      <alignment horizontal="left"/>
    </xf>
    <xf numFmtId="0" fontId="6" fillId="9" borderId="3" xfId="0" applyFont="1" applyFill="1" applyBorder="1" applyAlignment="1">
      <alignment horizontal="left"/>
    </xf>
    <xf numFmtId="0" fontId="9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14" fontId="0" fillId="0" borderId="0" xfId="0" applyNumberFormat="1" applyFont="1" applyAlignment="1"/>
    <xf numFmtId="14" fontId="3" fillId="0" borderId="0" xfId="0" applyNumberFormat="1" applyFont="1" applyAlignment="1"/>
    <xf numFmtId="14" fontId="4" fillId="0" borderId="0" xfId="0" applyNumberFormat="1" applyFont="1" applyAlignment="1"/>
    <xf numFmtId="14" fontId="18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19" fillId="5" borderId="9" xfId="0" applyFont="1" applyFill="1" applyBorder="1" applyAlignment="1">
      <alignment horizontal="center" vertical="top"/>
    </xf>
    <xf numFmtId="0" fontId="20" fillId="0" borderId="0" xfId="0" applyFont="1" applyAlignment="1">
      <alignment horizontal="left"/>
    </xf>
    <xf numFmtId="0" fontId="22" fillId="6" borderId="11" xfId="0" applyFont="1" applyFill="1" applyBorder="1" applyAlignment="1">
      <alignment horizontal="left" wrapText="1"/>
    </xf>
    <xf numFmtId="0" fontId="18" fillId="0" borderId="0" xfId="0" applyFont="1" applyAlignment="1"/>
    <xf numFmtId="0" fontId="23" fillId="7" borderId="11" xfId="0" applyFont="1" applyFill="1" applyBorder="1" applyAlignment="1">
      <alignment horizontal="left"/>
    </xf>
    <xf numFmtId="0" fontId="23" fillId="7" borderId="11" xfId="0" applyFont="1" applyFill="1" applyBorder="1" applyAlignment="1">
      <alignment horizontal="left" wrapText="1"/>
    </xf>
    <xf numFmtId="0" fontId="24" fillId="7" borderId="3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24" fillId="7" borderId="0" xfId="0" applyFont="1" applyFill="1" applyBorder="1" applyAlignment="1">
      <alignment horizontal="left"/>
    </xf>
    <xf numFmtId="0" fontId="6" fillId="7" borderId="9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25" fillId="7" borderId="1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center"/>
    </xf>
    <xf numFmtId="0" fontId="22" fillId="6" borderId="14" xfId="0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vertical="top" wrapText="1"/>
    </xf>
    <xf numFmtId="0" fontId="27" fillId="10" borderId="14" xfId="0" applyFont="1" applyFill="1" applyBorder="1" applyAlignment="1">
      <alignment horizontal="left" vertical="center"/>
    </xf>
    <xf numFmtId="0" fontId="26" fillId="0" borderId="0" xfId="0" applyFont="1" applyAlignment="1"/>
    <xf numFmtId="0" fontId="24" fillId="7" borderId="14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18" fillId="0" borderId="14" xfId="0" applyFont="1" applyBorder="1" applyAlignment="1">
      <alignment horizontal="left" vertical="center"/>
    </xf>
    <xf numFmtId="0" fontId="18" fillId="0" borderId="14" xfId="0" applyFont="1" applyBorder="1" applyAlignment="1">
      <alignment horizontal="center"/>
    </xf>
    <xf numFmtId="0" fontId="27" fillId="10" borderId="15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13" fillId="6" borderId="13" xfId="0" applyFont="1" applyFill="1" applyBorder="1" applyAlignment="1">
      <alignment horizontal="left"/>
    </xf>
    <xf numFmtId="0" fontId="14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0" fillId="0" borderId="0" xfId="0" applyFont="1" applyFill="1" applyBorder="1" applyAlignment="1"/>
    <xf numFmtId="14" fontId="12" fillId="5" borderId="12" xfId="0" applyNumberFormat="1" applyFont="1" applyFill="1" applyBorder="1" applyAlignment="1">
      <alignment horizontal="center" vertical="top"/>
    </xf>
    <xf numFmtId="0" fontId="24" fillId="7" borderId="9" xfId="0" applyFont="1" applyFill="1" applyBorder="1" applyAlignment="1">
      <alignment horizontal="left"/>
    </xf>
    <xf numFmtId="0" fontId="24" fillId="7" borderId="14" xfId="0" applyFont="1" applyFill="1" applyBorder="1" applyAlignment="1">
      <alignment horizontal="left" wrapText="1"/>
    </xf>
    <xf numFmtId="0" fontId="24" fillId="8" borderId="14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6" fillId="0" borderId="0" xfId="0" applyFont="1" applyBorder="1" applyAlignment="1"/>
    <xf numFmtId="0" fontId="3" fillId="0" borderId="0" xfId="0" applyFont="1" applyBorder="1" applyAlignment="1"/>
    <xf numFmtId="0" fontId="29" fillId="3" borderId="14" xfId="0" applyFont="1" applyFill="1" applyBorder="1" applyAlignment="1">
      <alignment horizontal="left"/>
    </xf>
    <xf numFmtId="0" fontId="0" fillId="0" borderId="14" xfId="0" applyFont="1" applyBorder="1" applyAlignment="1"/>
    <xf numFmtId="0" fontId="10" fillId="0" borderId="3" xfId="0" applyFont="1" applyFill="1" applyBorder="1" applyAlignment="1">
      <alignment horizontal="left"/>
    </xf>
    <xf numFmtId="0" fontId="29" fillId="3" borderId="3" xfId="0" applyFont="1" applyFill="1" applyBorder="1" applyAlignment="1">
      <alignment horizontal="left"/>
    </xf>
    <xf numFmtId="0" fontId="29" fillId="3" borderId="9" xfId="0" applyFont="1" applyFill="1" applyBorder="1" applyAlignment="1"/>
    <xf numFmtId="0" fontId="23" fillId="7" borderId="2" xfId="0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center"/>
    </xf>
    <xf numFmtId="0" fontId="23" fillId="7" borderId="14" xfId="0" applyFont="1" applyFill="1" applyBorder="1" applyAlignment="1">
      <alignment horizontal="left" wrapText="1"/>
    </xf>
    <xf numFmtId="0" fontId="31" fillId="9" borderId="3" xfId="0" applyFont="1" applyFill="1" applyBorder="1" applyAlignment="1">
      <alignment horizontal="left"/>
    </xf>
    <xf numFmtId="0" fontId="29" fillId="3" borderId="15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2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5" fillId="8" borderId="16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3" fillId="6" borderId="17" xfId="0" applyFont="1" applyFill="1" applyBorder="1" applyAlignment="1">
      <alignment horizontal="left"/>
    </xf>
    <xf numFmtId="0" fontId="6" fillId="7" borderId="13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24" fillId="7" borderId="3" xfId="0" applyFont="1" applyFill="1" applyBorder="1" applyAlignment="1">
      <alignment horizontal="left" wrapText="1"/>
    </xf>
    <xf numFmtId="0" fontId="24" fillId="7" borderId="0" xfId="0" applyFont="1" applyFill="1" applyBorder="1" applyAlignment="1">
      <alignment horizontal="left" wrapText="1"/>
    </xf>
    <xf numFmtId="0" fontId="24" fillId="7" borderId="16" xfId="0" applyFont="1" applyFill="1" applyBorder="1" applyAlignment="1">
      <alignment horizontal="left" wrapText="1"/>
    </xf>
    <xf numFmtId="0" fontId="13" fillId="6" borderId="4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0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 wrapText="1"/>
    </xf>
    <xf numFmtId="0" fontId="0" fillId="0" borderId="0" xfId="0" applyFont="1" applyFill="1" applyAlignment="1"/>
    <xf numFmtId="0" fontId="31" fillId="9" borderId="13" xfId="0" applyFont="1" applyFill="1" applyBorder="1" applyAlignment="1">
      <alignment horizontal="left"/>
    </xf>
    <xf numFmtId="0" fontId="10" fillId="9" borderId="1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2" fillId="0" borderId="0" xfId="0" applyFont="1" applyAlignment="1">
      <alignment horizontal="left"/>
    </xf>
    <xf numFmtId="0" fontId="28" fillId="7" borderId="19" xfId="0" applyFont="1" applyFill="1" applyBorder="1" applyAlignment="1">
      <alignment horizontal="center"/>
    </xf>
    <xf numFmtId="0" fontId="23" fillId="7" borderId="18" xfId="0" applyFont="1" applyFill="1" applyBorder="1" applyAlignment="1">
      <alignment horizontal="left" wrapText="1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21" fillId="0" borderId="0" xfId="0" applyFont="1" applyBorder="1" applyAlignment="1">
      <alignment horizontal="left" wrapText="1"/>
    </xf>
    <xf numFmtId="0" fontId="3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One'!$O$12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One'!$O$13:$O$19</c:f>
              <c:numCache>
                <c:formatCode>General</c:formatCode>
                <c:ptCount val="7"/>
                <c:pt idx="0">
                  <c:v>64</c:v>
                </c:pt>
                <c:pt idx="1">
                  <c:v>58</c:v>
                </c:pt>
                <c:pt idx="2">
                  <c:v>29</c:v>
                </c:pt>
                <c:pt idx="3">
                  <c:v>23</c:v>
                </c:pt>
                <c:pt idx="4">
                  <c:v>17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DD0-A784-9209885A2CD6}"/>
            </c:ext>
          </c:extLst>
        </c:ser>
        <c:ser>
          <c:idx val="1"/>
          <c:order val="1"/>
          <c:tx>
            <c:strRef>
              <c:f>'Sprint One'!$P$12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One'!$P$13:$P$19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DD0-A784-9209885A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Two'!$O$12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Two'!$O$13:$O$19</c:f>
              <c:numCache>
                <c:formatCode>General</c:formatCode>
                <c:ptCount val="7"/>
                <c:pt idx="0">
                  <c:v>94</c:v>
                </c:pt>
                <c:pt idx="1">
                  <c:v>80</c:v>
                </c:pt>
                <c:pt idx="2">
                  <c:v>66</c:v>
                </c:pt>
                <c:pt idx="3">
                  <c:v>54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2-4BB4-B494-AF8C3CCC147E}"/>
            </c:ext>
          </c:extLst>
        </c:ser>
        <c:ser>
          <c:idx val="1"/>
          <c:order val="1"/>
          <c:tx>
            <c:strRef>
              <c:f>'Sprint Two'!$P$12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Two'!$P$13:$P$19</c:f>
              <c:numCache>
                <c:formatCode>General</c:formatCode>
                <c:ptCount val="7"/>
                <c:pt idx="0">
                  <c:v>104.57142857142857</c:v>
                </c:pt>
                <c:pt idx="1">
                  <c:v>87.142857142857139</c:v>
                </c:pt>
                <c:pt idx="2">
                  <c:v>69.714285714285708</c:v>
                </c:pt>
                <c:pt idx="3">
                  <c:v>52.285714285714278</c:v>
                </c:pt>
                <c:pt idx="4">
                  <c:v>34.857142857142847</c:v>
                </c:pt>
                <c:pt idx="5">
                  <c:v>17.42857142857142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2-4BB4-B494-AF8C3CCC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Three'!$O$12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Three'!$M$13:$M$19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Three'!$O$13:$O$19</c:f>
              <c:numCache>
                <c:formatCode>General</c:formatCode>
                <c:ptCount val="7"/>
                <c:pt idx="0">
                  <c:v>45</c:v>
                </c:pt>
                <c:pt idx="1">
                  <c:v>35</c:v>
                </c:pt>
                <c:pt idx="2">
                  <c:v>25</c:v>
                </c:pt>
                <c:pt idx="3">
                  <c:v>23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B-4DBF-BCF2-92F7A02F9B32}"/>
            </c:ext>
          </c:extLst>
        </c:ser>
        <c:ser>
          <c:idx val="1"/>
          <c:order val="1"/>
          <c:tx>
            <c:strRef>
              <c:f>'Sprint Three'!$P$12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Three'!$M$13:$M$19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Three'!$P$13:$P$19</c:f>
              <c:numCache>
                <c:formatCode>General</c:formatCode>
                <c:ptCount val="7"/>
                <c:pt idx="0">
                  <c:v>55.714285714285715</c:v>
                </c:pt>
                <c:pt idx="1">
                  <c:v>46.428571428571431</c:v>
                </c:pt>
                <c:pt idx="2">
                  <c:v>37.142857142857146</c:v>
                </c:pt>
                <c:pt idx="3">
                  <c:v>27.857142857142861</c:v>
                </c:pt>
                <c:pt idx="4">
                  <c:v>18.571428571428577</c:v>
                </c:pt>
                <c:pt idx="5">
                  <c:v>9.28571428571429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B-4DBF-BCF2-92F7A02F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52608"/>
        <c:axId val="634952936"/>
      </c:lineChart>
      <c:catAx>
        <c:axId val="6349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936"/>
        <c:crosses val="autoZero"/>
        <c:auto val="1"/>
        <c:lblAlgn val="ctr"/>
        <c:lblOffset val="100"/>
        <c:noMultiLvlLbl val="0"/>
      </c:catAx>
      <c:valAx>
        <c:axId val="6349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Four'!$O$12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Four'!$M$13:$M$19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Four'!$O$13:$O$19</c:f>
              <c:numCache>
                <c:formatCode>General</c:formatCode>
                <c:ptCount val="7"/>
                <c:pt idx="0">
                  <c:v>55</c:v>
                </c:pt>
                <c:pt idx="1">
                  <c:v>40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7-4E3E-BFF5-E92667F044DB}"/>
            </c:ext>
          </c:extLst>
        </c:ser>
        <c:ser>
          <c:idx val="1"/>
          <c:order val="1"/>
          <c:tx>
            <c:strRef>
              <c:f>'Sprint Four'!$P$12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Four'!$M$13:$M$19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Four'!$P$13:$P$19</c:f>
              <c:numCache>
                <c:formatCode>General</c:formatCode>
                <c:ptCount val="7"/>
                <c:pt idx="0">
                  <c:v>55.714285714285715</c:v>
                </c:pt>
                <c:pt idx="1">
                  <c:v>46.428571428571431</c:v>
                </c:pt>
                <c:pt idx="2">
                  <c:v>37.142857142857146</c:v>
                </c:pt>
                <c:pt idx="3">
                  <c:v>27.857142857142861</c:v>
                </c:pt>
                <c:pt idx="4">
                  <c:v>18.571428571428577</c:v>
                </c:pt>
                <c:pt idx="5">
                  <c:v>9.28571428571429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7-4E3E-BFF5-E92667F0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Five'!$O$12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Five'!$M$13:$M$19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Five'!$O$13:$O$19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39</c:v>
                </c:pt>
                <c:pt idx="3">
                  <c:v>30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E-4644-B060-F6FC69BE5815}"/>
            </c:ext>
          </c:extLst>
        </c:ser>
        <c:ser>
          <c:idx val="1"/>
          <c:order val="1"/>
          <c:tx>
            <c:strRef>
              <c:f>'Sprint Five'!$P$12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Five'!$M$13:$M$19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Five'!$P$13:$P$19</c:f>
              <c:numCache>
                <c:formatCode>General</c:formatCode>
                <c:ptCount val="7"/>
                <c:pt idx="0">
                  <c:v>64.285714285714292</c:v>
                </c:pt>
                <c:pt idx="1">
                  <c:v>53.571428571428577</c:v>
                </c:pt>
                <c:pt idx="2">
                  <c:v>42.857142857142861</c:v>
                </c:pt>
                <c:pt idx="3">
                  <c:v>32.142857142857146</c:v>
                </c:pt>
                <c:pt idx="4">
                  <c:v>21.428571428571431</c:v>
                </c:pt>
                <c:pt idx="5">
                  <c:v>10.714285714285717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E-4644-B060-F6FC69BE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Six'!$O$12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Six'!$M$13:$M$19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Six'!$O$13:$O$19</c:f>
              <c:numCache>
                <c:formatCode>General</c:formatCode>
                <c:ptCount val="7"/>
                <c:pt idx="0">
                  <c:v>100</c:v>
                </c:pt>
                <c:pt idx="1">
                  <c:v>73</c:v>
                </c:pt>
                <c:pt idx="2">
                  <c:v>42</c:v>
                </c:pt>
                <c:pt idx="3">
                  <c:v>34</c:v>
                </c:pt>
                <c:pt idx="4">
                  <c:v>9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D-4702-B12A-7ED4BEEAC195}"/>
            </c:ext>
          </c:extLst>
        </c:ser>
        <c:ser>
          <c:idx val="1"/>
          <c:order val="1"/>
          <c:tx>
            <c:strRef>
              <c:f>'Sprint Six'!$P$12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Six'!$M$13:$M$19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Six'!$P$13:$P$19</c:f>
              <c:numCache>
                <c:formatCode>General</c:formatCode>
                <c:ptCount val="7"/>
                <c:pt idx="0">
                  <c:v>102.85714285714286</c:v>
                </c:pt>
                <c:pt idx="1">
                  <c:v>85.714285714285722</c:v>
                </c:pt>
                <c:pt idx="2">
                  <c:v>68.571428571428584</c:v>
                </c:pt>
                <c:pt idx="3">
                  <c:v>51.428571428571445</c:v>
                </c:pt>
                <c:pt idx="4">
                  <c:v>34.285714285714306</c:v>
                </c:pt>
                <c:pt idx="5">
                  <c:v>17.142857142857164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D-4702-B12A-7ED4BEEA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Seven'!$O$12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Seven'!$M$13:$M$19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Seven'!$O$13:$O$19</c:f>
              <c:numCache>
                <c:formatCode>General</c:formatCode>
                <c:ptCount val="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9-4CFC-9660-E75C9972AD6E}"/>
            </c:ext>
          </c:extLst>
        </c:ser>
        <c:ser>
          <c:idx val="1"/>
          <c:order val="1"/>
          <c:tx>
            <c:strRef>
              <c:f>'Sprint Seven'!$P$12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Seven'!$M$13:$M$19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Seven'!$P$13:$P$19</c:f>
              <c:numCache>
                <c:formatCode>General</c:formatCode>
                <c:ptCount val="7"/>
                <c:pt idx="0">
                  <c:v>102.85714285714286</c:v>
                </c:pt>
                <c:pt idx="1">
                  <c:v>85.714285714285722</c:v>
                </c:pt>
                <c:pt idx="2">
                  <c:v>68.571428571428584</c:v>
                </c:pt>
                <c:pt idx="3">
                  <c:v>51.428571428571445</c:v>
                </c:pt>
                <c:pt idx="4">
                  <c:v>34.285714285714306</c:v>
                </c:pt>
                <c:pt idx="5">
                  <c:v>17.142857142857164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9-4CFC-9660-E75C9972A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811AE376-AB73-48E8-98E7-28E579E3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22</xdr:row>
      <xdr:rowOff>123825</xdr:rowOff>
    </xdr:from>
    <xdr:to>
      <xdr:col>19</xdr:col>
      <xdr:colOff>257174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31202-E10B-4462-A86F-4459157AD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19092-8DA1-496D-8832-698435DC7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C7C30-F6F4-4ACD-86E8-3E15222CA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EFA7E-B94D-429F-9252-7478D2DD0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9BC68-FB78-45FD-8374-41B942913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4"/>
  <sheetViews>
    <sheetView zoomScale="115" zoomScaleNormal="115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B15" sqref="B15"/>
    </sheetView>
  </sheetViews>
  <sheetFormatPr defaultColWidth="14.42578125" defaultRowHeight="15.75" customHeight="1" x14ac:dyDescent="0.2"/>
  <cols>
    <col min="1" max="1" width="16.42578125" customWidth="1"/>
    <col min="2" max="2" width="105.5703125" customWidth="1"/>
    <col min="3" max="3" width="17.85546875" customWidth="1"/>
    <col min="4" max="4" width="9.7109375" customWidth="1"/>
    <col min="5" max="5" width="10.7109375" customWidth="1"/>
    <col min="6" max="6" width="37.28515625" customWidth="1"/>
    <col min="7" max="7" width="33.140625" customWidth="1"/>
    <col min="9" max="9" width="34.42578125" customWidth="1"/>
    <col min="10" max="10" width="49.140625" customWidth="1"/>
  </cols>
  <sheetData>
    <row r="1" spans="1:10" ht="18" x14ac:dyDescent="0.25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I1" s="146" t="s">
        <v>157</v>
      </c>
      <c r="J1" s="146" t="s">
        <v>158</v>
      </c>
    </row>
    <row r="2" spans="1:10" ht="19.5" customHeight="1" x14ac:dyDescent="0.25">
      <c r="A2" s="1">
        <v>1</v>
      </c>
      <c r="B2" s="2" t="s">
        <v>21</v>
      </c>
      <c r="C2" s="3">
        <v>10</v>
      </c>
      <c r="D2" s="62">
        <v>1</v>
      </c>
      <c r="E2" s="84" t="s">
        <v>23</v>
      </c>
      <c r="F2" s="52">
        <v>43856</v>
      </c>
      <c r="G2" s="52">
        <v>43856</v>
      </c>
      <c r="I2" s="147">
        <f>SUM(C2:C24)</f>
        <v>772</v>
      </c>
      <c r="J2" s="147">
        <f>I2 / 12</f>
        <v>64.333333333333329</v>
      </c>
    </row>
    <row r="3" spans="1:10" ht="15.75" customHeight="1" x14ac:dyDescent="0.2">
      <c r="A3" s="1">
        <f t="shared" ref="A3:A24" si="0">A2+1</f>
        <v>2</v>
      </c>
      <c r="B3" s="58" t="s">
        <v>7</v>
      </c>
      <c r="C3" s="3">
        <v>22</v>
      </c>
      <c r="D3" s="5">
        <v>2</v>
      </c>
      <c r="E3" s="78" t="s">
        <v>8</v>
      </c>
      <c r="F3" s="54">
        <v>43861</v>
      </c>
      <c r="G3" s="51">
        <v>43858</v>
      </c>
    </row>
    <row r="4" spans="1:10" ht="19.5" customHeight="1" x14ac:dyDescent="0.2">
      <c r="A4" s="1">
        <f t="shared" si="0"/>
        <v>3</v>
      </c>
      <c r="B4" s="58" t="s">
        <v>55</v>
      </c>
      <c r="C4" s="3">
        <v>20</v>
      </c>
      <c r="D4" s="62">
        <v>2</v>
      </c>
      <c r="E4" s="78" t="s">
        <v>23</v>
      </c>
      <c r="F4" s="54">
        <v>43862</v>
      </c>
      <c r="G4" s="51">
        <v>43858</v>
      </c>
    </row>
    <row r="5" spans="1:10" ht="21" customHeight="1" x14ac:dyDescent="0.2">
      <c r="A5" s="1">
        <f t="shared" si="0"/>
        <v>4</v>
      </c>
      <c r="B5" s="58" t="s">
        <v>9</v>
      </c>
      <c r="C5" s="2">
        <v>120</v>
      </c>
      <c r="D5" s="62" t="s">
        <v>22</v>
      </c>
      <c r="E5" s="78" t="s">
        <v>8</v>
      </c>
      <c r="F5" s="51">
        <v>43873</v>
      </c>
      <c r="G5" s="51">
        <v>43861</v>
      </c>
    </row>
    <row r="6" spans="1:10" ht="21" customHeight="1" x14ac:dyDescent="0.2">
      <c r="A6" s="1">
        <f t="shared" si="0"/>
        <v>5</v>
      </c>
      <c r="B6" s="2" t="s">
        <v>10</v>
      </c>
      <c r="C6" s="2">
        <v>30</v>
      </c>
      <c r="D6" s="4">
        <v>2</v>
      </c>
      <c r="E6" s="78" t="s">
        <v>8</v>
      </c>
      <c r="F6" s="51">
        <v>43877</v>
      </c>
      <c r="G6" s="51">
        <v>43832</v>
      </c>
    </row>
    <row r="7" spans="1:10" ht="21" customHeight="1" x14ac:dyDescent="0.2">
      <c r="A7" s="1">
        <f t="shared" si="0"/>
        <v>6</v>
      </c>
      <c r="B7" s="2" t="s">
        <v>11</v>
      </c>
      <c r="C7" s="3">
        <v>20</v>
      </c>
      <c r="D7" s="4">
        <v>3</v>
      </c>
      <c r="E7" s="78" t="s">
        <v>23</v>
      </c>
      <c r="F7" s="51">
        <v>43884</v>
      </c>
      <c r="G7" s="50">
        <v>43864</v>
      </c>
    </row>
    <row r="8" spans="1:10" ht="14.25" x14ac:dyDescent="0.2">
      <c r="A8" s="1">
        <f t="shared" si="0"/>
        <v>7</v>
      </c>
      <c r="B8" s="3" t="s">
        <v>12</v>
      </c>
      <c r="C8" s="3">
        <v>10</v>
      </c>
      <c r="D8" s="4">
        <v>3</v>
      </c>
      <c r="E8" s="78" t="s">
        <v>23</v>
      </c>
      <c r="F8" s="51">
        <v>43884</v>
      </c>
      <c r="G8" s="50">
        <v>43864</v>
      </c>
    </row>
    <row r="9" spans="1:10" ht="14.25" x14ac:dyDescent="0.2">
      <c r="A9" s="1">
        <f t="shared" si="0"/>
        <v>8</v>
      </c>
      <c r="B9" s="3" t="s">
        <v>14</v>
      </c>
      <c r="C9" s="2">
        <v>15</v>
      </c>
      <c r="D9" s="4">
        <v>3</v>
      </c>
      <c r="E9" s="78" t="s">
        <v>23</v>
      </c>
      <c r="F9" s="51">
        <v>43887</v>
      </c>
      <c r="G9" s="50">
        <v>43867</v>
      </c>
    </row>
    <row r="10" spans="1:10" ht="14.25" x14ac:dyDescent="0.2">
      <c r="A10" s="1">
        <f t="shared" si="0"/>
        <v>9</v>
      </c>
      <c r="B10" s="3" t="s">
        <v>13</v>
      </c>
      <c r="C10" s="3">
        <v>50</v>
      </c>
      <c r="D10" s="4">
        <v>4</v>
      </c>
      <c r="E10" s="78" t="s">
        <v>23</v>
      </c>
      <c r="F10" s="53" t="s">
        <v>74</v>
      </c>
      <c r="G10" s="50">
        <v>43874</v>
      </c>
    </row>
    <row r="11" spans="1:10" ht="14.25" x14ac:dyDescent="0.2">
      <c r="A11" s="1">
        <f t="shared" si="0"/>
        <v>10</v>
      </c>
      <c r="B11" s="3" t="s">
        <v>18</v>
      </c>
      <c r="C11" s="3">
        <v>15</v>
      </c>
      <c r="D11" s="4">
        <v>4</v>
      </c>
      <c r="E11" s="78" t="s">
        <v>23</v>
      </c>
      <c r="F11" s="52">
        <v>43894</v>
      </c>
      <c r="G11" s="50">
        <v>43877</v>
      </c>
    </row>
    <row r="12" spans="1:10" s="49" customFormat="1" ht="14.25" x14ac:dyDescent="0.2">
      <c r="A12" s="1">
        <f t="shared" si="0"/>
        <v>11</v>
      </c>
      <c r="B12" s="79" t="s">
        <v>73</v>
      </c>
      <c r="C12" s="3">
        <v>35</v>
      </c>
      <c r="D12" s="5">
        <v>5</v>
      </c>
      <c r="E12" s="78" t="s">
        <v>23</v>
      </c>
      <c r="F12" s="52">
        <v>43898</v>
      </c>
      <c r="G12" s="50">
        <v>43880</v>
      </c>
    </row>
    <row r="13" spans="1:10" ht="14.25" x14ac:dyDescent="0.2">
      <c r="A13" s="1">
        <f t="shared" si="0"/>
        <v>12</v>
      </c>
      <c r="B13" s="2" t="s">
        <v>19</v>
      </c>
      <c r="C13" s="2">
        <v>40</v>
      </c>
      <c r="D13" s="5">
        <v>5</v>
      </c>
      <c r="E13" s="78" t="s">
        <v>23</v>
      </c>
      <c r="F13" s="52">
        <v>43902</v>
      </c>
      <c r="G13" s="50">
        <v>43884</v>
      </c>
    </row>
    <row r="14" spans="1:10" ht="14.25" x14ac:dyDescent="0.2">
      <c r="A14" s="1">
        <f t="shared" si="0"/>
        <v>13</v>
      </c>
      <c r="B14" s="58" t="s">
        <v>99</v>
      </c>
      <c r="C14" s="3">
        <v>40</v>
      </c>
      <c r="D14" s="4">
        <v>6</v>
      </c>
      <c r="E14" s="78" t="s">
        <v>23</v>
      </c>
      <c r="F14" s="52">
        <v>43905</v>
      </c>
      <c r="G14" s="50">
        <v>43886</v>
      </c>
    </row>
    <row r="15" spans="1:10" ht="25.5" x14ac:dyDescent="0.2">
      <c r="A15" s="1">
        <f t="shared" si="0"/>
        <v>14</v>
      </c>
      <c r="B15" s="81" t="s">
        <v>72</v>
      </c>
      <c r="C15" s="79">
        <v>40</v>
      </c>
      <c r="D15" s="7">
        <v>6</v>
      </c>
      <c r="E15" s="78" t="s">
        <v>23</v>
      </c>
      <c r="F15" s="52">
        <v>43907</v>
      </c>
      <c r="G15" s="50">
        <v>43888</v>
      </c>
    </row>
    <row r="16" spans="1:10" ht="14.25" x14ac:dyDescent="0.2">
      <c r="A16" s="1">
        <f t="shared" si="0"/>
        <v>15</v>
      </c>
      <c r="B16" s="58" t="s">
        <v>62</v>
      </c>
      <c r="C16" s="79">
        <v>40</v>
      </c>
      <c r="D16" s="7">
        <v>6</v>
      </c>
      <c r="E16" s="78" t="s">
        <v>23</v>
      </c>
      <c r="F16" s="50">
        <v>43912</v>
      </c>
      <c r="G16" s="50">
        <v>43891</v>
      </c>
    </row>
    <row r="17" spans="1:7" s="49" customFormat="1" ht="14.25" x14ac:dyDescent="0.2">
      <c r="A17" s="1">
        <f t="shared" si="0"/>
        <v>16</v>
      </c>
      <c r="B17" s="58" t="s">
        <v>91</v>
      </c>
      <c r="C17" s="79">
        <v>20</v>
      </c>
      <c r="D17" s="7">
        <v>7</v>
      </c>
      <c r="E17" s="78" t="s">
        <v>23</v>
      </c>
      <c r="F17" s="50">
        <v>43915</v>
      </c>
      <c r="G17" s="50">
        <v>43893</v>
      </c>
    </row>
    <row r="18" spans="1:7" s="49" customFormat="1" ht="14.25" x14ac:dyDescent="0.2">
      <c r="A18" s="1">
        <f t="shared" si="0"/>
        <v>17</v>
      </c>
      <c r="B18" s="58" t="s">
        <v>102</v>
      </c>
      <c r="C18" s="79">
        <v>15</v>
      </c>
      <c r="D18" s="86" t="s">
        <v>108</v>
      </c>
      <c r="E18" s="78" t="s">
        <v>23</v>
      </c>
      <c r="F18" s="50">
        <v>43915</v>
      </c>
      <c r="G18" s="50"/>
    </row>
    <row r="19" spans="1:7" s="49" customFormat="1" ht="14.25" x14ac:dyDescent="0.2">
      <c r="A19" s="1">
        <f t="shared" si="0"/>
        <v>18</v>
      </c>
      <c r="B19" s="58" t="s">
        <v>94</v>
      </c>
      <c r="C19" s="79">
        <v>30</v>
      </c>
      <c r="D19" s="7">
        <v>7</v>
      </c>
      <c r="E19" s="82"/>
      <c r="F19" s="50">
        <v>43919</v>
      </c>
      <c r="G19" s="50"/>
    </row>
    <row r="20" spans="1:7" ht="14.25" x14ac:dyDescent="0.2">
      <c r="A20" s="1">
        <f t="shared" si="0"/>
        <v>19</v>
      </c>
      <c r="B20" s="2" t="s">
        <v>20</v>
      </c>
      <c r="C20" s="3">
        <v>70</v>
      </c>
      <c r="D20" s="62" t="s">
        <v>75</v>
      </c>
      <c r="E20" s="82"/>
      <c r="F20" s="52"/>
    </row>
    <row r="21" spans="1:7" ht="18.75" customHeight="1" x14ac:dyDescent="0.2">
      <c r="A21" s="1">
        <f t="shared" si="0"/>
        <v>20</v>
      </c>
      <c r="B21" s="77" t="s">
        <v>61</v>
      </c>
      <c r="C21" s="79">
        <v>40</v>
      </c>
      <c r="D21" s="86" t="s">
        <v>75</v>
      </c>
      <c r="E21" s="83"/>
      <c r="F21" s="49"/>
      <c r="G21" s="49"/>
    </row>
    <row r="22" spans="1:7" ht="14.25" x14ac:dyDescent="0.2">
      <c r="A22" s="1">
        <f t="shared" si="0"/>
        <v>21</v>
      </c>
      <c r="B22" s="2" t="s">
        <v>15</v>
      </c>
      <c r="C22" s="2">
        <v>30</v>
      </c>
      <c r="D22" s="62" t="s">
        <v>76</v>
      </c>
      <c r="E22" s="82"/>
      <c r="F22" s="52"/>
      <c r="G22" s="49"/>
    </row>
    <row r="23" spans="1:7" ht="14.25" customHeight="1" x14ac:dyDescent="0.2">
      <c r="A23" s="1">
        <f t="shared" si="0"/>
        <v>22</v>
      </c>
      <c r="B23" s="2" t="s">
        <v>16</v>
      </c>
      <c r="C23" s="3">
        <v>30</v>
      </c>
      <c r="D23" s="62" t="s">
        <v>76</v>
      </c>
      <c r="E23" s="82"/>
      <c r="F23" s="52"/>
    </row>
    <row r="24" spans="1:7" ht="14.25" x14ac:dyDescent="0.2">
      <c r="A24" s="1">
        <f t="shared" si="0"/>
        <v>23</v>
      </c>
      <c r="B24" s="2" t="s">
        <v>17</v>
      </c>
      <c r="C24" s="3">
        <v>30</v>
      </c>
      <c r="D24" s="62" t="s">
        <v>76</v>
      </c>
      <c r="E24" s="82"/>
      <c r="F24" s="52"/>
    </row>
    <row r="25" spans="1:7" ht="14.25" x14ac:dyDescent="0.2">
      <c r="A25" s="6"/>
      <c r="D25" s="7"/>
      <c r="E25" s="5"/>
    </row>
    <row r="26" spans="1:7" ht="14.25" x14ac:dyDescent="0.2">
      <c r="A26" s="6"/>
      <c r="D26" s="7"/>
      <c r="E26" s="5"/>
    </row>
    <row r="27" spans="1:7" ht="14.25" x14ac:dyDescent="0.2">
      <c r="A27" s="6"/>
      <c r="D27" s="7"/>
      <c r="E27" s="5"/>
    </row>
    <row r="28" spans="1:7" ht="14.25" x14ac:dyDescent="0.2">
      <c r="A28" s="6"/>
      <c r="D28" s="7"/>
      <c r="E28" s="5"/>
    </row>
    <row r="29" spans="1:7" ht="14.25" x14ac:dyDescent="0.2">
      <c r="A29" s="6"/>
      <c r="D29" s="7"/>
      <c r="E29" s="5"/>
    </row>
    <row r="30" spans="1:7" ht="14.25" x14ac:dyDescent="0.2">
      <c r="A30" s="6"/>
      <c r="D30" s="7"/>
      <c r="E30" s="5"/>
    </row>
    <row r="31" spans="1:7" ht="14.25" x14ac:dyDescent="0.2">
      <c r="A31" s="6"/>
      <c r="D31" s="7"/>
      <c r="E31" s="5"/>
    </row>
    <row r="32" spans="1:7" ht="14.25" x14ac:dyDescent="0.2">
      <c r="A32" s="6"/>
      <c r="D32" s="7"/>
      <c r="E32" s="5"/>
    </row>
    <row r="33" spans="1:5" ht="14.25" x14ac:dyDescent="0.2">
      <c r="A33" s="6"/>
      <c r="D33" s="7"/>
      <c r="E33" s="5"/>
    </row>
    <row r="34" spans="1:5" ht="14.25" x14ac:dyDescent="0.2">
      <c r="A34" s="6"/>
      <c r="D34" s="7"/>
      <c r="E34" s="5"/>
    </row>
    <row r="35" spans="1:5" ht="14.25" x14ac:dyDescent="0.2">
      <c r="A35" s="6"/>
      <c r="D35" s="7"/>
      <c r="E35" s="5"/>
    </row>
    <row r="36" spans="1:5" ht="14.25" x14ac:dyDescent="0.2">
      <c r="A36" s="6"/>
      <c r="D36" s="7"/>
      <c r="E36" s="5"/>
    </row>
    <row r="37" spans="1:5" ht="14.25" x14ac:dyDescent="0.2">
      <c r="A37" s="6"/>
      <c r="D37" s="7"/>
      <c r="E37" s="5"/>
    </row>
    <row r="38" spans="1:5" ht="14.25" x14ac:dyDescent="0.2">
      <c r="A38" s="6"/>
      <c r="D38" s="7"/>
      <c r="E38" s="5"/>
    </row>
    <row r="39" spans="1:5" ht="14.25" x14ac:dyDescent="0.2">
      <c r="A39" s="6"/>
      <c r="D39" s="7"/>
      <c r="E39" s="5"/>
    </row>
    <row r="40" spans="1:5" ht="14.25" x14ac:dyDescent="0.2">
      <c r="A40" s="6"/>
      <c r="D40" s="7"/>
      <c r="E40" s="5"/>
    </row>
    <row r="41" spans="1:5" ht="14.25" x14ac:dyDescent="0.2">
      <c r="A41" s="6"/>
      <c r="D41" s="7"/>
      <c r="E41" s="5"/>
    </row>
    <row r="42" spans="1:5" ht="14.25" x14ac:dyDescent="0.2">
      <c r="A42" s="6"/>
      <c r="D42" s="7"/>
      <c r="E42" s="5"/>
    </row>
    <row r="43" spans="1:5" ht="14.25" x14ac:dyDescent="0.2">
      <c r="A43" s="6"/>
      <c r="D43" s="7"/>
      <c r="E43" s="5"/>
    </row>
    <row r="44" spans="1:5" ht="14.25" x14ac:dyDescent="0.2">
      <c r="A44" s="6"/>
      <c r="D44" s="7"/>
      <c r="E44" s="5"/>
    </row>
    <row r="45" spans="1:5" ht="14.25" x14ac:dyDescent="0.2">
      <c r="A45" s="6"/>
      <c r="D45" s="7"/>
      <c r="E45" s="5"/>
    </row>
    <row r="46" spans="1:5" ht="14.25" x14ac:dyDescent="0.2">
      <c r="A46" s="8"/>
      <c r="D46" s="7"/>
      <c r="E46" s="5"/>
    </row>
    <row r="47" spans="1:5" ht="12.75" x14ac:dyDescent="0.2">
      <c r="D47" s="7"/>
      <c r="E47" s="5"/>
    </row>
    <row r="48" spans="1:5" ht="12.75" x14ac:dyDescent="0.2">
      <c r="D48" s="7"/>
      <c r="E48" s="5"/>
    </row>
    <row r="49" spans="4:5" ht="12.75" x14ac:dyDescent="0.2">
      <c r="D49" s="7"/>
      <c r="E49" s="5"/>
    </row>
    <row r="50" spans="4:5" ht="12.75" x14ac:dyDescent="0.2">
      <c r="D50" s="7"/>
      <c r="E50" s="5"/>
    </row>
    <row r="51" spans="4:5" ht="12.75" x14ac:dyDescent="0.2">
      <c r="D51" s="7"/>
      <c r="E51" s="5"/>
    </row>
    <row r="52" spans="4:5" ht="12.75" x14ac:dyDescent="0.2">
      <c r="D52" s="7"/>
      <c r="E52" s="5"/>
    </row>
    <row r="53" spans="4:5" ht="12.75" x14ac:dyDescent="0.2">
      <c r="D53" s="7"/>
      <c r="E53" s="5"/>
    </row>
    <row r="54" spans="4:5" ht="12.75" x14ac:dyDescent="0.2">
      <c r="D54" s="7"/>
      <c r="E54" s="5"/>
    </row>
    <row r="55" spans="4:5" ht="12.75" x14ac:dyDescent="0.2">
      <c r="D55" s="7"/>
      <c r="E55" s="5"/>
    </row>
    <row r="56" spans="4:5" ht="12.75" x14ac:dyDescent="0.2">
      <c r="D56" s="7"/>
      <c r="E56" s="5"/>
    </row>
    <row r="57" spans="4:5" ht="12.75" x14ac:dyDescent="0.2">
      <c r="D57" s="7"/>
      <c r="E57" s="5"/>
    </row>
    <row r="58" spans="4:5" ht="12.75" x14ac:dyDescent="0.2">
      <c r="D58" s="7"/>
      <c r="E58" s="5"/>
    </row>
    <row r="59" spans="4:5" ht="12.75" x14ac:dyDescent="0.2">
      <c r="D59" s="7"/>
      <c r="E59" s="5"/>
    </row>
    <row r="60" spans="4:5" ht="12.75" x14ac:dyDescent="0.2">
      <c r="D60" s="7"/>
      <c r="E60" s="5"/>
    </row>
    <row r="61" spans="4:5" ht="12.75" x14ac:dyDescent="0.2">
      <c r="D61" s="7"/>
      <c r="E61" s="5"/>
    </row>
    <row r="62" spans="4:5" ht="12.75" x14ac:dyDescent="0.2">
      <c r="D62" s="7"/>
      <c r="E62" s="5"/>
    </row>
    <row r="63" spans="4:5" ht="12.75" x14ac:dyDescent="0.2">
      <c r="D63" s="7"/>
      <c r="E63" s="5"/>
    </row>
    <row r="64" spans="4:5" ht="12.75" x14ac:dyDescent="0.2">
      <c r="D64" s="7"/>
      <c r="E64" s="5"/>
    </row>
    <row r="65" spans="4:5" ht="12.75" x14ac:dyDescent="0.2">
      <c r="D65" s="7"/>
      <c r="E65" s="5"/>
    </row>
    <row r="66" spans="4:5" ht="12.75" x14ac:dyDescent="0.2">
      <c r="D66" s="7"/>
      <c r="E66" s="5"/>
    </row>
    <row r="67" spans="4:5" ht="12.75" x14ac:dyDescent="0.2">
      <c r="D67" s="7"/>
      <c r="E67" s="5"/>
    </row>
    <row r="68" spans="4:5" ht="12.75" x14ac:dyDescent="0.2">
      <c r="D68" s="7"/>
      <c r="E68" s="5"/>
    </row>
    <row r="69" spans="4:5" ht="12.75" x14ac:dyDescent="0.2">
      <c r="D69" s="7"/>
      <c r="E69" s="5"/>
    </row>
    <row r="70" spans="4:5" ht="12.75" x14ac:dyDescent="0.2">
      <c r="D70" s="7"/>
      <c r="E70" s="5"/>
    </row>
    <row r="71" spans="4:5" ht="12.75" x14ac:dyDescent="0.2">
      <c r="D71" s="7"/>
      <c r="E71" s="5"/>
    </row>
    <row r="72" spans="4:5" ht="12.75" x14ac:dyDescent="0.2">
      <c r="D72" s="7"/>
      <c r="E72" s="5"/>
    </row>
    <row r="73" spans="4:5" ht="12.75" x14ac:dyDescent="0.2">
      <c r="D73" s="7"/>
      <c r="E73" s="5"/>
    </row>
    <row r="74" spans="4:5" ht="12.75" x14ac:dyDescent="0.2">
      <c r="D74" s="7"/>
      <c r="E74" s="5"/>
    </row>
    <row r="75" spans="4:5" ht="12.75" x14ac:dyDescent="0.2">
      <c r="D75" s="7"/>
      <c r="E75" s="5"/>
    </row>
    <row r="76" spans="4:5" ht="12.75" x14ac:dyDescent="0.2">
      <c r="D76" s="7"/>
      <c r="E76" s="5"/>
    </row>
    <row r="77" spans="4:5" ht="12.75" x14ac:dyDescent="0.2">
      <c r="D77" s="7"/>
      <c r="E77" s="5"/>
    </row>
    <row r="78" spans="4:5" ht="12.75" x14ac:dyDescent="0.2">
      <c r="D78" s="7"/>
      <c r="E78" s="5"/>
    </row>
    <row r="79" spans="4:5" ht="12.75" x14ac:dyDescent="0.2">
      <c r="D79" s="7"/>
      <c r="E79" s="5"/>
    </row>
    <row r="80" spans="4:5" ht="12.75" x14ac:dyDescent="0.2">
      <c r="D80" s="7"/>
      <c r="E80" s="5"/>
    </row>
    <row r="81" spans="4:5" ht="12.75" x14ac:dyDescent="0.2">
      <c r="D81" s="7"/>
      <c r="E81" s="5"/>
    </row>
    <row r="82" spans="4:5" ht="12.75" x14ac:dyDescent="0.2">
      <c r="D82" s="7"/>
      <c r="E82" s="5"/>
    </row>
    <row r="83" spans="4:5" ht="12.75" x14ac:dyDescent="0.2">
      <c r="D83" s="7"/>
      <c r="E83" s="5"/>
    </row>
    <row r="84" spans="4:5" ht="12.75" x14ac:dyDescent="0.2">
      <c r="D84" s="7"/>
      <c r="E84" s="5"/>
    </row>
    <row r="85" spans="4:5" ht="12.75" x14ac:dyDescent="0.2">
      <c r="D85" s="7"/>
      <c r="E85" s="5"/>
    </row>
    <row r="86" spans="4:5" ht="12.75" x14ac:dyDescent="0.2">
      <c r="D86" s="7"/>
      <c r="E86" s="5"/>
    </row>
    <row r="87" spans="4:5" ht="12.75" x14ac:dyDescent="0.2">
      <c r="D87" s="7"/>
      <c r="E87" s="5"/>
    </row>
    <row r="88" spans="4:5" ht="12.75" x14ac:dyDescent="0.2">
      <c r="D88" s="7"/>
      <c r="E88" s="5"/>
    </row>
    <row r="89" spans="4:5" ht="12.75" x14ac:dyDescent="0.2">
      <c r="D89" s="7"/>
      <c r="E89" s="5"/>
    </row>
    <row r="90" spans="4:5" ht="12.75" x14ac:dyDescent="0.2">
      <c r="D90" s="7"/>
      <c r="E90" s="5"/>
    </row>
    <row r="91" spans="4:5" ht="12.75" x14ac:dyDescent="0.2">
      <c r="D91" s="7"/>
      <c r="E91" s="5"/>
    </row>
    <row r="92" spans="4:5" ht="12.75" x14ac:dyDescent="0.2">
      <c r="D92" s="7"/>
      <c r="E92" s="5"/>
    </row>
    <row r="93" spans="4:5" ht="12.75" x14ac:dyDescent="0.2">
      <c r="D93" s="7"/>
      <c r="E93" s="5"/>
    </row>
    <row r="94" spans="4:5" ht="12.75" x14ac:dyDescent="0.2">
      <c r="D94" s="7"/>
      <c r="E94" s="5"/>
    </row>
    <row r="95" spans="4:5" ht="12.75" x14ac:dyDescent="0.2">
      <c r="D95" s="7"/>
      <c r="E95" s="5"/>
    </row>
    <row r="96" spans="4:5" ht="12.75" x14ac:dyDescent="0.2">
      <c r="D96" s="7"/>
      <c r="E96" s="5"/>
    </row>
    <row r="97" spans="4:5" ht="12.75" x14ac:dyDescent="0.2">
      <c r="D97" s="7"/>
      <c r="E97" s="5"/>
    </row>
    <row r="98" spans="4:5" ht="12.75" x14ac:dyDescent="0.2">
      <c r="D98" s="7"/>
      <c r="E98" s="5"/>
    </row>
    <row r="99" spans="4:5" ht="12.75" x14ac:dyDescent="0.2">
      <c r="D99" s="7"/>
      <c r="E99" s="5"/>
    </row>
    <row r="100" spans="4:5" ht="12.75" x14ac:dyDescent="0.2">
      <c r="D100" s="7"/>
      <c r="E100" s="5"/>
    </row>
    <row r="101" spans="4:5" ht="12.75" x14ac:dyDescent="0.2">
      <c r="D101" s="7"/>
      <c r="E101" s="5"/>
    </row>
    <row r="102" spans="4:5" ht="12.75" x14ac:dyDescent="0.2">
      <c r="D102" s="7"/>
      <c r="E102" s="5"/>
    </row>
    <row r="103" spans="4:5" ht="12.75" x14ac:dyDescent="0.2">
      <c r="D103" s="7"/>
      <c r="E103" s="5"/>
    </row>
    <row r="104" spans="4:5" ht="12.75" x14ac:dyDescent="0.2">
      <c r="D104" s="7"/>
      <c r="E104" s="5"/>
    </row>
    <row r="105" spans="4:5" ht="12.75" x14ac:dyDescent="0.2">
      <c r="D105" s="7"/>
      <c r="E105" s="5"/>
    </row>
    <row r="106" spans="4:5" ht="12.75" x14ac:dyDescent="0.2">
      <c r="D106" s="7"/>
      <c r="E106" s="5"/>
    </row>
    <row r="107" spans="4:5" ht="12.75" x14ac:dyDescent="0.2">
      <c r="D107" s="7"/>
      <c r="E107" s="5"/>
    </row>
    <row r="108" spans="4:5" ht="12.75" x14ac:dyDescent="0.2">
      <c r="D108" s="7"/>
      <c r="E108" s="5"/>
    </row>
    <row r="109" spans="4:5" ht="12.75" x14ac:dyDescent="0.2">
      <c r="D109" s="7"/>
      <c r="E109" s="5"/>
    </row>
    <row r="110" spans="4:5" ht="12.75" x14ac:dyDescent="0.2">
      <c r="D110" s="7"/>
      <c r="E110" s="5"/>
    </row>
    <row r="111" spans="4:5" ht="12.75" x14ac:dyDescent="0.2">
      <c r="D111" s="7"/>
      <c r="E111" s="5"/>
    </row>
    <row r="112" spans="4:5" ht="12.75" x14ac:dyDescent="0.2">
      <c r="D112" s="7"/>
      <c r="E112" s="5"/>
    </row>
    <row r="113" spans="4:5" ht="12.75" x14ac:dyDescent="0.2">
      <c r="D113" s="7"/>
      <c r="E113" s="5"/>
    </row>
    <row r="114" spans="4:5" ht="12.75" x14ac:dyDescent="0.2">
      <c r="D114" s="7"/>
      <c r="E114" s="5"/>
    </row>
    <row r="115" spans="4:5" ht="12.75" x14ac:dyDescent="0.2">
      <c r="D115" s="7"/>
      <c r="E115" s="5"/>
    </row>
    <row r="116" spans="4:5" ht="12.75" x14ac:dyDescent="0.2">
      <c r="D116" s="7"/>
      <c r="E116" s="5"/>
    </row>
    <row r="117" spans="4:5" ht="12.75" x14ac:dyDescent="0.2">
      <c r="D117" s="7"/>
      <c r="E117" s="5"/>
    </row>
    <row r="118" spans="4:5" ht="12.75" x14ac:dyDescent="0.2">
      <c r="D118" s="7"/>
      <c r="E118" s="5"/>
    </row>
    <row r="119" spans="4:5" ht="12.75" x14ac:dyDescent="0.2">
      <c r="D119" s="7"/>
      <c r="E119" s="5"/>
    </row>
    <row r="120" spans="4:5" ht="12.75" x14ac:dyDescent="0.2">
      <c r="D120" s="7"/>
      <c r="E120" s="5"/>
    </row>
    <row r="121" spans="4:5" ht="12.75" x14ac:dyDescent="0.2">
      <c r="D121" s="7"/>
      <c r="E121" s="5"/>
    </row>
    <row r="122" spans="4:5" ht="12.75" x14ac:dyDescent="0.2">
      <c r="D122" s="7"/>
      <c r="E122" s="5"/>
    </row>
    <row r="123" spans="4:5" ht="12.75" x14ac:dyDescent="0.2">
      <c r="D123" s="7"/>
      <c r="E123" s="5"/>
    </row>
    <row r="124" spans="4:5" ht="12.75" x14ac:dyDescent="0.2">
      <c r="D124" s="7"/>
      <c r="E124" s="5"/>
    </row>
    <row r="125" spans="4:5" ht="12.75" x14ac:dyDescent="0.2">
      <c r="D125" s="7"/>
      <c r="E125" s="5"/>
    </row>
    <row r="126" spans="4:5" ht="12.75" x14ac:dyDescent="0.2">
      <c r="D126" s="7"/>
      <c r="E126" s="5"/>
    </row>
    <row r="127" spans="4:5" ht="12.75" x14ac:dyDescent="0.2">
      <c r="D127" s="7"/>
      <c r="E127" s="5"/>
    </row>
    <row r="128" spans="4:5" ht="12.75" x14ac:dyDescent="0.2">
      <c r="D128" s="7"/>
      <c r="E128" s="5"/>
    </row>
    <row r="129" spans="4:5" ht="12.75" x14ac:dyDescent="0.2">
      <c r="D129" s="7"/>
      <c r="E129" s="5"/>
    </row>
    <row r="130" spans="4:5" ht="12.75" x14ac:dyDescent="0.2">
      <c r="D130" s="7"/>
      <c r="E130" s="5"/>
    </row>
    <row r="131" spans="4:5" ht="12.75" x14ac:dyDescent="0.2">
      <c r="D131" s="7"/>
      <c r="E131" s="5"/>
    </row>
    <row r="132" spans="4:5" ht="12.75" x14ac:dyDescent="0.2">
      <c r="D132" s="7"/>
      <c r="E132" s="5"/>
    </row>
    <row r="133" spans="4:5" ht="12.75" x14ac:dyDescent="0.2">
      <c r="D133" s="7"/>
      <c r="E133" s="5"/>
    </row>
    <row r="134" spans="4:5" ht="12.75" x14ac:dyDescent="0.2">
      <c r="D134" s="7"/>
      <c r="E134" s="5"/>
    </row>
    <row r="135" spans="4:5" ht="12.75" x14ac:dyDescent="0.2">
      <c r="D135" s="7"/>
      <c r="E135" s="5"/>
    </row>
    <row r="136" spans="4:5" ht="12.75" x14ac:dyDescent="0.2">
      <c r="D136" s="7"/>
      <c r="E136" s="5"/>
    </row>
    <row r="137" spans="4:5" ht="12.75" x14ac:dyDescent="0.2">
      <c r="D137" s="7"/>
      <c r="E137" s="5"/>
    </row>
    <row r="138" spans="4:5" ht="12.75" x14ac:dyDescent="0.2">
      <c r="D138" s="7"/>
      <c r="E138" s="5"/>
    </row>
    <row r="139" spans="4:5" ht="12.75" x14ac:dyDescent="0.2">
      <c r="D139" s="7"/>
      <c r="E139" s="5"/>
    </row>
    <row r="140" spans="4:5" ht="12.75" x14ac:dyDescent="0.2">
      <c r="D140" s="7"/>
      <c r="E140" s="5"/>
    </row>
    <row r="141" spans="4:5" ht="12.75" x14ac:dyDescent="0.2">
      <c r="D141" s="7"/>
      <c r="E141" s="5"/>
    </row>
    <row r="142" spans="4:5" ht="12.75" x14ac:dyDescent="0.2">
      <c r="D142" s="7"/>
      <c r="E142" s="5"/>
    </row>
    <row r="143" spans="4:5" ht="12.75" x14ac:dyDescent="0.2">
      <c r="D143" s="7"/>
      <c r="E143" s="5"/>
    </row>
    <row r="144" spans="4:5" ht="12.75" x14ac:dyDescent="0.2">
      <c r="D144" s="7"/>
      <c r="E144" s="5"/>
    </row>
    <row r="145" spans="4:5" ht="12.75" x14ac:dyDescent="0.2">
      <c r="D145" s="7"/>
      <c r="E145" s="5"/>
    </row>
    <row r="146" spans="4:5" ht="12.75" x14ac:dyDescent="0.2">
      <c r="D146" s="7"/>
      <c r="E146" s="5"/>
    </row>
    <row r="147" spans="4:5" ht="12.75" x14ac:dyDescent="0.2">
      <c r="D147" s="7"/>
      <c r="E147" s="5"/>
    </row>
    <row r="148" spans="4:5" ht="12.75" x14ac:dyDescent="0.2">
      <c r="D148" s="7"/>
      <c r="E148" s="5"/>
    </row>
    <row r="149" spans="4:5" ht="12.75" x14ac:dyDescent="0.2">
      <c r="D149" s="7"/>
      <c r="E149" s="5"/>
    </row>
    <row r="150" spans="4:5" ht="12.75" x14ac:dyDescent="0.2">
      <c r="D150" s="7"/>
      <c r="E150" s="5"/>
    </row>
    <row r="151" spans="4:5" ht="12.75" x14ac:dyDescent="0.2">
      <c r="D151" s="7"/>
      <c r="E151" s="5"/>
    </row>
    <row r="152" spans="4:5" ht="12.75" x14ac:dyDescent="0.2">
      <c r="D152" s="7"/>
      <c r="E152" s="5"/>
    </row>
    <row r="153" spans="4:5" ht="12.75" x14ac:dyDescent="0.2">
      <c r="D153" s="7"/>
      <c r="E153" s="5"/>
    </row>
    <row r="154" spans="4:5" ht="12.75" x14ac:dyDescent="0.2">
      <c r="D154" s="7"/>
      <c r="E154" s="5"/>
    </row>
    <row r="155" spans="4:5" ht="12.75" x14ac:dyDescent="0.2">
      <c r="D155" s="7"/>
      <c r="E155" s="5"/>
    </row>
    <row r="156" spans="4:5" ht="12.75" x14ac:dyDescent="0.2">
      <c r="D156" s="7"/>
      <c r="E156" s="5"/>
    </row>
    <row r="157" spans="4:5" ht="12.75" x14ac:dyDescent="0.2">
      <c r="D157" s="7"/>
      <c r="E157" s="5"/>
    </row>
    <row r="158" spans="4:5" ht="12.75" x14ac:dyDescent="0.2">
      <c r="D158" s="7"/>
      <c r="E158" s="5"/>
    </row>
    <row r="159" spans="4:5" ht="12.75" x14ac:dyDescent="0.2">
      <c r="D159" s="7"/>
      <c r="E159" s="5"/>
    </row>
    <row r="160" spans="4:5" ht="12.75" x14ac:dyDescent="0.2">
      <c r="D160" s="7"/>
      <c r="E160" s="5"/>
    </row>
    <row r="161" spans="4:5" ht="12.75" x14ac:dyDescent="0.2">
      <c r="D161" s="7"/>
      <c r="E161" s="5"/>
    </row>
    <row r="162" spans="4:5" ht="12.75" x14ac:dyDescent="0.2">
      <c r="D162" s="7"/>
      <c r="E162" s="5"/>
    </row>
    <row r="163" spans="4:5" ht="12.75" x14ac:dyDescent="0.2">
      <c r="D163" s="7"/>
      <c r="E163" s="5"/>
    </row>
    <row r="164" spans="4:5" ht="12.75" x14ac:dyDescent="0.2">
      <c r="D164" s="7"/>
      <c r="E164" s="5"/>
    </row>
    <row r="165" spans="4:5" ht="12.75" x14ac:dyDescent="0.2">
      <c r="D165" s="7"/>
      <c r="E165" s="5"/>
    </row>
    <row r="166" spans="4:5" ht="12.75" x14ac:dyDescent="0.2">
      <c r="D166" s="7"/>
      <c r="E166" s="5"/>
    </row>
    <row r="167" spans="4:5" ht="12.75" x14ac:dyDescent="0.2">
      <c r="D167" s="7"/>
      <c r="E167" s="5"/>
    </row>
    <row r="168" spans="4:5" ht="12.75" x14ac:dyDescent="0.2">
      <c r="D168" s="7"/>
      <c r="E168" s="5"/>
    </row>
    <row r="169" spans="4:5" ht="12.75" x14ac:dyDescent="0.2">
      <c r="D169" s="7"/>
      <c r="E169" s="5"/>
    </row>
    <row r="170" spans="4:5" ht="12.75" x14ac:dyDescent="0.2">
      <c r="D170" s="7"/>
      <c r="E170" s="5"/>
    </row>
    <row r="171" spans="4:5" ht="12.75" x14ac:dyDescent="0.2">
      <c r="D171" s="7"/>
      <c r="E171" s="5"/>
    </row>
    <row r="172" spans="4:5" ht="12.75" x14ac:dyDescent="0.2">
      <c r="D172" s="7"/>
      <c r="E172" s="5"/>
    </row>
    <row r="173" spans="4:5" ht="12.75" x14ac:dyDescent="0.2">
      <c r="D173" s="7"/>
      <c r="E173" s="5"/>
    </row>
    <row r="174" spans="4:5" ht="12.75" x14ac:dyDescent="0.2">
      <c r="D174" s="7"/>
      <c r="E174" s="5"/>
    </row>
    <row r="175" spans="4:5" ht="12.75" x14ac:dyDescent="0.2">
      <c r="D175" s="7"/>
      <c r="E175" s="5"/>
    </row>
    <row r="176" spans="4:5" ht="12.75" x14ac:dyDescent="0.2">
      <c r="D176" s="7"/>
      <c r="E176" s="5"/>
    </row>
    <row r="177" spans="4:5" ht="12.75" x14ac:dyDescent="0.2">
      <c r="D177" s="7"/>
      <c r="E177" s="5"/>
    </row>
    <row r="178" spans="4:5" ht="12.75" x14ac:dyDescent="0.2">
      <c r="D178" s="7"/>
      <c r="E178" s="5"/>
    </row>
    <row r="179" spans="4:5" ht="12.75" x14ac:dyDescent="0.2">
      <c r="D179" s="7"/>
      <c r="E179" s="5"/>
    </row>
    <row r="180" spans="4:5" ht="12.75" x14ac:dyDescent="0.2">
      <c r="D180" s="7"/>
      <c r="E180" s="5"/>
    </row>
    <row r="181" spans="4:5" ht="12.75" x14ac:dyDescent="0.2">
      <c r="D181" s="7"/>
      <c r="E181" s="5"/>
    </row>
    <row r="182" spans="4:5" ht="12.75" x14ac:dyDescent="0.2">
      <c r="D182" s="7"/>
      <c r="E182" s="5"/>
    </row>
    <row r="183" spans="4:5" ht="12.75" x14ac:dyDescent="0.2">
      <c r="D183" s="7"/>
      <c r="E183" s="5"/>
    </row>
    <row r="184" spans="4:5" ht="12.75" x14ac:dyDescent="0.2">
      <c r="D184" s="7"/>
      <c r="E184" s="5"/>
    </row>
    <row r="185" spans="4:5" ht="12.75" x14ac:dyDescent="0.2">
      <c r="D185" s="7"/>
      <c r="E185" s="5"/>
    </row>
    <row r="186" spans="4:5" ht="12.75" x14ac:dyDescent="0.2">
      <c r="D186" s="7"/>
      <c r="E186" s="5"/>
    </row>
    <row r="187" spans="4:5" ht="12.75" x14ac:dyDescent="0.2">
      <c r="D187" s="7"/>
      <c r="E187" s="5"/>
    </row>
    <row r="188" spans="4:5" ht="12.75" x14ac:dyDescent="0.2">
      <c r="D188" s="7"/>
      <c r="E188" s="5"/>
    </row>
    <row r="189" spans="4:5" ht="12.75" x14ac:dyDescent="0.2">
      <c r="D189" s="7"/>
      <c r="E189" s="5"/>
    </row>
    <row r="190" spans="4:5" ht="12.75" x14ac:dyDescent="0.2">
      <c r="D190" s="7"/>
      <c r="E190" s="5"/>
    </row>
    <row r="191" spans="4:5" ht="12.75" x14ac:dyDescent="0.2">
      <c r="D191" s="7"/>
      <c r="E191" s="5"/>
    </row>
    <row r="192" spans="4:5" ht="12.75" x14ac:dyDescent="0.2">
      <c r="D192" s="7"/>
      <c r="E192" s="5"/>
    </row>
    <row r="193" spans="4:5" ht="12.75" x14ac:dyDescent="0.2">
      <c r="D193" s="7"/>
      <c r="E193" s="5"/>
    </row>
    <row r="194" spans="4:5" ht="12.75" x14ac:dyDescent="0.2">
      <c r="D194" s="7"/>
      <c r="E194" s="5"/>
    </row>
    <row r="195" spans="4:5" ht="12.75" x14ac:dyDescent="0.2">
      <c r="D195" s="7"/>
      <c r="E195" s="5"/>
    </row>
    <row r="196" spans="4:5" ht="12.75" x14ac:dyDescent="0.2">
      <c r="D196" s="7"/>
      <c r="E196" s="5"/>
    </row>
    <row r="197" spans="4:5" ht="12.75" x14ac:dyDescent="0.2">
      <c r="D197" s="7"/>
      <c r="E197" s="5"/>
    </row>
    <row r="198" spans="4:5" ht="12.75" x14ac:dyDescent="0.2">
      <c r="D198" s="7"/>
      <c r="E198" s="5"/>
    </row>
    <row r="199" spans="4:5" ht="12.75" x14ac:dyDescent="0.2">
      <c r="D199" s="7"/>
      <c r="E199" s="5"/>
    </row>
    <row r="200" spans="4:5" ht="12.75" x14ac:dyDescent="0.2">
      <c r="D200" s="7"/>
      <c r="E200" s="5"/>
    </row>
    <row r="201" spans="4:5" ht="12.75" x14ac:dyDescent="0.2">
      <c r="D201" s="7"/>
      <c r="E201" s="5"/>
    </row>
    <row r="202" spans="4:5" ht="12.75" x14ac:dyDescent="0.2">
      <c r="D202" s="7"/>
      <c r="E202" s="5"/>
    </row>
    <row r="203" spans="4:5" ht="12.75" x14ac:dyDescent="0.2">
      <c r="D203" s="7"/>
      <c r="E203" s="5"/>
    </row>
    <row r="204" spans="4:5" ht="12.75" x14ac:dyDescent="0.2">
      <c r="D204" s="7"/>
      <c r="E204" s="5"/>
    </row>
    <row r="205" spans="4:5" ht="12.75" x14ac:dyDescent="0.2">
      <c r="D205" s="7"/>
      <c r="E205" s="5"/>
    </row>
    <row r="206" spans="4:5" ht="12.75" x14ac:dyDescent="0.2">
      <c r="D206" s="7"/>
      <c r="E206" s="5"/>
    </row>
    <row r="207" spans="4:5" ht="12.75" x14ac:dyDescent="0.2">
      <c r="D207" s="7"/>
      <c r="E207" s="5"/>
    </row>
    <row r="208" spans="4:5" ht="12.75" x14ac:dyDescent="0.2">
      <c r="D208" s="7"/>
      <c r="E208" s="5"/>
    </row>
    <row r="209" spans="4:5" ht="12.75" x14ac:dyDescent="0.2">
      <c r="D209" s="7"/>
      <c r="E209" s="5"/>
    </row>
    <row r="210" spans="4:5" ht="12.75" x14ac:dyDescent="0.2">
      <c r="D210" s="7"/>
      <c r="E210" s="5"/>
    </row>
    <row r="211" spans="4:5" ht="12.75" x14ac:dyDescent="0.2">
      <c r="D211" s="7"/>
      <c r="E211" s="5"/>
    </row>
    <row r="212" spans="4:5" ht="12.75" x14ac:dyDescent="0.2">
      <c r="D212" s="7"/>
      <c r="E212" s="5"/>
    </row>
    <row r="213" spans="4:5" ht="12.75" x14ac:dyDescent="0.2">
      <c r="D213" s="7"/>
      <c r="E213" s="5"/>
    </row>
    <row r="214" spans="4:5" ht="12.75" x14ac:dyDescent="0.2">
      <c r="D214" s="7"/>
      <c r="E214" s="5"/>
    </row>
    <row r="215" spans="4:5" ht="12.75" x14ac:dyDescent="0.2">
      <c r="D215" s="7"/>
      <c r="E215" s="5"/>
    </row>
    <row r="216" spans="4:5" ht="12.75" x14ac:dyDescent="0.2">
      <c r="D216" s="7"/>
      <c r="E216" s="5"/>
    </row>
    <row r="217" spans="4:5" ht="12.75" x14ac:dyDescent="0.2">
      <c r="D217" s="7"/>
      <c r="E217" s="5"/>
    </row>
    <row r="218" spans="4:5" ht="12.75" x14ac:dyDescent="0.2">
      <c r="D218" s="7"/>
      <c r="E218" s="5"/>
    </row>
    <row r="219" spans="4:5" ht="12.75" x14ac:dyDescent="0.2">
      <c r="D219" s="7"/>
      <c r="E219" s="5"/>
    </row>
    <row r="220" spans="4:5" ht="12.75" x14ac:dyDescent="0.2">
      <c r="D220" s="7"/>
      <c r="E220" s="5"/>
    </row>
    <row r="221" spans="4:5" ht="12.75" x14ac:dyDescent="0.2">
      <c r="D221" s="7"/>
      <c r="E221" s="5"/>
    </row>
    <row r="222" spans="4:5" ht="12.75" x14ac:dyDescent="0.2">
      <c r="D222" s="7"/>
      <c r="E222" s="5"/>
    </row>
    <row r="223" spans="4:5" ht="12.75" x14ac:dyDescent="0.2">
      <c r="D223" s="7"/>
      <c r="E223" s="5"/>
    </row>
    <row r="224" spans="4:5" ht="12.75" x14ac:dyDescent="0.2">
      <c r="D224" s="7"/>
      <c r="E224" s="5"/>
    </row>
    <row r="225" spans="4:5" ht="12.75" x14ac:dyDescent="0.2">
      <c r="D225" s="7"/>
      <c r="E225" s="5"/>
    </row>
    <row r="226" spans="4:5" ht="12.75" x14ac:dyDescent="0.2">
      <c r="D226" s="7"/>
      <c r="E226" s="5"/>
    </row>
    <row r="227" spans="4:5" ht="12.75" x14ac:dyDescent="0.2">
      <c r="D227" s="7"/>
      <c r="E227" s="5"/>
    </row>
    <row r="228" spans="4:5" ht="12.75" x14ac:dyDescent="0.2">
      <c r="D228" s="7"/>
      <c r="E228" s="5"/>
    </row>
    <row r="229" spans="4:5" ht="12.75" x14ac:dyDescent="0.2">
      <c r="D229" s="7"/>
      <c r="E229" s="5"/>
    </row>
    <row r="230" spans="4:5" ht="12.75" x14ac:dyDescent="0.2">
      <c r="D230" s="7"/>
      <c r="E230" s="5"/>
    </row>
    <row r="231" spans="4:5" ht="12.75" x14ac:dyDescent="0.2">
      <c r="D231" s="7"/>
      <c r="E231" s="5"/>
    </row>
    <row r="232" spans="4:5" ht="12.75" x14ac:dyDescent="0.2">
      <c r="D232" s="7"/>
      <c r="E232" s="5"/>
    </row>
    <row r="233" spans="4:5" ht="12.75" x14ac:dyDescent="0.2">
      <c r="D233" s="7"/>
      <c r="E233" s="5"/>
    </row>
    <row r="234" spans="4:5" ht="12.75" x14ac:dyDescent="0.2">
      <c r="D234" s="7"/>
      <c r="E234" s="5"/>
    </row>
    <row r="235" spans="4:5" ht="12.75" x14ac:dyDescent="0.2">
      <c r="D235" s="7"/>
      <c r="E235" s="5"/>
    </row>
    <row r="236" spans="4:5" ht="12.75" x14ac:dyDescent="0.2">
      <c r="D236" s="7"/>
      <c r="E236" s="5"/>
    </row>
    <row r="237" spans="4:5" ht="12.75" x14ac:dyDescent="0.2">
      <c r="D237" s="7"/>
      <c r="E237" s="5"/>
    </row>
    <row r="238" spans="4:5" ht="12.75" x14ac:dyDescent="0.2">
      <c r="D238" s="7"/>
      <c r="E238" s="5"/>
    </row>
    <row r="239" spans="4:5" ht="12.75" x14ac:dyDescent="0.2">
      <c r="D239" s="7"/>
      <c r="E239" s="5"/>
    </row>
    <row r="240" spans="4:5" ht="12.75" x14ac:dyDescent="0.2">
      <c r="D240" s="7"/>
      <c r="E240" s="5"/>
    </row>
    <row r="241" spans="4:5" ht="12.75" x14ac:dyDescent="0.2">
      <c r="D241" s="7"/>
      <c r="E241" s="5"/>
    </row>
    <row r="242" spans="4:5" ht="12.75" x14ac:dyDescent="0.2">
      <c r="D242" s="7"/>
      <c r="E242" s="5"/>
    </row>
    <row r="243" spans="4:5" ht="12.75" x14ac:dyDescent="0.2">
      <c r="D243" s="7"/>
      <c r="E243" s="5"/>
    </row>
    <row r="244" spans="4:5" ht="12.75" x14ac:dyDescent="0.2">
      <c r="D244" s="7"/>
      <c r="E244" s="5"/>
    </row>
    <row r="245" spans="4:5" ht="12.75" x14ac:dyDescent="0.2">
      <c r="D245" s="7"/>
      <c r="E245" s="5"/>
    </row>
    <row r="246" spans="4:5" ht="12.75" x14ac:dyDescent="0.2">
      <c r="D246" s="7"/>
      <c r="E246" s="5"/>
    </row>
    <row r="247" spans="4:5" ht="12.75" x14ac:dyDescent="0.2">
      <c r="D247" s="7"/>
      <c r="E247" s="5"/>
    </row>
    <row r="248" spans="4:5" ht="12.75" x14ac:dyDescent="0.2">
      <c r="D248" s="7"/>
      <c r="E248" s="5"/>
    </row>
    <row r="249" spans="4:5" ht="12.75" x14ac:dyDescent="0.2">
      <c r="D249" s="7"/>
      <c r="E249" s="5"/>
    </row>
    <row r="250" spans="4:5" ht="12.75" x14ac:dyDescent="0.2">
      <c r="D250" s="7"/>
      <c r="E250" s="5"/>
    </row>
    <row r="251" spans="4:5" ht="12.75" x14ac:dyDescent="0.2">
      <c r="D251" s="7"/>
      <c r="E251" s="5"/>
    </row>
    <row r="252" spans="4:5" ht="12.75" x14ac:dyDescent="0.2">
      <c r="D252" s="7"/>
      <c r="E252" s="5"/>
    </row>
    <row r="253" spans="4:5" ht="12.75" x14ac:dyDescent="0.2">
      <c r="D253" s="7"/>
      <c r="E253" s="5"/>
    </row>
    <row r="254" spans="4:5" ht="12.75" x14ac:dyDescent="0.2">
      <c r="D254" s="7"/>
      <c r="E254" s="5"/>
    </row>
    <row r="255" spans="4:5" ht="12.75" x14ac:dyDescent="0.2">
      <c r="D255" s="7"/>
      <c r="E255" s="5"/>
    </row>
    <row r="256" spans="4:5" ht="12.75" x14ac:dyDescent="0.2">
      <c r="D256" s="7"/>
      <c r="E256" s="5"/>
    </row>
    <row r="257" spans="4:5" ht="12.75" x14ac:dyDescent="0.2">
      <c r="D257" s="7"/>
      <c r="E257" s="5"/>
    </row>
    <row r="258" spans="4:5" ht="12.75" x14ac:dyDescent="0.2">
      <c r="D258" s="7"/>
      <c r="E258" s="5"/>
    </row>
    <row r="259" spans="4:5" ht="12.75" x14ac:dyDescent="0.2">
      <c r="D259" s="7"/>
      <c r="E259" s="5"/>
    </row>
    <row r="260" spans="4:5" ht="12.75" x14ac:dyDescent="0.2">
      <c r="D260" s="7"/>
      <c r="E260" s="5"/>
    </row>
    <row r="261" spans="4:5" ht="12.75" x14ac:dyDescent="0.2">
      <c r="D261" s="7"/>
      <c r="E261" s="5"/>
    </row>
    <row r="262" spans="4:5" ht="12.75" x14ac:dyDescent="0.2">
      <c r="D262" s="7"/>
      <c r="E262" s="5"/>
    </row>
    <row r="263" spans="4:5" ht="12.75" x14ac:dyDescent="0.2">
      <c r="D263" s="7"/>
      <c r="E263" s="5"/>
    </row>
    <row r="264" spans="4:5" ht="12.75" x14ac:dyDescent="0.2">
      <c r="D264" s="7"/>
      <c r="E264" s="5"/>
    </row>
    <row r="265" spans="4:5" ht="12.75" x14ac:dyDescent="0.2">
      <c r="D265" s="7"/>
      <c r="E265" s="5"/>
    </row>
    <row r="266" spans="4:5" ht="12.75" x14ac:dyDescent="0.2">
      <c r="D266" s="7"/>
      <c r="E266" s="5"/>
    </row>
    <row r="267" spans="4:5" ht="12.75" x14ac:dyDescent="0.2">
      <c r="D267" s="7"/>
      <c r="E267" s="5"/>
    </row>
    <row r="268" spans="4:5" ht="12.75" x14ac:dyDescent="0.2">
      <c r="D268" s="7"/>
      <c r="E268" s="5"/>
    </row>
    <row r="269" spans="4:5" ht="12.75" x14ac:dyDescent="0.2">
      <c r="D269" s="7"/>
      <c r="E269" s="5"/>
    </row>
    <row r="270" spans="4:5" ht="12.75" x14ac:dyDescent="0.2">
      <c r="D270" s="7"/>
      <c r="E270" s="5"/>
    </row>
    <row r="271" spans="4:5" ht="12.75" x14ac:dyDescent="0.2">
      <c r="D271" s="7"/>
      <c r="E271" s="5"/>
    </row>
    <row r="272" spans="4:5" ht="12.75" x14ac:dyDescent="0.2">
      <c r="D272" s="7"/>
      <c r="E272" s="5"/>
    </row>
    <row r="273" spans="4:5" ht="12.75" x14ac:dyDescent="0.2">
      <c r="D273" s="7"/>
      <c r="E273" s="5"/>
    </row>
    <row r="274" spans="4:5" ht="12.75" x14ac:dyDescent="0.2">
      <c r="D274" s="7"/>
      <c r="E274" s="5"/>
    </row>
    <row r="275" spans="4:5" ht="12.75" x14ac:dyDescent="0.2">
      <c r="D275" s="7"/>
      <c r="E275" s="5"/>
    </row>
    <row r="276" spans="4:5" ht="12.75" x14ac:dyDescent="0.2">
      <c r="D276" s="7"/>
      <c r="E276" s="5"/>
    </row>
    <row r="277" spans="4:5" ht="12.75" x14ac:dyDescent="0.2">
      <c r="D277" s="7"/>
      <c r="E277" s="5"/>
    </row>
    <row r="278" spans="4:5" ht="12.75" x14ac:dyDescent="0.2">
      <c r="D278" s="7"/>
      <c r="E278" s="5"/>
    </row>
    <row r="279" spans="4:5" ht="12.75" x14ac:dyDescent="0.2">
      <c r="D279" s="7"/>
      <c r="E279" s="5"/>
    </row>
    <row r="280" spans="4:5" ht="12.75" x14ac:dyDescent="0.2">
      <c r="D280" s="7"/>
      <c r="E280" s="5"/>
    </row>
    <row r="281" spans="4:5" ht="12.75" x14ac:dyDescent="0.2">
      <c r="D281" s="7"/>
      <c r="E281" s="5"/>
    </row>
    <row r="282" spans="4:5" ht="12.75" x14ac:dyDescent="0.2">
      <c r="D282" s="7"/>
      <c r="E282" s="5"/>
    </row>
    <row r="283" spans="4:5" ht="12.75" x14ac:dyDescent="0.2">
      <c r="D283" s="7"/>
      <c r="E283" s="5"/>
    </row>
    <row r="284" spans="4:5" ht="12.75" x14ac:dyDescent="0.2">
      <c r="D284" s="7"/>
      <c r="E284" s="5"/>
    </row>
    <row r="285" spans="4:5" ht="12.75" x14ac:dyDescent="0.2">
      <c r="D285" s="7"/>
      <c r="E285" s="5"/>
    </row>
    <row r="286" spans="4:5" ht="12.75" x14ac:dyDescent="0.2">
      <c r="D286" s="7"/>
      <c r="E286" s="5"/>
    </row>
    <row r="287" spans="4:5" ht="12.75" x14ac:dyDescent="0.2">
      <c r="D287" s="7"/>
      <c r="E287" s="5"/>
    </row>
    <row r="288" spans="4:5" ht="12.75" x14ac:dyDescent="0.2">
      <c r="D288" s="7"/>
      <c r="E288" s="5"/>
    </row>
    <row r="289" spans="4:5" ht="12.75" x14ac:dyDescent="0.2">
      <c r="D289" s="7"/>
      <c r="E289" s="5"/>
    </row>
    <row r="290" spans="4:5" ht="12.75" x14ac:dyDescent="0.2">
      <c r="D290" s="7"/>
      <c r="E290" s="5"/>
    </row>
    <row r="291" spans="4:5" ht="12.75" x14ac:dyDescent="0.2">
      <c r="D291" s="7"/>
      <c r="E291" s="5"/>
    </row>
    <row r="292" spans="4:5" ht="12.75" x14ac:dyDescent="0.2">
      <c r="D292" s="7"/>
      <c r="E292" s="5"/>
    </row>
    <row r="293" spans="4:5" ht="12.75" x14ac:dyDescent="0.2">
      <c r="D293" s="7"/>
      <c r="E293" s="5"/>
    </row>
    <row r="294" spans="4:5" ht="12.75" x14ac:dyDescent="0.2">
      <c r="D294" s="7"/>
      <c r="E294" s="5"/>
    </row>
    <row r="295" spans="4:5" ht="12.75" x14ac:dyDescent="0.2">
      <c r="D295" s="7"/>
      <c r="E295" s="5"/>
    </row>
    <row r="296" spans="4:5" ht="12.75" x14ac:dyDescent="0.2">
      <c r="D296" s="7"/>
      <c r="E296" s="5"/>
    </row>
    <row r="297" spans="4:5" ht="12.75" x14ac:dyDescent="0.2">
      <c r="D297" s="7"/>
      <c r="E297" s="5"/>
    </row>
    <row r="298" spans="4:5" ht="12.75" x14ac:dyDescent="0.2">
      <c r="D298" s="7"/>
      <c r="E298" s="5"/>
    </row>
    <row r="299" spans="4:5" ht="12.75" x14ac:dyDescent="0.2">
      <c r="D299" s="7"/>
      <c r="E299" s="5"/>
    </row>
    <row r="300" spans="4:5" ht="12.75" x14ac:dyDescent="0.2">
      <c r="D300" s="7"/>
      <c r="E300" s="5"/>
    </row>
    <row r="301" spans="4:5" ht="12.75" x14ac:dyDescent="0.2">
      <c r="D301" s="7"/>
      <c r="E301" s="5"/>
    </row>
    <row r="302" spans="4:5" ht="12.75" x14ac:dyDescent="0.2">
      <c r="D302" s="7"/>
      <c r="E302" s="5"/>
    </row>
    <row r="303" spans="4:5" ht="12.75" x14ac:dyDescent="0.2">
      <c r="D303" s="7"/>
      <c r="E303" s="5"/>
    </row>
    <row r="304" spans="4:5" ht="12.75" x14ac:dyDescent="0.2">
      <c r="D304" s="7"/>
      <c r="E304" s="5"/>
    </row>
    <row r="305" spans="4:5" ht="12.75" x14ac:dyDescent="0.2">
      <c r="D305" s="7"/>
      <c r="E305" s="5"/>
    </row>
    <row r="306" spans="4:5" ht="12.75" x14ac:dyDescent="0.2">
      <c r="D306" s="7"/>
      <c r="E306" s="5"/>
    </row>
    <row r="307" spans="4:5" ht="12.75" x14ac:dyDescent="0.2">
      <c r="D307" s="7"/>
      <c r="E307" s="5"/>
    </row>
    <row r="308" spans="4:5" ht="12.75" x14ac:dyDescent="0.2">
      <c r="D308" s="7"/>
      <c r="E308" s="5"/>
    </row>
    <row r="309" spans="4:5" ht="12.75" x14ac:dyDescent="0.2">
      <c r="D309" s="7"/>
      <c r="E309" s="5"/>
    </row>
    <row r="310" spans="4:5" ht="12.75" x14ac:dyDescent="0.2">
      <c r="D310" s="7"/>
      <c r="E310" s="5"/>
    </row>
    <row r="311" spans="4:5" ht="12.75" x14ac:dyDescent="0.2">
      <c r="D311" s="7"/>
      <c r="E311" s="5"/>
    </row>
    <row r="312" spans="4:5" ht="12.75" x14ac:dyDescent="0.2">
      <c r="D312" s="7"/>
      <c r="E312" s="5"/>
    </row>
    <row r="313" spans="4:5" ht="12.75" x14ac:dyDescent="0.2">
      <c r="D313" s="7"/>
      <c r="E313" s="5"/>
    </row>
    <row r="314" spans="4:5" ht="12.75" x14ac:dyDescent="0.2">
      <c r="D314" s="7"/>
      <c r="E314" s="5"/>
    </row>
    <row r="315" spans="4:5" ht="12.75" x14ac:dyDescent="0.2">
      <c r="D315" s="7"/>
      <c r="E315" s="5"/>
    </row>
    <row r="316" spans="4:5" ht="12.75" x14ac:dyDescent="0.2">
      <c r="D316" s="7"/>
      <c r="E316" s="5"/>
    </row>
    <row r="317" spans="4:5" ht="12.75" x14ac:dyDescent="0.2">
      <c r="D317" s="7"/>
      <c r="E317" s="5"/>
    </row>
    <row r="318" spans="4:5" ht="12.75" x14ac:dyDescent="0.2">
      <c r="D318" s="7"/>
      <c r="E318" s="5"/>
    </row>
    <row r="319" spans="4:5" ht="12.75" x14ac:dyDescent="0.2">
      <c r="D319" s="7"/>
      <c r="E319" s="5"/>
    </row>
    <row r="320" spans="4:5" ht="12.75" x14ac:dyDescent="0.2">
      <c r="D320" s="7"/>
      <c r="E320" s="5"/>
    </row>
    <row r="321" spans="4:5" ht="12.75" x14ac:dyDescent="0.2">
      <c r="D321" s="7"/>
      <c r="E321" s="5"/>
    </row>
    <row r="322" spans="4:5" ht="12.75" x14ac:dyDescent="0.2">
      <c r="D322" s="7"/>
      <c r="E322" s="5"/>
    </row>
    <row r="323" spans="4:5" ht="12.75" x14ac:dyDescent="0.2">
      <c r="D323" s="7"/>
      <c r="E323" s="5"/>
    </row>
    <row r="324" spans="4:5" ht="12.75" x14ac:dyDescent="0.2">
      <c r="D324" s="7"/>
      <c r="E324" s="5"/>
    </row>
    <row r="325" spans="4:5" ht="12.75" x14ac:dyDescent="0.2">
      <c r="D325" s="7"/>
      <c r="E325" s="5"/>
    </row>
    <row r="326" spans="4:5" ht="12.75" x14ac:dyDescent="0.2">
      <c r="D326" s="7"/>
      <c r="E326" s="5"/>
    </row>
    <row r="327" spans="4:5" ht="12.75" x14ac:dyDescent="0.2">
      <c r="D327" s="7"/>
      <c r="E327" s="5"/>
    </row>
    <row r="328" spans="4:5" ht="12.75" x14ac:dyDescent="0.2">
      <c r="D328" s="7"/>
      <c r="E328" s="5"/>
    </row>
    <row r="329" spans="4:5" ht="12.75" x14ac:dyDescent="0.2">
      <c r="D329" s="7"/>
      <c r="E329" s="5"/>
    </row>
    <row r="330" spans="4:5" ht="12.75" x14ac:dyDescent="0.2">
      <c r="D330" s="7"/>
      <c r="E330" s="5"/>
    </row>
    <row r="331" spans="4:5" ht="12.75" x14ac:dyDescent="0.2">
      <c r="D331" s="7"/>
      <c r="E331" s="5"/>
    </row>
    <row r="332" spans="4:5" ht="12.75" x14ac:dyDescent="0.2">
      <c r="D332" s="7"/>
      <c r="E332" s="5"/>
    </row>
    <row r="333" spans="4:5" ht="12.75" x14ac:dyDescent="0.2">
      <c r="D333" s="7"/>
      <c r="E333" s="5"/>
    </row>
    <row r="334" spans="4:5" ht="12.75" x14ac:dyDescent="0.2">
      <c r="D334" s="7"/>
      <c r="E334" s="5"/>
    </row>
    <row r="335" spans="4:5" ht="12.75" x14ac:dyDescent="0.2">
      <c r="D335" s="7"/>
      <c r="E335" s="5"/>
    </row>
    <row r="336" spans="4:5" ht="12.75" x14ac:dyDescent="0.2">
      <c r="D336" s="7"/>
      <c r="E336" s="5"/>
    </row>
    <row r="337" spans="4:5" ht="12.75" x14ac:dyDescent="0.2">
      <c r="D337" s="7"/>
      <c r="E337" s="5"/>
    </row>
    <row r="338" spans="4:5" ht="12.75" x14ac:dyDescent="0.2">
      <c r="D338" s="7"/>
      <c r="E338" s="5"/>
    </row>
    <row r="339" spans="4:5" ht="12.75" x14ac:dyDescent="0.2">
      <c r="D339" s="7"/>
      <c r="E339" s="5"/>
    </row>
    <row r="340" spans="4:5" ht="12.75" x14ac:dyDescent="0.2">
      <c r="D340" s="7"/>
      <c r="E340" s="5"/>
    </row>
    <row r="341" spans="4:5" ht="12.75" x14ac:dyDescent="0.2">
      <c r="D341" s="7"/>
      <c r="E341" s="5"/>
    </row>
    <row r="342" spans="4:5" ht="12.75" x14ac:dyDescent="0.2">
      <c r="D342" s="7"/>
      <c r="E342" s="5"/>
    </row>
    <row r="343" spans="4:5" ht="12.75" x14ac:dyDescent="0.2">
      <c r="D343" s="7"/>
      <c r="E343" s="5"/>
    </row>
    <row r="344" spans="4:5" ht="12.75" x14ac:dyDescent="0.2">
      <c r="D344" s="7"/>
      <c r="E344" s="5"/>
    </row>
    <row r="345" spans="4:5" ht="12.75" x14ac:dyDescent="0.2">
      <c r="D345" s="7"/>
      <c r="E345" s="5"/>
    </row>
    <row r="346" spans="4:5" ht="12.75" x14ac:dyDescent="0.2">
      <c r="D346" s="7"/>
      <c r="E346" s="5"/>
    </row>
    <row r="347" spans="4:5" ht="12.75" x14ac:dyDescent="0.2">
      <c r="D347" s="7"/>
      <c r="E347" s="5"/>
    </row>
    <row r="348" spans="4:5" ht="12.75" x14ac:dyDescent="0.2">
      <c r="D348" s="7"/>
      <c r="E348" s="5"/>
    </row>
    <row r="349" spans="4:5" ht="12.75" x14ac:dyDescent="0.2">
      <c r="D349" s="7"/>
      <c r="E349" s="5"/>
    </row>
    <row r="350" spans="4:5" ht="12.75" x14ac:dyDescent="0.2">
      <c r="D350" s="7"/>
      <c r="E350" s="5"/>
    </row>
    <row r="351" spans="4:5" ht="12.75" x14ac:dyDescent="0.2">
      <c r="D351" s="7"/>
      <c r="E351" s="5"/>
    </row>
    <row r="352" spans="4:5" ht="12.75" x14ac:dyDescent="0.2">
      <c r="D352" s="7"/>
      <c r="E352" s="5"/>
    </row>
    <row r="353" spans="4:5" ht="12.75" x14ac:dyDescent="0.2">
      <c r="D353" s="7"/>
      <c r="E353" s="5"/>
    </row>
    <row r="354" spans="4:5" ht="12.75" x14ac:dyDescent="0.2">
      <c r="D354" s="7"/>
      <c r="E354" s="5"/>
    </row>
    <row r="355" spans="4:5" ht="12.75" x14ac:dyDescent="0.2">
      <c r="D355" s="7"/>
      <c r="E355" s="5"/>
    </row>
    <row r="356" spans="4:5" ht="12.75" x14ac:dyDescent="0.2">
      <c r="D356" s="7"/>
      <c r="E356" s="5"/>
    </row>
    <row r="357" spans="4:5" ht="12.75" x14ac:dyDescent="0.2">
      <c r="D357" s="7"/>
      <c r="E357" s="5"/>
    </row>
    <row r="358" spans="4:5" ht="12.75" x14ac:dyDescent="0.2">
      <c r="D358" s="7"/>
      <c r="E358" s="5"/>
    </row>
    <row r="359" spans="4:5" ht="12.75" x14ac:dyDescent="0.2">
      <c r="D359" s="7"/>
      <c r="E359" s="5"/>
    </row>
    <row r="360" spans="4:5" ht="12.75" x14ac:dyDescent="0.2">
      <c r="D360" s="7"/>
      <c r="E360" s="5"/>
    </row>
    <row r="361" spans="4:5" ht="12.75" x14ac:dyDescent="0.2">
      <c r="D361" s="7"/>
      <c r="E361" s="5"/>
    </row>
    <row r="362" spans="4:5" ht="12.75" x14ac:dyDescent="0.2">
      <c r="D362" s="7"/>
      <c r="E362" s="5"/>
    </row>
    <row r="363" spans="4:5" ht="12.75" x14ac:dyDescent="0.2">
      <c r="D363" s="7"/>
      <c r="E363" s="5"/>
    </row>
    <row r="364" spans="4:5" ht="12.75" x14ac:dyDescent="0.2">
      <c r="D364" s="7"/>
      <c r="E364" s="5"/>
    </row>
    <row r="365" spans="4:5" ht="12.75" x14ac:dyDescent="0.2">
      <c r="D365" s="7"/>
      <c r="E365" s="5"/>
    </row>
    <row r="366" spans="4:5" ht="12.75" x14ac:dyDescent="0.2">
      <c r="D366" s="7"/>
      <c r="E366" s="5"/>
    </row>
    <row r="367" spans="4:5" ht="12.75" x14ac:dyDescent="0.2">
      <c r="D367" s="7"/>
      <c r="E367" s="5"/>
    </row>
    <row r="368" spans="4:5" ht="12.75" x14ac:dyDescent="0.2">
      <c r="D368" s="7"/>
      <c r="E368" s="5"/>
    </row>
    <row r="369" spans="4:5" ht="12.75" x14ac:dyDescent="0.2">
      <c r="D369" s="7"/>
      <c r="E369" s="5"/>
    </row>
    <row r="370" spans="4:5" ht="12.75" x14ac:dyDescent="0.2">
      <c r="D370" s="7"/>
      <c r="E370" s="5"/>
    </row>
    <row r="371" spans="4:5" ht="12.75" x14ac:dyDescent="0.2">
      <c r="D371" s="7"/>
      <c r="E371" s="5"/>
    </row>
    <row r="372" spans="4:5" ht="12.75" x14ac:dyDescent="0.2">
      <c r="D372" s="7"/>
      <c r="E372" s="5"/>
    </row>
    <row r="373" spans="4:5" ht="12.75" x14ac:dyDescent="0.2">
      <c r="D373" s="7"/>
      <c r="E373" s="5"/>
    </row>
    <row r="374" spans="4:5" ht="12.75" x14ac:dyDescent="0.2">
      <c r="D374" s="7"/>
      <c r="E374" s="5"/>
    </row>
    <row r="375" spans="4:5" ht="12.75" x14ac:dyDescent="0.2">
      <c r="D375" s="7"/>
      <c r="E375" s="5"/>
    </row>
    <row r="376" spans="4:5" ht="12.75" x14ac:dyDescent="0.2">
      <c r="D376" s="7"/>
      <c r="E376" s="5"/>
    </row>
    <row r="377" spans="4:5" ht="12.75" x14ac:dyDescent="0.2">
      <c r="D377" s="7"/>
      <c r="E377" s="5"/>
    </row>
    <row r="378" spans="4:5" ht="12.75" x14ac:dyDescent="0.2">
      <c r="D378" s="7"/>
      <c r="E378" s="5"/>
    </row>
    <row r="379" spans="4:5" ht="12.75" x14ac:dyDescent="0.2">
      <c r="D379" s="7"/>
      <c r="E379" s="5"/>
    </row>
    <row r="380" spans="4:5" ht="12.75" x14ac:dyDescent="0.2">
      <c r="D380" s="7"/>
      <c r="E380" s="5"/>
    </row>
    <row r="381" spans="4:5" ht="12.75" x14ac:dyDescent="0.2">
      <c r="D381" s="7"/>
      <c r="E381" s="5"/>
    </row>
    <row r="382" spans="4:5" ht="12.75" x14ac:dyDescent="0.2">
      <c r="D382" s="7"/>
      <c r="E382" s="5"/>
    </row>
    <row r="383" spans="4:5" ht="12.75" x14ac:dyDescent="0.2">
      <c r="D383" s="7"/>
      <c r="E383" s="5"/>
    </row>
    <row r="384" spans="4:5" ht="12.75" x14ac:dyDescent="0.2">
      <c r="D384" s="7"/>
      <c r="E384" s="5"/>
    </row>
    <row r="385" spans="4:5" ht="12.75" x14ac:dyDescent="0.2">
      <c r="D385" s="7"/>
      <c r="E385" s="5"/>
    </row>
    <row r="386" spans="4:5" ht="12.75" x14ac:dyDescent="0.2">
      <c r="D386" s="7"/>
      <c r="E386" s="5"/>
    </row>
    <row r="387" spans="4:5" ht="12.75" x14ac:dyDescent="0.2">
      <c r="D387" s="7"/>
      <c r="E387" s="5"/>
    </row>
    <row r="388" spans="4:5" ht="12.75" x14ac:dyDescent="0.2">
      <c r="D388" s="7"/>
      <c r="E388" s="5"/>
    </row>
    <row r="389" spans="4:5" ht="12.75" x14ac:dyDescent="0.2">
      <c r="D389" s="7"/>
      <c r="E389" s="5"/>
    </row>
    <row r="390" spans="4:5" ht="12.75" x14ac:dyDescent="0.2">
      <c r="D390" s="7"/>
      <c r="E390" s="5"/>
    </row>
    <row r="391" spans="4:5" ht="12.75" x14ac:dyDescent="0.2">
      <c r="D391" s="7"/>
      <c r="E391" s="5"/>
    </row>
    <row r="392" spans="4:5" ht="12.75" x14ac:dyDescent="0.2">
      <c r="D392" s="7"/>
      <c r="E392" s="5"/>
    </row>
    <row r="393" spans="4:5" ht="12.75" x14ac:dyDescent="0.2">
      <c r="D393" s="7"/>
      <c r="E393" s="5"/>
    </row>
    <row r="394" spans="4:5" ht="12.75" x14ac:dyDescent="0.2">
      <c r="D394" s="7"/>
      <c r="E394" s="5"/>
    </row>
    <row r="395" spans="4:5" ht="12.75" x14ac:dyDescent="0.2">
      <c r="D395" s="7"/>
      <c r="E395" s="5"/>
    </row>
    <row r="396" spans="4:5" ht="12.75" x14ac:dyDescent="0.2">
      <c r="D396" s="7"/>
      <c r="E396" s="5"/>
    </row>
    <row r="397" spans="4:5" ht="12.75" x14ac:dyDescent="0.2">
      <c r="D397" s="7"/>
      <c r="E397" s="5"/>
    </row>
    <row r="398" spans="4:5" ht="12.75" x14ac:dyDescent="0.2">
      <c r="D398" s="7"/>
      <c r="E398" s="5"/>
    </row>
    <row r="399" spans="4:5" ht="12.75" x14ac:dyDescent="0.2">
      <c r="D399" s="7"/>
      <c r="E399" s="5"/>
    </row>
    <row r="400" spans="4:5" ht="12.75" x14ac:dyDescent="0.2">
      <c r="D400" s="7"/>
      <c r="E400" s="5"/>
    </row>
    <row r="401" spans="4:5" ht="12.75" x14ac:dyDescent="0.2">
      <c r="D401" s="7"/>
      <c r="E401" s="5"/>
    </row>
    <row r="402" spans="4:5" ht="12.75" x14ac:dyDescent="0.2">
      <c r="D402" s="7"/>
      <c r="E402" s="5"/>
    </row>
    <row r="403" spans="4:5" ht="12.75" x14ac:dyDescent="0.2">
      <c r="D403" s="7"/>
      <c r="E403" s="5"/>
    </row>
    <row r="404" spans="4:5" ht="12.75" x14ac:dyDescent="0.2">
      <c r="D404" s="7"/>
      <c r="E404" s="5"/>
    </row>
    <row r="405" spans="4:5" ht="12.75" x14ac:dyDescent="0.2">
      <c r="D405" s="7"/>
      <c r="E405" s="5"/>
    </row>
    <row r="406" spans="4:5" ht="12.75" x14ac:dyDescent="0.2">
      <c r="D406" s="7"/>
      <c r="E406" s="5"/>
    </row>
    <row r="407" spans="4:5" ht="12.75" x14ac:dyDescent="0.2">
      <c r="D407" s="7"/>
      <c r="E407" s="5"/>
    </row>
    <row r="408" spans="4:5" ht="12.75" x14ac:dyDescent="0.2">
      <c r="D408" s="7"/>
      <c r="E408" s="5"/>
    </row>
    <row r="409" spans="4:5" ht="12.75" x14ac:dyDescent="0.2">
      <c r="D409" s="7"/>
      <c r="E409" s="5"/>
    </row>
    <row r="410" spans="4:5" ht="12.75" x14ac:dyDescent="0.2">
      <c r="D410" s="7"/>
      <c r="E410" s="5"/>
    </row>
    <row r="411" spans="4:5" ht="12.75" x14ac:dyDescent="0.2">
      <c r="D411" s="7"/>
      <c r="E411" s="5"/>
    </row>
    <row r="412" spans="4:5" ht="12.75" x14ac:dyDescent="0.2">
      <c r="D412" s="7"/>
      <c r="E412" s="5"/>
    </row>
    <row r="413" spans="4:5" ht="12.75" x14ac:dyDescent="0.2">
      <c r="D413" s="7"/>
      <c r="E413" s="5"/>
    </row>
    <row r="414" spans="4:5" ht="12.75" x14ac:dyDescent="0.2">
      <c r="D414" s="7"/>
      <c r="E414" s="5"/>
    </row>
    <row r="415" spans="4:5" ht="12.75" x14ac:dyDescent="0.2">
      <c r="D415" s="7"/>
      <c r="E415" s="5"/>
    </row>
    <row r="416" spans="4:5" ht="12.75" x14ac:dyDescent="0.2">
      <c r="D416" s="7"/>
      <c r="E416" s="5"/>
    </row>
    <row r="417" spans="4:5" ht="12.75" x14ac:dyDescent="0.2">
      <c r="D417" s="7"/>
      <c r="E417" s="5"/>
    </row>
    <row r="418" spans="4:5" ht="12.75" x14ac:dyDescent="0.2">
      <c r="D418" s="7"/>
      <c r="E418" s="5"/>
    </row>
    <row r="419" spans="4:5" ht="12.75" x14ac:dyDescent="0.2">
      <c r="D419" s="7"/>
      <c r="E419" s="5"/>
    </row>
    <row r="420" spans="4:5" ht="12.75" x14ac:dyDescent="0.2">
      <c r="D420" s="7"/>
      <c r="E420" s="5"/>
    </row>
    <row r="421" spans="4:5" ht="12.75" x14ac:dyDescent="0.2">
      <c r="D421" s="7"/>
      <c r="E421" s="5"/>
    </row>
    <row r="422" spans="4:5" ht="12.75" x14ac:dyDescent="0.2">
      <c r="D422" s="7"/>
      <c r="E422" s="5"/>
    </row>
    <row r="423" spans="4:5" ht="12.75" x14ac:dyDescent="0.2">
      <c r="D423" s="7"/>
      <c r="E423" s="5"/>
    </row>
    <row r="424" spans="4:5" ht="12.75" x14ac:dyDescent="0.2">
      <c r="D424" s="7"/>
      <c r="E424" s="5"/>
    </row>
    <row r="425" spans="4:5" ht="12.75" x14ac:dyDescent="0.2">
      <c r="D425" s="7"/>
      <c r="E425" s="5"/>
    </row>
    <row r="426" spans="4:5" ht="12.75" x14ac:dyDescent="0.2">
      <c r="D426" s="7"/>
      <c r="E426" s="5"/>
    </row>
    <row r="427" spans="4:5" ht="12.75" x14ac:dyDescent="0.2">
      <c r="D427" s="7"/>
      <c r="E427" s="5"/>
    </row>
    <row r="428" spans="4:5" ht="12.75" x14ac:dyDescent="0.2">
      <c r="D428" s="7"/>
      <c r="E428" s="5"/>
    </row>
    <row r="429" spans="4:5" ht="12.75" x14ac:dyDescent="0.2">
      <c r="D429" s="7"/>
      <c r="E429" s="5"/>
    </row>
    <row r="430" spans="4:5" ht="12.75" x14ac:dyDescent="0.2">
      <c r="D430" s="7"/>
      <c r="E430" s="5"/>
    </row>
    <row r="431" spans="4:5" ht="12.75" x14ac:dyDescent="0.2">
      <c r="D431" s="7"/>
      <c r="E431" s="5"/>
    </row>
    <row r="432" spans="4:5" ht="12.75" x14ac:dyDescent="0.2">
      <c r="D432" s="7"/>
      <c r="E432" s="5"/>
    </row>
    <row r="433" spans="4:5" ht="12.75" x14ac:dyDescent="0.2">
      <c r="D433" s="7"/>
      <c r="E433" s="5"/>
    </row>
    <row r="434" spans="4:5" ht="12.75" x14ac:dyDescent="0.2">
      <c r="D434" s="7"/>
      <c r="E434" s="5"/>
    </row>
    <row r="435" spans="4:5" ht="12.75" x14ac:dyDescent="0.2">
      <c r="D435" s="7"/>
      <c r="E435" s="5"/>
    </row>
    <row r="436" spans="4:5" ht="12.75" x14ac:dyDescent="0.2">
      <c r="D436" s="7"/>
      <c r="E436" s="5"/>
    </row>
    <row r="437" spans="4:5" ht="12.75" x14ac:dyDescent="0.2">
      <c r="D437" s="7"/>
      <c r="E437" s="5"/>
    </row>
    <row r="438" spans="4:5" ht="12.75" x14ac:dyDescent="0.2">
      <c r="D438" s="7"/>
      <c r="E438" s="5"/>
    </row>
    <row r="439" spans="4:5" ht="12.75" x14ac:dyDescent="0.2">
      <c r="D439" s="7"/>
      <c r="E439" s="5"/>
    </row>
    <row r="440" spans="4:5" ht="12.75" x14ac:dyDescent="0.2">
      <c r="D440" s="7"/>
      <c r="E440" s="5"/>
    </row>
    <row r="441" spans="4:5" ht="12.75" x14ac:dyDescent="0.2">
      <c r="D441" s="7"/>
      <c r="E441" s="5"/>
    </row>
    <row r="442" spans="4:5" ht="12.75" x14ac:dyDescent="0.2">
      <c r="D442" s="7"/>
      <c r="E442" s="5"/>
    </row>
    <row r="443" spans="4:5" ht="12.75" x14ac:dyDescent="0.2">
      <c r="D443" s="7"/>
      <c r="E443" s="5"/>
    </row>
    <row r="444" spans="4:5" ht="12.75" x14ac:dyDescent="0.2">
      <c r="D444" s="7"/>
      <c r="E444" s="5"/>
    </row>
    <row r="445" spans="4:5" ht="12.75" x14ac:dyDescent="0.2">
      <c r="D445" s="7"/>
      <c r="E445" s="5"/>
    </row>
    <row r="446" spans="4:5" ht="12.75" x14ac:dyDescent="0.2">
      <c r="D446" s="7"/>
      <c r="E446" s="5"/>
    </row>
    <row r="447" spans="4:5" ht="12.75" x14ac:dyDescent="0.2">
      <c r="D447" s="7"/>
      <c r="E447" s="5"/>
    </row>
    <row r="448" spans="4:5" ht="12.75" x14ac:dyDescent="0.2">
      <c r="D448" s="7"/>
      <c r="E448" s="5"/>
    </row>
    <row r="449" spans="4:5" ht="12.75" x14ac:dyDescent="0.2">
      <c r="D449" s="7"/>
      <c r="E449" s="5"/>
    </row>
    <row r="450" spans="4:5" ht="12.75" x14ac:dyDescent="0.2">
      <c r="D450" s="7"/>
      <c r="E450" s="5"/>
    </row>
    <row r="451" spans="4:5" ht="12.75" x14ac:dyDescent="0.2">
      <c r="D451" s="7"/>
      <c r="E451" s="5"/>
    </row>
    <row r="452" spans="4:5" ht="12.75" x14ac:dyDescent="0.2">
      <c r="D452" s="7"/>
      <c r="E452" s="5"/>
    </row>
    <row r="453" spans="4:5" ht="12.75" x14ac:dyDescent="0.2">
      <c r="D453" s="7"/>
      <c r="E453" s="5"/>
    </row>
    <row r="454" spans="4:5" ht="12.75" x14ac:dyDescent="0.2">
      <c r="D454" s="7"/>
      <c r="E454" s="5"/>
    </row>
    <row r="455" spans="4:5" ht="12.75" x14ac:dyDescent="0.2">
      <c r="D455" s="7"/>
      <c r="E455" s="5"/>
    </row>
    <row r="456" spans="4:5" ht="12.75" x14ac:dyDescent="0.2">
      <c r="D456" s="7"/>
      <c r="E456" s="5"/>
    </row>
    <row r="457" spans="4:5" ht="12.75" x14ac:dyDescent="0.2">
      <c r="D457" s="7"/>
      <c r="E457" s="5"/>
    </row>
    <row r="458" spans="4:5" ht="12.75" x14ac:dyDescent="0.2">
      <c r="D458" s="7"/>
      <c r="E458" s="5"/>
    </row>
    <row r="459" spans="4:5" ht="12.75" x14ac:dyDescent="0.2">
      <c r="D459" s="7"/>
      <c r="E459" s="5"/>
    </row>
    <row r="460" spans="4:5" ht="12.75" x14ac:dyDescent="0.2">
      <c r="D460" s="7"/>
      <c r="E460" s="5"/>
    </row>
    <row r="461" spans="4:5" ht="12.75" x14ac:dyDescent="0.2">
      <c r="D461" s="7"/>
      <c r="E461" s="5"/>
    </row>
    <row r="462" spans="4:5" ht="12.75" x14ac:dyDescent="0.2">
      <c r="D462" s="7"/>
      <c r="E462" s="5"/>
    </row>
    <row r="463" spans="4:5" ht="12.75" x14ac:dyDescent="0.2">
      <c r="D463" s="7"/>
      <c r="E463" s="5"/>
    </row>
    <row r="464" spans="4:5" ht="12.75" x14ac:dyDescent="0.2">
      <c r="D464" s="7"/>
      <c r="E464" s="5"/>
    </row>
    <row r="465" spans="4:5" ht="12.75" x14ac:dyDescent="0.2">
      <c r="D465" s="7"/>
      <c r="E465" s="5"/>
    </row>
    <row r="466" spans="4:5" ht="12.75" x14ac:dyDescent="0.2">
      <c r="D466" s="7"/>
      <c r="E466" s="5"/>
    </row>
    <row r="467" spans="4:5" ht="12.75" x14ac:dyDescent="0.2">
      <c r="D467" s="7"/>
      <c r="E467" s="5"/>
    </row>
    <row r="468" spans="4:5" ht="12.75" x14ac:dyDescent="0.2">
      <c r="D468" s="7"/>
      <c r="E468" s="5"/>
    </row>
    <row r="469" spans="4:5" ht="12.75" x14ac:dyDescent="0.2">
      <c r="D469" s="7"/>
      <c r="E469" s="5"/>
    </row>
    <row r="470" spans="4:5" ht="12.75" x14ac:dyDescent="0.2">
      <c r="D470" s="7"/>
      <c r="E470" s="5"/>
    </row>
    <row r="471" spans="4:5" ht="12.75" x14ac:dyDescent="0.2">
      <c r="D471" s="7"/>
      <c r="E471" s="5"/>
    </row>
    <row r="472" spans="4:5" ht="12.75" x14ac:dyDescent="0.2">
      <c r="D472" s="7"/>
      <c r="E472" s="5"/>
    </row>
    <row r="473" spans="4:5" ht="12.75" x14ac:dyDescent="0.2">
      <c r="D473" s="7"/>
      <c r="E473" s="5"/>
    </row>
    <row r="474" spans="4:5" ht="12.75" x14ac:dyDescent="0.2">
      <c r="D474" s="7"/>
      <c r="E474" s="5"/>
    </row>
    <row r="475" spans="4:5" ht="12.75" x14ac:dyDescent="0.2">
      <c r="D475" s="7"/>
      <c r="E475" s="5"/>
    </row>
    <row r="476" spans="4:5" ht="12.75" x14ac:dyDescent="0.2">
      <c r="D476" s="7"/>
      <c r="E476" s="5"/>
    </row>
    <row r="477" spans="4:5" ht="12.75" x14ac:dyDescent="0.2">
      <c r="D477" s="7"/>
      <c r="E477" s="5"/>
    </row>
    <row r="478" spans="4:5" ht="12.75" x14ac:dyDescent="0.2">
      <c r="D478" s="7"/>
      <c r="E478" s="5"/>
    </row>
    <row r="479" spans="4:5" ht="12.75" x14ac:dyDescent="0.2">
      <c r="D479" s="7"/>
      <c r="E479" s="5"/>
    </row>
    <row r="480" spans="4:5" ht="12.75" x14ac:dyDescent="0.2">
      <c r="D480" s="7"/>
      <c r="E480" s="5"/>
    </row>
    <row r="481" spans="4:5" ht="12.75" x14ac:dyDescent="0.2">
      <c r="D481" s="7"/>
      <c r="E481" s="5"/>
    </row>
    <row r="482" spans="4:5" ht="12.75" x14ac:dyDescent="0.2">
      <c r="D482" s="7"/>
      <c r="E482" s="5"/>
    </row>
    <row r="483" spans="4:5" ht="12.75" x14ac:dyDescent="0.2">
      <c r="D483" s="7"/>
      <c r="E483" s="5"/>
    </row>
    <row r="484" spans="4:5" ht="12.75" x14ac:dyDescent="0.2">
      <c r="D484" s="7"/>
      <c r="E484" s="5"/>
    </row>
    <row r="485" spans="4:5" ht="12.75" x14ac:dyDescent="0.2">
      <c r="D485" s="7"/>
      <c r="E485" s="5"/>
    </row>
    <row r="486" spans="4:5" ht="12.75" x14ac:dyDescent="0.2">
      <c r="D486" s="7"/>
      <c r="E486" s="5"/>
    </row>
    <row r="487" spans="4:5" ht="12.75" x14ac:dyDescent="0.2">
      <c r="D487" s="7"/>
      <c r="E487" s="5"/>
    </row>
    <row r="488" spans="4:5" ht="12.75" x14ac:dyDescent="0.2">
      <c r="D488" s="7"/>
      <c r="E488" s="5"/>
    </row>
    <row r="489" spans="4:5" ht="12.75" x14ac:dyDescent="0.2">
      <c r="D489" s="7"/>
      <c r="E489" s="5"/>
    </row>
    <row r="490" spans="4:5" ht="12.75" x14ac:dyDescent="0.2">
      <c r="D490" s="7"/>
      <c r="E490" s="5"/>
    </row>
    <row r="491" spans="4:5" ht="12.75" x14ac:dyDescent="0.2">
      <c r="D491" s="7"/>
      <c r="E491" s="5"/>
    </row>
    <row r="492" spans="4:5" ht="12.75" x14ac:dyDescent="0.2">
      <c r="D492" s="7"/>
      <c r="E492" s="5"/>
    </row>
    <row r="493" spans="4:5" ht="12.75" x14ac:dyDescent="0.2">
      <c r="D493" s="7"/>
      <c r="E493" s="5"/>
    </row>
    <row r="494" spans="4:5" ht="12.75" x14ac:dyDescent="0.2">
      <c r="D494" s="7"/>
      <c r="E494" s="5"/>
    </row>
    <row r="495" spans="4:5" ht="12.75" x14ac:dyDescent="0.2">
      <c r="D495" s="7"/>
      <c r="E495" s="5"/>
    </row>
    <row r="496" spans="4:5" ht="12.75" x14ac:dyDescent="0.2">
      <c r="D496" s="7"/>
      <c r="E496" s="5"/>
    </row>
    <row r="497" spans="4:5" ht="12.75" x14ac:dyDescent="0.2">
      <c r="D497" s="7"/>
      <c r="E497" s="5"/>
    </row>
    <row r="498" spans="4:5" ht="12.75" x14ac:dyDescent="0.2">
      <c r="D498" s="7"/>
      <c r="E498" s="5"/>
    </row>
    <row r="499" spans="4:5" ht="12.75" x14ac:dyDescent="0.2">
      <c r="D499" s="7"/>
      <c r="E499" s="5"/>
    </row>
    <row r="500" spans="4:5" ht="12.75" x14ac:dyDescent="0.2">
      <c r="D500" s="7"/>
      <c r="E500" s="5"/>
    </row>
    <row r="501" spans="4:5" ht="12.75" x14ac:dyDescent="0.2">
      <c r="D501" s="7"/>
      <c r="E501" s="5"/>
    </row>
    <row r="502" spans="4:5" ht="12.75" x14ac:dyDescent="0.2">
      <c r="D502" s="7"/>
      <c r="E502" s="5"/>
    </row>
    <row r="503" spans="4:5" ht="12.75" x14ac:dyDescent="0.2">
      <c r="D503" s="7"/>
      <c r="E503" s="5"/>
    </row>
    <row r="504" spans="4:5" ht="12.75" x14ac:dyDescent="0.2">
      <c r="D504" s="7"/>
      <c r="E504" s="5"/>
    </row>
    <row r="505" spans="4:5" ht="12.75" x14ac:dyDescent="0.2">
      <c r="D505" s="7"/>
      <c r="E505" s="5"/>
    </row>
    <row r="506" spans="4:5" ht="12.75" x14ac:dyDescent="0.2">
      <c r="D506" s="7"/>
      <c r="E506" s="5"/>
    </row>
    <row r="507" spans="4:5" ht="12.75" x14ac:dyDescent="0.2">
      <c r="D507" s="7"/>
      <c r="E507" s="5"/>
    </row>
    <row r="508" spans="4:5" ht="12.75" x14ac:dyDescent="0.2">
      <c r="D508" s="7"/>
      <c r="E508" s="5"/>
    </row>
    <row r="509" spans="4:5" ht="12.75" x14ac:dyDescent="0.2">
      <c r="D509" s="7"/>
      <c r="E509" s="5"/>
    </row>
    <row r="510" spans="4:5" ht="12.75" x14ac:dyDescent="0.2">
      <c r="D510" s="7"/>
      <c r="E510" s="5"/>
    </row>
    <row r="511" spans="4:5" ht="12.75" x14ac:dyDescent="0.2">
      <c r="D511" s="7"/>
      <c r="E511" s="5"/>
    </row>
    <row r="512" spans="4:5" ht="12.75" x14ac:dyDescent="0.2">
      <c r="D512" s="7"/>
      <c r="E512" s="5"/>
    </row>
    <row r="513" spans="4:5" ht="12.75" x14ac:dyDescent="0.2">
      <c r="D513" s="7"/>
      <c r="E513" s="5"/>
    </row>
    <row r="514" spans="4:5" ht="12.75" x14ac:dyDescent="0.2">
      <c r="D514" s="7"/>
      <c r="E514" s="5"/>
    </row>
    <row r="515" spans="4:5" ht="12.75" x14ac:dyDescent="0.2">
      <c r="D515" s="7"/>
      <c r="E515" s="5"/>
    </row>
    <row r="516" spans="4:5" ht="12.75" x14ac:dyDescent="0.2">
      <c r="D516" s="7"/>
      <c r="E516" s="5"/>
    </row>
    <row r="517" spans="4:5" ht="12.75" x14ac:dyDescent="0.2">
      <c r="D517" s="7"/>
      <c r="E517" s="5"/>
    </row>
    <row r="518" spans="4:5" ht="12.75" x14ac:dyDescent="0.2">
      <c r="D518" s="7"/>
      <c r="E518" s="5"/>
    </row>
    <row r="519" spans="4:5" ht="12.75" x14ac:dyDescent="0.2">
      <c r="D519" s="7"/>
      <c r="E519" s="5"/>
    </row>
    <row r="520" spans="4:5" ht="12.75" x14ac:dyDescent="0.2">
      <c r="D520" s="7"/>
      <c r="E520" s="5"/>
    </row>
    <row r="521" spans="4:5" ht="12.75" x14ac:dyDescent="0.2">
      <c r="D521" s="7"/>
      <c r="E521" s="5"/>
    </row>
    <row r="522" spans="4:5" ht="12.75" x14ac:dyDescent="0.2">
      <c r="D522" s="7"/>
      <c r="E522" s="5"/>
    </row>
    <row r="523" spans="4:5" ht="12.75" x14ac:dyDescent="0.2">
      <c r="D523" s="7"/>
      <c r="E523" s="5"/>
    </row>
    <row r="524" spans="4:5" ht="12.75" x14ac:dyDescent="0.2">
      <c r="D524" s="7"/>
      <c r="E524" s="5"/>
    </row>
    <row r="525" spans="4:5" ht="12.75" x14ac:dyDescent="0.2">
      <c r="D525" s="7"/>
      <c r="E525" s="5"/>
    </row>
    <row r="526" spans="4:5" ht="12.75" x14ac:dyDescent="0.2">
      <c r="D526" s="7"/>
      <c r="E526" s="5"/>
    </row>
    <row r="527" spans="4:5" ht="12.75" x14ac:dyDescent="0.2">
      <c r="D527" s="7"/>
      <c r="E527" s="5"/>
    </row>
    <row r="528" spans="4:5" ht="12.75" x14ac:dyDescent="0.2">
      <c r="D528" s="7"/>
      <c r="E528" s="5"/>
    </row>
    <row r="529" spans="4:5" ht="12.75" x14ac:dyDescent="0.2">
      <c r="D529" s="7"/>
      <c r="E529" s="5"/>
    </row>
    <row r="530" spans="4:5" ht="12.75" x14ac:dyDescent="0.2">
      <c r="D530" s="7"/>
      <c r="E530" s="5"/>
    </row>
    <row r="531" spans="4:5" ht="12.75" x14ac:dyDescent="0.2">
      <c r="D531" s="7"/>
      <c r="E531" s="5"/>
    </row>
    <row r="532" spans="4:5" ht="12.75" x14ac:dyDescent="0.2">
      <c r="D532" s="7"/>
      <c r="E532" s="5"/>
    </row>
    <row r="533" spans="4:5" ht="12.75" x14ac:dyDescent="0.2">
      <c r="D533" s="7"/>
      <c r="E533" s="5"/>
    </row>
    <row r="534" spans="4:5" ht="12.75" x14ac:dyDescent="0.2">
      <c r="D534" s="7"/>
      <c r="E534" s="5"/>
    </row>
    <row r="535" spans="4:5" ht="12.75" x14ac:dyDescent="0.2">
      <c r="D535" s="7"/>
      <c r="E535" s="5"/>
    </row>
    <row r="536" spans="4:5" ht="12.75" x14ac:dyDescent="0.2">
      <c r="D536" s="7"/>
      <c r="E536" s="5"/>
    </row>
    <row r="537" spans="4:5" ht="12.75" x14ac:dyDescent="0.2">
      <c r="D537" s="7"/>
      <c r="E537" s="5"/>
    </row>
    <row r="538" spans="4:5" ht="12.75" x14ac:dyDescent="0.2">
      <c r="D538" s="7"/>
      <c r="E538" s="5"/>
    </row>
    <row r="539" spans="4:5" ht="12.75" x14ac:dyDescent="0.2">
      <c r="D539" s="7"/>
      <c r="E539" s="5"/>
    </row>
    <row r="540" spans="4:5" ht="12.75" x14ac:dyDescent="0.2">
      <c r="D540" s="7"/>
      <c r="E540" s="5"/>
    </row>
    <row r="541" spans="4:5" ht="12.75" x14ac:dyDescent="0.2">
      <c r="D541" s="7"/>
      <c r="E541" s="5"/>
    </row>
    <row r="542" spans="4:5" ht="12.75" x14ac:dyDescent="0.2">
      <c r="D542" s="7"/>
      <c r="E542" s="5"/>
    </row>
    <row r="543" spans="4:5" ht="12.75" x14ac:dyDescent="0.2">
      <c r="D543" s="7"/>
      <c r="E543" s="5"/>
    </row>
    <row r="544" spans="4:5" ht="12.75" x14ac:dyDescent="0.2">
      <c r="D544" s="7"/>
      <c r="E544" s="5"/>
    </row>
    <row r="545" spans="4:5" ht="12.75" x14ac:dyDescent="0.2">
      <c r="D545" s="7"/>
      <c r="E545" s="5"/>
    </row>
    <row r="546" spans="4:5" ht="12.75" x14ac:dyDescent="0.2">
      <c r="D546" s="7"/>
      <c r="E546" s="5"/>
    </row>
    <row r="547" spans="4:5" ht="12.75" x14ac:dyDescent="0.2">
      <c r="D547" s="7"/>
      <c r="E547" s="5"/>
    </row>
    <row r="548" spans="4:5" ht="12.75" x14ac:dyDescent="0.2">
      <c r="D548" s="7"/>
      <c r="E548" s="5"/>
    </row>
    <row r="549" spans="4:5" ht="12.75" x14ac:dyDescent="0.2">
      <c r="D549" s="7"/>
      <c r="E549" s="5"/>
    </row>
    <row r="550" spans="4:5" ht="12.75" x14ac:dyDescent="0.2">
      <c r="D550" s="7"/>
      <c r="E550" s="5"/>
    </row>
    <row r="551" spans="4:5" ht="12.75" x14ac:dyDescent="0.2">
      <c r="D551" s="7"/>
      <c r="E551" s="5"/>
    </row>
    <row r="552" spans="4:5" ht="12.75" x14ac:dyDescent="0.2">
      <c r="D552" s="7"/>
      <c r="E552" s="5"/>
    </row>
    <row r="553" spans="4:5" ht="12.75" x14ac:dyDescent="0.2">
      <c r="D553" s="7"/>
      <c r="E553" s="5"/>
    </row>
    <row r="554" spans="4:5" ht="12.75" x14ac:dyDescent="0.2">
      <c r="D554" s="7"/>
      <c r="E554" s="5"/>
    </row>
    <row r="555" spans="4:5" ht="12.75" x14ac:dyDescent="0.2">
      <c r="D555" s="7"/>
      <c r="E555" s="5"/>
    </row>
    <row r="556" spans="4:5" ht="12.75" x14ac:dyDescent="0.2">
      <c r="D556" s="7"/>
      <c r="E556" s="5"/>
    </row>
    <row r="557" spans="4:5" ht="12.75" x14ac:dyDescent="0.2">
      <c r="D557" s="7"/>
      <c r="E557" s="5"/>
    </row>
    <row r="558" spans="4:5" ht="12.75" x14ac:dyDescent="0.2">
      <c r="D558" s="7"/>
      <c r="E558" s="5"/>
    </row>
    <row r="559" spans="4:5" ht="12.75" x14ac:dyDescent="0.2">
      <c r="D559" s="7"/>
      <c r="E559" s="5"/>
    </row>
    <row r="560" spans="4:5" ht="12.75" x14ac:dyDescent="0.2">
      <c r="D560" s="7"/>
      <c r="E560" s="5"/>
    </row>
    <row r="561" spans="4:5" ht="12.75" x14ac:dyDescent="0.2">
      <c r="D561" s="7"/>
      <c r="E561" s="5"/>
    </row>
    <row r="562" spans="4:5" ht="12.75" x14ac:dyDescent="0.2">
      <c r="D562" s="7"/>
      <c r="E562" s="5"/>
    </row>
    <row r="563" spans="4:5" ht="12.75" x14ac:dyDescent="0.2">
      <c r="D563" s="7"/>
      <c r="E563" s="5"/>
    </row>
    <row r="564" spans="4:5" ht="12.75" x14ac:dyDescent="0.2">
      <c r="D564" s="7"/>
      <c r="E564" s="5"/>
    </row>
    <row r="565" spans="4:5" ht="12.75" x14ac:dyDescent="0.2">
      <c r="D565" s="7"/>
      <c r="E565" s="5"/>
    </row>
    <row r="566" spans="4:5" ht="12.75" x14ac:dyDescent="0.2">
      <c r="D566" s="7"/>
      <c r="E566" s="5"/>
    </row>
    <row r="567" spans="4:5" ht="12.75" x14ac:dyDescent="0.2">
      <c r="D567" s="7"/>
      <c r="E567" s="5"/>
    </row>
    <row r="568" spans="4:5" ht="12.75" x14ac:dyDescent="0.2">
      <c r="D568" s="7"/>
      <c r="E568" s="5"/>
    </row>
    <row r="569" spans="4:5" ht="12.75" x14ac:dyDescent="0.2">
      <c r="D569" s="7"/>
      <c r="E569" s="5"/>
    </row>
    <row r="570" spans="4:5" ht="12.75" x14ac:dyDescent="0.2">
      <c r="D570" s="7"/>
      <c r="E570" s="5"/>
    </row>
    <row r="571" spans="4:5" ht="12.75" x14ac:dyDescent="0.2">
      <c r="D571" s="7"/>
      <c r="E571" s="5"/>
    </row>
    <row r="572" spans="4:5" ht="12.75" x14ac:dyDescent="0.2">
      <c r="D572" s="7"/>
      <c r="E572" s="5"/>
    </row>
    <row r="573" spans="4:5" ht="12.75" x14ac:dyDescent="0.2">
      <c r="D573" s="7"/>
      <c r="E573" s="5"/>
    </row>
    <row r="574" spans="4:5" ht="12.75" x14ac:dyDescent="0.2">
      <c r="D574" s="7"/>
      <c r="E574" s="5"/>
    </row>
    <row r="575" spans="4:5" ht="12.75" x14ac:dyDescent="0.2">
      <c r="D575" s="7"/>
      <c r="E575" s="5"/>
    </row>
    <row r="576" spans="4:5" ht="12.75" x14ac:dyDescent="0.2">
      <c r="D576" s="7"/>
      <c r="E576" s="5"/>
    </row>
    <row r="577" spans="4:5" ht="12.75" x14ac:dyDescent="0.2">
      <c r="D577" s="7"/>
      <c r="E577" s="5"/>
    </row>
    <row r="578" spans="4:5" ht="12.75" x14ac:dyDescent="0.2">
      <c r="D578" s="7"/>
      <c r="E578" s="5"/>
    </row>
    <row r="579" spans="4:5" ht="12.75" x14ac:dyDescent="0.2">
      <c r="D579" s="7"/>
      <c r="E579" s="5"/>
    </row>
    <row r="580" spans="4:5" ht="12.75" x14ac:dyDescent="0.2">
      <c r="D580" s="7"/>
      <c r="E580" s="5"/>
    </row>
    <row r="581" spans="4:5" ht="12.75" x14ac:dyDescent="0.2">
      <c r="D581" s="7"/>
      <c r="E581" s="5"/>
    </row>
    <row r="582" spans="4:5" ht="12.75" x14ac:dyDescent="0.2">
      <c r="D582" s="7"/>
      <c r="E582" s="5"/>
    </row>
    <row r="583" spans="4:5" ht="12.75" x14ac:dyDescent="0.2">
      <c r="D583" s="7"/>
      <c r="E583" s="5"/>
    </row>
    <row r="584" spans="4:5" ht="12.75" x14ac:dyDescent="0.2">
      <c r="D584" s="7"/>
      <c r="E584" s="5"/>
    </row>
    <row r="585" spans="4:5" ht="12.75" x14ac:dyDescent="0.2">
      <c r="D585" s="7"/>
      <c r="E585" s="5"/>
    </row>
    <row r="586" spans="4:5" ht="12.75" x14ac:dyDescent="0.2">
      <c r="D586" s="7"/>
      <c r="E586" s="5"/>
    </row>
    <row r="587" spans="4:5" ht="12.75" x14ac:dyDescent="0.2">
      <c r="D587" s="7"/>
      <c r="E587" s="5"/>
    </row>
    <row r="588" spans="4:5" ht="12.75" x14ac:dyDescent="0.2">
      <c r="D588" s="7"/>
      <c r="E588" s="5"/>
    </row>
    <row r="589" spans="4:5" ht="12.75" x14ac:dyDescent="0.2">
      <c r="D589" s="7"/>
      <c r="E589" s="5"/>
    </row>
    <row r="590" spans="4:5" ht="12.75" x14ac:dyDescent="0.2">
      <c r="D590" s="7"/>
      <c r="E590" s="5"/>
    </row>
    <row r="591" spans="4:5" ht="12.75" x14ac:dyDescent="0.2">
      <c r="D591" s="7"/>
      <c r="E591" s="5"/>
    </row>
    <row r="592" spans="4:5" ht="12.75" x14ac:dyDescent="0.2">
      <c r="D592" s="7"/>
      <c r="E592" s="5"/>
    </row>
    <row r="593" spans="4:5" ht="12.75" x14ac:dyDescent="0.2">
      <c r="D593" s="7"/>
      <c r="E593" s="5"/>
    </row>
    <row r="594" spans="4:5" ht="12.75" x14ac:dyDescent="0.2">
      <c r="D594" s="7"/>
      <c r="E594" s="5"/>
    </row>
    <row r="595" spans="4:5" ht="12.75" x14ac:dyDescent="0.2">
      <c r="D595" s="7"/>
      <c r="E595" s="5"/>
    </row>
    <row r="596" spans="4:5" ht="12.75" x14ac:dyDescent="0.2">
      <c r="D596" s="7"/>
      <c r="E596" s="5"/>
    </row>
    <row r="597" spans="4:5" ht="12.75" x14ac:dyDescent="0.2">
      <c r="D597" s="7"/>
      <c r="E597" s="5"/>
    </row>
    <row r="598" spans="4:5" ht="12.75" x14ac:dyDescent="0.2">
      <c r="D598" s="7"/>
      <c r="E598" s="5"/>
    </row>
    <row r="599" spans="4:5" ht="12.75" x14ac:dyDescent="0.2">
      <c r="D599" s="7"/>
      <c r="E599" s="5"/>
    </row>
    <row r="600" spans="4:5" ht="12.75" x14ac:dyDescent="0.2">
      <c r="D600" s="7"/>
      <c r="E600" s="5"/>
    </row>
    <row r="601" spans="4:5" ht="12.75" x14ac:dyDescent="0.2">
      <c r="D601" s="7"/>
      <c r="E601" s="5"/>
    </row>
    <row r="602" spans="4:5" ht="12.75" x14ac:dyDescent="0.2">
      <c r="D602" s="7"/>
      <c r="E602" s="5"/>
    </row>
    <row r="603" spans="4:5" ht="12.75" x14ac:dyDescent="0.2">
      <c r="D603" s="7"/>
      <c r="E603" s="5"/>
    </row>
    <row r="604" spans="4:5" ht="12.75" x14ac:dyDescent="0.2">
      <c r="D604" s="7"/>
      <c r="E604" s="5"/>
    </row>
    <row r="605" spans="4:5" ht="12.75" x14ac:dyDescent="0.2">
      <c r="D605" s="7"/>
      <c r="E605" s="5"/>
    </row>
    <row r="606" spans="4:5" ht="12.75" x14ac:dyDescent="0.2">
      <c r="D606" s="7"/>
      <c r="E606" s="5"/>
    </row>
    <row r="607" spans="4:5" ht="12.75" x14ac:dyDescent="0.2">
      <c r="D607" s="7"/>
      <c r="E607" s="5"/>
    </row>
    <row r="608" spans="4:5" ht="12.75" x14ac:dyDescent="0.2">
      <c r="D608" s="7"/>
      <c r="E608" s="5"/>
    </row>
    <row r="609" spans="4:5" ht="12.75" x14ac:dyDescent="0.2">
      <c r="D609" s="7"/>
      <c r="E609" s="5"/>
    </row>
    <row r="610" spans="4:5" ht="12.75" x14ac:dyDescent="0.2">
      <c r="D610" s="7"/>
      <c r="E610" s="5"/>
    </row>
    <row r="611" spans="4:5" ht="12.75" x14ac:dyDescent="0.2">
      <c r="D611" s="7"/>
      <c r="E611" s="5"/>
    </row>
    <row r="612" spans="4:5" ht="12.75" x14ac:dyDescent="0.2">
      <c r="D612" s="7"/>
      <c r="E612" s="5"/>
    </row>
    <row r="613" spans="4:5" ht="12.75" x14ac:dyDescent="0.2">
      <c r="D613" s="7"/>
      <c r="E613" s="5"/>
    </row>
    <row r="614" spans="4:5" ht="12.75" x14ac:dyDescent="0.2">
      <c r="D614" s="7"/>
      <c r="E614" s="5"/>
    </row>
    <row r="615" spans="4:5" ht="12.75" x14ac:dyDescent="0.2">
      <c r="D615" s="7"/>
      <c r="E615" s="5"/>
    </row>
    <row r="616" spans="4:5" ht="12.75" x14ac:dyDescent="0.2">
      <c r="D616" s="7"/>
      <c r="E616" s="5"/>
    </row>
    <row r="617" spans="4:5" ht="12.75" x14ac:dyDescent="0.2">
      <c r="D617" s="7"/>
      <c r="E617" s="5"/>
    </row>
    <row r="618" spans="4:5" ht="12.75" x14ac:dyDescent="0.2">
      <c r="D618" s="7"/>
      <c r="E618" s="5"/>
    </row>
    <row r="619" spans="4:5" ht="12.75" x14ac:dyDescent="0.2">
      <c r="D619" s="7"/>
      <c r="E619" s="5"/>
    </row>
    <row r="620" spans="4:5" ht="12.75" x14ac:dyDescent="0.2">
      <c r="D620" s="7"/>
      <c r="E620" s="5"/>
    </row>
    <row r="621" spans="4:5" ht="12.75" x14ac:dyDescent="0.2">
      <c r="D621" s="7"/>
      <c r="E621" s="5"/>
    </row>
    <row r="622" spans="4:5" ht="12.75" x14ac:dyDescent="0.2">
      <c r="D622" s="7"/>
      <c r="E622" s="5"/>
    </row>
    <row r="623" spans="4:5" ht="12.75" x14ac:dyDescent="0.2">
      <c r="D623" s="7"/>
      <c r="E623" s="5"/>
    </row>
    <row r="624" spans="4:5" ht="12.75" x14ac:dyDescent="0.2">
      <c r="D624" s="7"/>
      <c r="E624" s="5"/>
    </row>
    <row r="625" spans="4:5" ht="12.75" x14ac:dyDescent="0.2">
      <c r="D625" s="7"/>
      <c r="E625" s="5"/>
    </row>
    <row r="626" spans="4:5" ht="12.75" x14ac:dyDescent="0.2">
      <c r="D626" s="7"/>
      <c r="E626" s="5"/>
    </row>
    <row r="627" spans="4:5" ht="12.75" x14ac:dyDescent="0.2">
      <c r="D627" s="7"/>
      <c r="E627" s="5"/>
    </row>
    <row r="628" spans="4:5" ht="12.75" x14ac:dyDescent="0.2">
      <c r="D628" s="7"/>
      <c r="E628" s="5"/>
    </row>
    <row r="629" spans="4:5" ht="12.75" x14ac:dyDescent="0.2">
      <c r="D629" s="7"/>
      <c r="E629" s="5"/>
    </row>
    <row r="630" spans="4:5" ht="12.75" x14ac:dyDescent="0.2">
      <c r="D630" s="7"/>
      <c r="E630" s="5"/>
    </row>
    <row r="631" spans="4:5" ht="12.75" x14ac:dyDescent="0.2">
      <c r="D631" s="7"/>
      <c r="E631" s="5"/>
    </row>
    <row r="632" spans="4:5" ht="12.75" x14ac:dyDescent="0.2">
      <c r="D632" s="7"/>
      <c r="E632" s="5"/>
    </row>
    <row r="633" spans="4:5" ht="12.75" x14ac:dyDescent="0.2">
      <c r="D633" s="7"/>
      <c r="E633" s="5"/>
    </row>
    <row r="634" spans="4:5" ht="12.75" x14ac:dyDescent="0.2">
      <c r="D634" s="7"/>
      <c r="E634" s="5"/>
    </row>
    <row r="635" spans="4:5" ht="12.75" x14ac:dyDescent="0.2">
      <c r="D635" s="7"/>
      <c r="E635" s="5"/>
    </row>
    <row r="636" spans="4:5" ht="12.75" x14ac:dyDescent="0.2">
      <c r="D636" s="7"/>
      <c r="E636" s="5"/>
    </row>
    <row r="637" spans="4:5" ht="12.75" x14ac:dyDescent="0.2">
      <c r="D637" s="7"/>
      <c r="E637" s="5"/>
    </row>
    <row r="638" spans="4:5" ht="12.75" x14ac:dyDescent="0.2">
      <c r="D638" s="7"/>
      <c r="E638" s="5"/>
    </row>
    <row r="639" spans="4:5" ht="12.75" x14ac:dyDescent="0.2">
      <c r="D639" s="7"/>
      <c r="E639" s="5"/>
    </row>
    <row r="640" spans="4:5" ht="12.75" x14ac:dyDescent="0.2">
      <c r="D640" s="7"/>
      <c r="E640" s="5"/>
    </row>
    <row r="641" spans="4:5" ht="12.75" x14ac:dyDescent="0.2">
      <c r="D641" s="7"/>
      <c r="E641" s="5"/>
    </row>
    <row r="642" spans="4:5" ht="12.75" x14ac:dyDescent="0.2">
      <c r="D642" s="7"/>
      <c r="E642" s="5"/>
    </row>
    <row r="643" spans="4:5" ht="12.75" x14ac:dyDescent="0.2">
      <c r="D643" s="7"/>
      <c r="E643" s="5"/>
    </row>
    <row r="644" spans="4:5" ht="12.75" x14ac:dyDescent="0.2">
      <c r="D644" s="7"/>
      <c r="E644" s="5"/>
    </row>
    <row r="645" spans="4:5" ht="12.75" x14ac:dyDescent="0.2">
      <c r="D645" s="7"/>
      <c r="E645" s="5"/>
    </row>
    <row r="646" spans="4:5" ht="12.75" x14ac:dyDescent="0.2">
      <c r="D646" s="7"/>
      <c r="E646" s="5"/>
    </row>
    <row r="647" spans="4:5" ht="12.75" x14ac:dyDescent="0.2">
      <c r="D647" s="7"/>
      <c r="E647" s="5"/>
    </row>
    <row r="648" spans="4:5" ht="12.75" x14ac:dyDescent="0.2">
      <c r="D648" s="7"/>
      <c r="E648" s="5"/>
    </row>
    <row r="649" spans="4:5" ht="12.75" x14ac:dyDescent="0.2">
      <c r="D649" s="7"/>
      <c r="E649" s="5"/>
    </row>
    <row r="650" spans="4:5" ht="12.75" x14ac:dyDescent="0.2">
      <c r="D650" s="7"/>
      <c r="E650" s="5"/>
    </row>
    <row r="651" spans="4:5" ht="12.75" x14ac:dyDescent="0.2">
      <c r="D651" s="7"/>
      <c r="E651" s="5"/>
    </row>
    <row r="652" spans="4:5" ht="12.75" x14ac:dyDescent="0.2">
      <c r="D652" s="7"/>
      <c r="E652" s="5"/>
    </row>
    <row r="653" spans="4:5" ht="12.75" x14ac:dyDescent="0.2">
      <c r="D653" s="7"/>
      <c r="E653" s="5"/>
    </row>
    <row r="654" spans="4:5" ht="12.75" x14ac:dyDescent="0.2">
      <c r="D654" s="7"/>
      <c r="E654" s="5"/>
    </row>
    <row r="655" spans="4:5" ht="12.75" x14ac:dyDescent="0.2">
      <c r="D655" s="7"/>
      <c r="E655" s="5"/>
    </row>
    <row r="656" spans="4:5" ht="12.75" x14ac:dyDescent="0.2">
      <c r="D656" s="7"/>
      <c r="E656" s="5"/>
    </row>
    <row r="657" spans="4:5" ht="12.75" x14ac:dyDescent="0.2">
      <c r="D657" s="7"/>
      <c r="E657" s="5"/>
    </row>
    <row r="658" spans="4:5" ht="12.75" x14ac:dyDescent="0.2">
      <c r="D658" s="7"/>
      <c r="E658" s="5"/>
    </row>
    <row r="659" spans="4:5" ht="12.75" x14ac:dyDescent="0.2">
      <c r="D659" s="7"/>
      <c r="E659" s="5"/>
    </row>
    <row r="660" spans="4:5" ht="12.75" x14ac:dyDescent="0.2">
      <c r="D660" s="7"/>
      <c r="E660" s="5"/>
    </row>
    <row r="661" spans="4:5" ht="12.75" x14ac:dyDescent="0.2">
      <c r="D661" s="7"/>
      <c r="E661" s="5"/>
    </row>
    <row r="662" spans="4:5" ht="12.75" x14ac:dyDescent="0.2">
      <c r="D662" s="7"/>
      <c r="E662" s="5"/>
    </row>
    <row r="663" spans="4:5" ht="12.75" x14ac:dyDescent="0.2">
      <c r="D663" s="7"/>
      <c r="E663" s="5"/>
    </row>
    <row r="664" spans="4:5" ht="12.75" x14ac:dyDescent="0.2">
      <c r="D664" s="7"/>
      <c r="E664" s="5"/>
    </row>
    <row r="665" spans="4:5" ht="12.75" x14ac:dyDescent="0.2">
      <c r="D665" s="7"/>
      <c r="E665" s="5"/>
    </row>
    <row r="666" spans="4:5" ht="12.75" x14ac:dyDescent="0.2">
      <c r="D666" s="7"/>
      <c r="E666" s="5"/>
    </row>
    <row r="667" spans="4:5" ht="12.75" x14ac:dyDescent="0.2">
      <c r="D667" s="7"/>
      <c r="E667" s="5"/>
    </row>
    <row r="668" spans="4:5" ht="12.75" x14ac:dyDescent="0.2">
      <c r="D668" s="7"/>
      <c r="E668" s="5"/>
    </row>
    <row r="669" spans="4:5" ht="12.75" x14ac:dyDescent="0.2">
      <c r="D669" s="7"/>
      <c r="E669" s="5"/>
    </row>
    <row r="670" spans="4:5" ht="12.75" x14ac:dyDescent="0.2">
      <c r="D670" s="7"/>
      <c r="E670" s="5"/>
    </row>
    <row r="671" spans="4:5" ht="12.75" x14ac:dyDescent="0.2">
      <c r="D671" s="7"/>
      <c r="E671" s="5"/>
    </row>
    <row r="672" spans="4:5" ht="12.75" x14ac:dyDescent="0.2">
      <c r="D672" s="7"/>
      <c r="E672" s="5"/>
    </row>
    <row r="673" spans="4:5" ht="12.75" x14ac:dyDescent="0.2">
      <c r="D673" s="7"/>
      <c r="E673" s="5"/>
    </row>
    <row r="674" spans="4:5" ht="12.75" x14ac:dyDescent="0.2">
      <c r="D674" s="7"/>
      <c r="E674" s="5"/>
    </row>
    <row r="675" spans="4:5" ht="12.75" x14ac:dyDescent="0.2">
      <c r="D675" s="7"/>
      <c r="E675" s="5"/>
    </row>
    <row r="676" spans="4:5" ht="12.75" x14ac:dyDescent="0.2">
      <c r="D676" s="7"/>
      <c r="E676" s="5"/>
    </row>
    <row r="677" spans="4:5" ht="12.75" x14ac:dyDescent="0.2">
      <c r="D677" s="7"/>
      <c r="E677" s="5"/>
    </row>
    <row r="678" spans="4:5" ht="12.75" x14ac:dyDescent="0.2">
      <c r="D678" s="7"/>
      <c r="E678" s="5"/>
    </row>
    <row r="679" spans="4:5" ht="12.75" x14ac:dyDescent="0.2">
      <c r="D679" s="7"/>
      <c r="E679" s="5"/>
    </row>
    <row r="680" spans="4:5" ht="12.75" x14ac:dyDescent="0.2">
      <c r="D680" s="7"/>
      <c r="E680" s="5"/>
    </row>
    <row r="681" spans="4:5" ht="12.75" x14ac:dyDescent="0.2">
      <c r="D681" s="7"/>
      <c r="E681" s="5"/>
    </row>
    <row r="682" spans="4:5" ht="12.75" x14ac:dyDescent="0.2">
      <c r="D682" s="7"/>
      <c r="E682" s="5"/>
    </row>
    <row r="683" spans="4:5" ht="12.75" x14ac:dyDescent="0.2">
      <c r="D683" s="7"/>
      <c r="E683" s="5"/>
    </row>
    <row r="684" spans="4:5" ht="12.75" x14ac:dyDescent="0.2">
      <c r="D684" s="7"/>
      <c r="E684" s="5"/>
    </row>
    <row r="685" spans="4:5" ht="12.75" x14ac:dyDescent="0.2">
      <c r="D685" s="7"/>
      <c r="E685" s="5"/>
    </row>
    <row r="686" spans="4:5" ht="12.75" x14ac:dyDescent="0.2">
      <c r="D686" s="7"/>
      <c r="E686" s="5"/>
    </row>
    <row r="687" spans="4:5" ht="12.75" x14ac:dyDescent="0.2">
      <c r="D687" s="7"/>
      <c r="E687" s="5"/>
    </row>
    <row r="688" spans="4:5" ht="12.75" x14ac:dyDescent="0.2">
      <c r="D688" s="7"/>
      <c r="E688" s="5"/>
    </row>
    <row r="689" spans="4:5" ht="12.75" x14ac:dyDescent="0.2">
      <c r="D689" s="7"/>
      <c r="E689" s="5"/>
    </row>
    <row r="690" spans="4:5" ht="12.75" x14ac:dyDescent="0.2">
      <c r="D690" s="7"/>
      <c r="E690" s="5"/>
    </row>
    <row r="691" spans="4:5" ht="12.75" x14ac:dyDescent="0.2">
      <c r="D691" s="7"/>
      <c r="E691" s="5"/>
    </row>
    <row r="692" spans="4:5" ht="12.75" x14ac:dyDescent="0.2">
      <c r="D692" s="7"/>
      <c r="E692" s="5"/>
    </row>
    <row r="693" spans="4:5" ht="12.75" x14ac:dyDescent="0.2">
      <c r="D693" s="7"/>
      <c r="E693" s="5"/>
    </row>
    <row r="694" spans="4:5" ht="12.75" x14ac:dyDescent="0.2">
      <c r="D694" s="7"/>
      <c r="E694" s="5"/>
    </row>
    <row r="695" spans="4:5" ht="12.75" x14ac:dyDescent="0.2">
      <c r="D695" s="7"/>
      <c r="E695" s="5"/>
    </row>
    <row r="696" spans="4:5" ht="12.75" x14ac:dyDescent="0.2">
      <c r="D696" s="7"/>
      <c r="E696" s="5"/>
    </row>
    <row r="697" spans="4:5" ht="12.75" x14ac:dyDescent="0.2">
      <c r="D697" s="7"/>
      <c r="E697" s="5"/>
    </row>
    <row r="698" spans="4:5" ht="12.75" x14ac:dyDescent="0.2">
      <c r="D698" s="7"/>
      <c r="E698" s="5"/>
    </row>
    <row r="699" spans="4:5" ht="12.75" x14ac:dyDescent="0.2">
      <c r="D699" s="7"/>
      <c r="E699" s="5"/>
    </row>
    <row r="700" spans="4:5" ht="12.75" x14ac:dyDescent="0.2">
      <c r="D700" s="7"/>
      <c r="E700" s="5"/>
    </row>
    <row r="701" spans="4:5" ht="12.75" x14ac:dyDescent="0.2">
      <c r="D701" s="7"/>
      <c r="E701" s="5"/>
    </row>
    <row r="702" spans="4:5" ht="12.75" x14ac:dyDescent="0.2">
      <c r="D702" s="7"/>
      <c r="E702" s="5"/>
    </row>
    <row r="703" spans="4:5" ht="12.75" x14ac:dyDescent="0.2">
      <c r="D703" s="7"/>
      <c r="E703" s="5"/>
    </row>
    <row r="704" spans="4:5" ht="12.75" x14ac:dyDescent="0.2">
      <c r="D704" s="7"/>
      <c r="E704" s="5"/>
    </row>
    <row r="705" spans="4:5" ht="12.75" x14ac:dyDescent="0.2">
      <c r="D705" s="7"/>
      <c r="E705" s="5"/>
    </row>
    <row r="706" spans="4:5" ht="12.75" x14ac:dyDescent="0.2">
      <c r="D706" s="7"/>
      <c r="E706" s="5"/>
    </row>
    <row r="707" spans="4:5" ht="12.75" x14ac:dyDescent="0.2">
      <c r="D707" s="7"/>
      <c r="E707" s="5"/>
    </row>
    <row r="708" spans="4:5" ht="12.75" x14ac:dyDescent="0.2">
      <c r="D708" s="7"/>
      <c r="E708" s="5"/>
    </row>
    <row r="709" spans="4:5" ht="12.75" x14ac:dyDescent="0.2">
      <c r="D709" s="7"/>
      <c r="E709" s="5"/>
    </row>
    <row r="710" spans="4:5" ht="12.75" x14ac:dyDescent="0.2">
      <c r="D710" s="7"/>
      <c r="E710" s="5"/>
    </row>
    <row r="711" spans="4:5" ht="12.75" x14ac:dyDescent="0.2">
      <c r="D711" s="7"/>
      <c r="E711" s="5"/>
    </row>
    <row r="712" spans="4:5" ht="12.75" x14ac:dyDescent="0.2">
      <c r="D712" s="7"/>
      <c r="E712" s="5"/>
    </row>
    <row r="713" spans="4:5" ht="12.75" x14ac:dyDescent="0.2">
      <c r="D713" s="7"/>
      <c r="E713" s="5"/>
    </row>
    <row r="714" spans="4:5" ht="12.75" x14ac:dyDescent="0.2">
      <c r="D714" s="7"/>
      <c r="E714" s="5"/>
    </row>
    <row r="715" spans="4:5" ht="12.75" x14ac:dyDescent="0.2">
      <c r="D715" s="7"/>
      <c r="E715" s="5"/>
    </row>
    <row r="716" spans="4:5" ht="12.75" x14ac:dyDescent="0.2">
      <c r="D716" s="7"/>
      <c r="E716" s="5"/>
    </row>
    <row r="717" spans="4:5" ht="12.75" x14ac:dyDescent="0.2">
      <c r="D717" s="7"/>
      <c r="E717" s="5"/>
    </row>
    <row r="718" spans="4:5" ht="12.75" x14ac:dyDescent="0.2">
      <c r="D718" s="7"/>
      <c r="E718" s="5"/>
    </row>
    <row r="719" spans="4:5" ht="12.75" x14ac:dyDescent="0.2">
      <c r="D719" s="7"/>
      <c r="E719" s="5"/>
    </row>
    <row r="720" spans="4:5" ht="12.75" x14ac:dyDescent="0.2">
      <c r="D720" s="7"/>
      <c r="E720" s="5"/>
    </row>
    <row r="721" spans="4:5" ht="12.75" x14ac:dyDescent="0.2">
      <c r="D721" s="7"/>
      <c r="E721" s="5"/>
    </row>
    <row r="722" spans="4:5" ht="12.75" x14ac:dyDescent="0.2">
      <c r="D722" s="7"/>
      <c r="E722" s="5"/>
    </row>
    <row r="723" spans="4:5" ht="12.75" x14ac:dyDescent="0.2">
      <c r="D723" s="7"/>
      <c r="E723" s="5"/>
    </row>
    <row r="724" spans="4:5" ht="12.75" x14ac:dyDescent="0.2">
      <c r="D724" s="7"/>
      <c r="E724" s="5"/>
    </row>
    <row r="725" spans="4:5" ht="12.75" x14ac:dyDescent="0.2">
      <c r="D725" s="7"/>
      <c r="E725" s="5"/>
    </row>
    <row r="726" spans="4:5" ht="12.75" x14ac:dyDescent="0.2">
      <c r="D726" s="7"/>
      <c r="E726" s="5"/>
    </row>
    <row r="727" spans="4:5" ht="12.75" x14ac:dyDescent="0.2">
      <c r="D727" s="7"/>
      <c r="E727" s="5"/>
    </row>
    <row r="728" spans="4:5" ht="12.75" x14ac:dyDescent="0.2">
      <c r="D728" s="7"/>
      <c r="E728" s="5"/>
    </row>
    <row r="729" spans="4:5" ht="12.75" x14ac:dyDescent="0.2">
      <c r="D729" s="7"/>
      <c r="E729" s="5"/>
    </row>
    <row r="730" spans="4:5" ht="12.75" x14ac:dyDescent="0.2">
      <c r="D730" s="7"/>
      <c r="E730" s="5"/>
    </row>
    <row r="731" spans="4:5" ht="12.75" x14ac:dyDescent="0.2">
      <c r="D731" s="7"/>
      <c r="E731" s="5"/>
    </row>
    <row r="732" spans="4:5" ht="12.75" x14ac:dyDescent="0.2">
      <c r="D732" s="7"/>
      <c r="E732" s="5"/>
    </row>
    <row r="733" spans="4:5" ht="12.75" x14ac:dyDescent="0.2">
      <c r="D733" s="7"/>
      <c r="E733" s="5"/>
    </row>
    <row r="734" spans="4:5" ht="12.75" x14ac:dyDescent="0.2">
      <c r="D734" s="7"/>
      <c r="E734" s="5"/>
    </row>
    <row r="735" spans="4:5" ht="12.75" x14ac:dyDescent="0.2">
      <c r="D735" s="7"/>
      <c r="E735" s="5"/>
    </row>
    <row r="736" spans="4:5" ht="12.75" x14ac:dyDescent="0.2">
      <c r="D736" s="7"/>
      <c r="E736" s="5"/>
    </row>
    <row r="737" spans="4:5" ht="12.75" x14ac:dyDescent="0.2">
      <c r="D737" s="7"/>
      <c r="E737" s="5"/>
    </row>
    <row r="738" spans="4:5" ht="12.75" x14ac:dyDescent="0.2">
      <c r="D738" s="7"/>
      <c r="E738" s="5"/>
    </row>
    <row r="739" spans="4:5" ht="12.75" x14ac:dyDescent="0.2">
      <c r="D739" s="7"/>
      <c r="E739" s="5"/>
    </row>
    <row r="740" spans="4:5" ht="12.75" x14ac:dyDescent="0.2">
      <c r="D740" s="7"/>
      <c r="E740" s="5"/>
    </row>
    <row r="741" spans="4:5" ht="12.75" x14ac:dyDescent="0.2">
      <c r="D741" s="7"/>
      <c r="E741" s="5"/>
    </row>
    <row r="742" spans="4:5" ht="12.75" x14ac:dyDescent="0.2">
      <c r="D742" s="7"/>
      <c r="E742" s="5"/>
    </row>
    <row r="743" spans="4:5" ht="12.75" x14ac:dyDescent="0.2">
      <c r="D743" s="7"/>
      <c r="E743" s="5"/>
    </row>
    <row r="744" spans="4:5" ht="12.75" x14ac:dyDescent="0.2">
      <c r="D744" s="7"/>
      <c r="E744" s="5"/>
    </row>
    <row r="745" spans="4:5" ht="12.75" x14ac:dyDescent="0.2">
      <c r="D745" s="7"/>
      <c r="E745" s="5"/>
    </row>
    <row r="746" spans="4:5" ht="12.75" x14ac:dyDescent="0.2">
      <c r="D746" s="7"/>
      <c r="E746" s="5"/>
    </row>
    <row r="747" spans="4:5" ht="12.75" x14ac:dyDescent="0.2">
      <c r="D747" s="7"/>
      <c r="E747" s="5"/>
    </row>
    <row r="748" spans="4:5" ht="12.75" x14ac:dyDescent="0.2">
      <c r="D748" s="7"/>
      <c r="E748" s="5"/>
    </row>
    <row r="749" spans="4:5" ht="12.75" x14ac:dyDescent="0.2">
      <c r="D749" s="7"/>
      <c r="E749" s="5"/>
    </row>
    <row r="750" spans="4:5" ht="12.75" x14ac:dyDescent="0.2">
      <c r="D750" s="7"/>
      <c r="E750" s="5"/>
    </row>
    <row r="751" spans="4:5" ht="12.75" x14ac:dyDescent="0.2">
      <c r="D751" s="7"/>
      <c r="E751" s="5"/>
    </row>
    <row r="752" spans="4:5" ht="12.75" x14ac:dyDescent="0.2">
      <c r="D752" s="7"/>
      <c r="E752" s="5"/>
    </row>
    <row r="753" spans="4:5" ht="12.75" x14ac:dyDescent="0.2">
      <c r="D753" s="7"/>
      <c r="E753" s="5"/>
    </row>
    <row r="754" spans="4:5" ht="12.75" x14ac:dyDescent="0.2">
      <c r="D754" s="7"/>
      <c r="E754" s="5"/>
    </row>
    <row r="755" spans="4:5" ht="12.75" x14ac:dyDescent="0.2">
      <c r="D755" s="7"/>
      <c r="E755" s="5"/>
    </row>
    <row r="756" spans="4:5" ht="12.75" x14ac:dyDescent="0.2">
      <c r="D756" s="7"/>
      <c r="E756" s="5"/>
    </row>
    <row r="757" spans="4:5" ht="12.75" x14ac:dyDescent="0.2">
      <c r="D757" s="7"/>
      <c r="E757" s="5"/>
    </row>
    <row r="758" spans="4:5" ht="12.75" x14ac:dyDescent="0.2">
      <c r="D758" s="7"/>
      <c r="E758" s="5"/>
    </row>
    <row r="759" spans="4:5" ht="12.75" x14ac:dyDescent="0.2">
      <c r="D759" s="7"/>
      <c r="E759" s="5"/>
    </row>
    <row r="760" spans="4:5" ht="12.75" x14ac:dyDescent="0.2">
      <c r="D760" s="7"/>
      <c r="E760" s="5"/>
    </row>
    <row r="761" spans="4:5" ht="12.75" x14ac:dyDescent="0.2">
      <c r="D761" s="7"/>
      <c r="E761" s="5"/>
    </row>
    <row r="762" spans="4:5" ht="12.75" x14ac:dyDescent="0.2">
      <c r="D762" s="7"/>
      <c r="E762" s="5"/>
    </row>
    <row r="763" spans="4:5" ht="12.75" x14ac:dyDescent="0.2">
      <c r="D763" s="7"/>
      <c r="E763" s="5"/>
    </row>
    <row r="764" spans="4:5" ht="12.75" x14ac:dyDescent="0.2">
      <c r="D764" s="7"/>
      <c r="E764" s="5"/>
    </row>
    <row r="765" spans="4:5" ht="12.75" x14ac:dyDescent="0.2">
      <c r="D765" s="7"/>
      <c r="E765" s="5"/>
    </row>
    <row r="766" spans="4:5" ht="12.75" x14ac:dyDescent="0.2">
      <c r="D766" s="7"/>
      <c r="E766" s="5"/>
    </row>
    <row r="767" spans="4:5" ht="12.75" x14ac:dyDescent="0.2">
      <c r="D767" s="7"/>
      <c r="E767" s="5"/>
    </row>
    <row r="768" spans="4:5" ht="12.75" x14ac:dyDescent="0.2">
      <c r="D768" s="7"/>
      <c r="E768" s="5"/>
    </row>
    <row r="769" spans="4:5" ht="12.75" x14ac:dyDescent="0.2">
      <c r="D769" s="7"/>
      <c r="E769" s="5"/>
    </row>
    <row r="770" spans="4:5" ht="12.75" x14ac:dyDescent="0.2">
      <c r="D770" s="7"/>
      <c r="E770" s="5"/>
    </row>
    <row r="771" spans="4:5" ht="12.75" x14ac:dyDescent="0.2">
      <c r="D771" s="7"/>
      <c r="E771" s="5"/>
    </row>
    <row r="772" spans="4:5" ht="12.75" x14ac:dyDescent="0.2">
      <c r="D772" s="7"/>
      <c r="E772" s="5"/>
    </row>
    <row r="773" spans="4:5" ht="12.75" x14ac:dyDescent="0.2">
      <c r="D773" s="7"/>
      <c r="E773" s="5"/>
    </row>
    <row r="774" spans="4:5" ht="12.75" x14ac:dyDescent="0.2">
      <c r="D774" s="7"/>
      <c r="E774" s="5"/>
    </row>
    <row r="775" spans="4:5" ht="12.75" x14ac:dyDescent="0.2">
      <c r="D775" s="7"/>
      <c r="E775" s="5"/>
    </row>
    <row r="776" spans="4:5" ht="12.75" x14ac:dyDescent="0.2">
      <c r="D776" s="7"/>
      <c r="E776" s="5"/>
    </row>
    <row r="777" spans="4:5" ht="12.75" x14ac:dyDescent="0.2">
      <c r="D777" s="7"/>
      <c r="E777" s="5"/>
    </row>
    <row r="778" spans="4:5" ht="12.75" x14ac:dyDescent="0.2">
      <c r="D778" s="7"/>
      <c r="E778" s="5"/>
    </row>
    <row r="779" spans="4:5" ht="12.75" x14ac:dyDescent="0.2">
      <c r="D779" s="7"/>
      <c r="E779" s="5"/>
    </row>
    <row r="780" spans="4:5" ht="12.75" x14ac:dyDescent="0.2">
      <c r="D780" s="7"/>
      <c r="E780" s="5"/>
    </row>
    <row r="781" spans="4:5" ht="12.75" x14ac:dyDescent="0.2">
      <c r="D781" s="7"/>
      <c r="E781" s="5"/>
    </row>
    <row r="782" spans="4:5" ht="12.75" x14ac:dyDescent="0.2">
      <c r="D782" s="7"/>
      <c r="E782" s="5"/>
    </row>
    <row r="783" spans="4:5" ht="12.75" x14ac:dyDescent="0.2">
      <c r="D783" s="7"/>
      <c r="E783" s="5"/>
    </row>
    <row r="784" spans="4:5" ht="12.75" x14ac:dyDescent="0.2">
      <c r="D784" s="7"/>
      <c r="E784" s="5"/>
    </row>
    <row r="785" spans="4:5" ht="12.75" x14ac:dyDescent="0.2">
      <c r="D785" s="7"/>
      <c r="E785" s="5"/>
    </row>
    <row r="786" spans="4:5" ht="12.75" x14ac:dyDescent="0.2">
      <c r="D786" s="7"/>
      <c r="E786" s="5"/>
    </row>
    <row r="787" spans="4:5" ht="12.75" x14ac:dyDescent="0.2">
      <c r="D787" s="7"/>
      <c r="E787" s="5"/>
    </row>
    <row r="788" spans="4:5" ht="12.75" x14ac:dyDescent="0.2">
      <c r="D788" s="7"/>
      <c r="E788" s="5"/>
    </row>
    <row r="789" spans="4:5" ht="12.75" x14ac:dyDescent="0.2">
      <c r="D789" s="7"/>
      <c r="E789" s="5"/>
    </row>
    <row r="790" spans="4:5" ht="12.75" x14ac:dyDescent="0.2">
      <c r="D790" s="7"/>
      <c r="E790" s="5"/>
    </row>
    <row r="791" spans="4:5" ht="12.75" x14ac:dyDescent="0.2">
      <c r="D791" s="7"/>
      <c r="E791" s="5"/>
    </row>
    <row r="792" spans="4:5" ht="12.75" x14ac:dyDescent="0.2">
      <c r="D792" s="7"/>
      <c r="E792" s="5"/>
    </row>
    <row r="793" spans="4:5" ht="12.75" x14ac:dyDescent="0.2">
      <c r="D793" s="7"/>
      <c r="E793" s="5"/>
    </row>
    <row r="794" spans="4:5" ht="12.75" x14ac:dyDescent="0.2">
      <c r="D794" s="7"/>
      <c r="E794" s="5"/>
    </row>
    <row r="795" spans="4:5" ht="12.75" x14ac:dyDescent="0.2">
      <c r="D795" s="7"/>
      <c r="E795" s="5"/>
    </row>
    <row r="796" spans="4:5" ht="12.75" x14ac:dyDescent="0.2">
      <c r="D796" s="7"/>
      <c r="E796" s="5"/>
    </row>
    <row r="797" spans="4:5" ht="12.75" x14ac:dyDescent="0.2">
      <c r="D797" s="7"/>
      <c r="E797" s="5"/>
    </row>
    <row r="798" spans="4:5" ht="12.75" x14ac:dyDescent="0.2">
      <c r="D798" s="7"/>
      <c r="E798" s="5"/>
    </row>
    <row r="799" spans="4:5" ht="12.75" x14ac:dyDescent="0.2">
      <c r="D799" s="7"/>
      <c r="E799" s="5"/>
    </row>
    <row r="800" spans="4:5" ht="12.75" x14ac:dyDescent="0.2">
      <c r="D800" s="7"/>
      <c r="E800" s="5"/>
    </row>
    <row r="801" spans="4:5" ht="12.75" x14ac:dyDescent="0.2">
      <c r="D801" s="7"/>
      <c r="E801" s="5"/>
    </row>
    <row r="802" spans="4:5" ht="12.75" x14ac:dyDescent="0.2">
      <c r="D802" s="7"/>
      <c r="E802" s="5"/>
    </row>
    <row r="803" spans="4:5" ht="12.75" x14ac:dyDescent="0.2">
      <c r="D803" s="7"/>
      <c r="E803" s="5"/>
    </row>
    <row r="804" spans="4:5" ht="12.75" x14ac:dyDescent="0.2">
      <c r="D804" s="7"/>
      <c r="E804" s="5"/>
    </row>
    <row r="805" spans="4:5" ht="12.75" x14ac:dyDescent="0.2">
      <c r="D805" s="7"/>
      <c r="E805" s="5"/>
    </row>
    <row r="806" spans="4:5" ht="12.75" x14ac:dyDescent="0.2">
      <c r="D806" s="7"/>
      <c r="E806" s="5"/>
    </row>
    <row r="807" spans="4:5" ht="12.75" x14ac:dyDescent="0.2">
      <c r="D807" s="7"/>
      <c r="E807" s="5"/>
    </row>
    <row r="808" spans="4:5" ht="12.75" x14ac:dyDescent="0.2">
      <c r="D808" s="7"/>
      <c r="E808" s="5"/>
    </row>
    <row r="809" spans="4:5" ht="12.75" x14ac:dyDescent="0.2">
      <c r="D809" s="7"/>
      <c r="E809" s="5"/>
    </row>
    <row r="810" spans="4:5" ht="12.75" x14ac:dyDescent="0.2">
      <c r="D810" s="7"/>
      <c r="E810" s="5"/>
    </row>
    <row r="811" spans="4:5" ht="12.75" x14ac:dyDescent="0.2">
      <c r="D811" s="7"/>
      <c r="E811" s="5"/>
    </row>
    <row r="812" spans="4:5" ht="12.75" x14ac:dyDescent="0.2">
      <c r="D812" s="7"/>
      <c r="E812" s="5"/>
    </row>
    <row r="813" spans="4:5" ht="12.75" x14ac:dyDescent="0.2">
      <c r="D813" s="7"/>
      <c r="E813" s="5"/>
    </row>
    <row r="814" spans="4:5" ht="12.75" x14ac:dyDescent="0.2">
      <c r="D814" s="7"/>
      <c r="E814" s="5"/>
    </row>
    <row r="815" spans="4:5" ht="12.75" x14ac:dyDescent="0.2">
      <c r="D815" s="7"/>
      <c r="E815" s="5"/>
    </row>
    <row r="816" spans="4:5" ht="12.75" x14ac:dyDescent="0.2">
      <c r="D816" s="7"/>
      <c r="E816" s="5"/>
    </row>
    <row r="817" spans="4:5" ht="12.75" x14ac:dyDescent="0.2">
      <c r="D817" s="7"/>
      <c r="E817" s="5"/>
    </row>
    <row r="818" spans="4:5" ht="12.75" x14ac:dyDescent="0.2">
      <c r="D818" s="7"/>
      <c r="E818" s="5"/>
    </row>
    <row r="819" spans="4:5" ht="12.75" x14ac:dyDescent="0.2">
      <c r="D819" s="7"/>
      <c r="E819" s="5"/>
    </row>
    <row r="820" spans="4:5" ht="12.75" x14ac:dyDescent="0.2">
      <c r="D820" s="7"/>
      <c r="E820" s="5"/>
    </row>
    <row r="821" spans="4:5" ht="12.75" x14ac:dyDescent="0.2">
      <c r="D821" s="7"/>
      <c r="E821" s="5"/>
    </row>
    <row r="822" spans="4:5" ht="12.75" x14ac:dyDescent="0.2">
      <c r="D822" s="7"/>
      <c r="E822" s="5"/>
    </row>
    <row r="823" spans="4:5" ht="12.75" x14ac:dyDescent="0.2">
      <c r="D823" s="7"/>
      <c r="E823" s="5"/>
    </row>
    <row r="824" spans="4:5" ht="12.75" x14ac:dyDescent="0.2">
      <c r="D824" s="7"/>
      <c r="E824" s="5"/>
    </row>
    <row r="825" spans="4:5" ht="12.75" x14ac:dyDescent="0.2">
      <c r="D825" s="7"/>
      <c r="E825" s="5"/>
    </row>
    <row r="826" spans="4:5" ht="12.75" x14ac:dyDescent="0.2">
      <c r="D826" s="7"/>
      <c r="E826" s="5"/>
    </row>
    <row r="827" spans="4:5" ht="12.75" x14ac:dyDescent="0.2">
      <c r="D827" s="7"/>
      <c r="E827" s="5"/>
    </row>
    <row r="828" spans="4:5" ht="12.75" x14ac:dyDescent="0.2">
      <c r="D828" s="7"/>
      <c r="E828" s="5"/>
    </row>
    <row r="829" spans="4:5" ht="12.75" x14ac:dyDescent="0.2">
      <c r="D829" s="7"/>
      <c r="E829" s="5"/>
    </row>
    <row r="830" spans="4:5" ht="12.75" x14ac:dyDescent="0.2">
      <c r="D830" s="7"/>
      <c r="E830" s="5"/>
    </row>
    <row r="831" spans="4:5" ht="12.75" x14ac:dyDescent="0.2">
      <c r="D831" s="7"/>
      <c r="E831" s="5"/>
    </row>
    <row r="832" spans="4:5" ht="12.75" x14ac:dyDescent="0.2">
      <c r="D832" s="7"/>
      <c r="E832" s="5"/>
    </row>
    <row r="833" spans="4:5" ht="12.75" x14ac:dyDescent="0.2">
      <c r="D833" s="7"/>
      <c r="E833" s="5"/>
    </row>
    <row r="834" spans="4:5" ht="12.75" x14ac:dyDescent="0.2">
      <c r="D834" s="7"/>
      <c r="E834" s="5"/>
    </row>
    <row r="835" spans="4:5" ht="12.75" x14ac:dyDescent="0.2">
      <c r="D835" s="7"/>
      <c r="E835" s="5"/>
    </row>
    <row r="836" spans="4:5" ht="12.75" x14ac:dyDescent="0.2">
      <c r="D836" s="7"/>
      <c r="E836" s="5"/>
    </row>
    <row r="837" spans="4:5" ht="12.75" x14ac:dyDescent="0.2">
      <c r="D837" s="7"/>
      <c r="E837" s="5"/>
    </row>
    <row r="838" spans="4:5" ht="12.75" x14ac:dyDescent="0.2">
      <c r="D838" s="7"/>
      <c r="E838" s="5"/>
    </row>
    <row r="839" spans="4:5" ht="12.75" x14ac:dyDescent="0.2">
      <c r="D839" s="7"/>
      <c r="E839" s="5"/>
    </row>
    <row r="840" spans="4:5" ht="12.75" x14ac:dyDescent="0.2">
      <c r="D840" s="7"/>
      <c r="E840" s="5"/>
    </row>
    <row r="841" spans="4:5" ht="12.75" x14ac:dyDescent="0.2">
      <c r="D841" s="7"/>
      <c r="E841" s="5"/>
    </row>
    <row r="842" spans="4:5" ht="12.75" x14ac:dyDescent="0.2">
      <c r="D842" s="7"/>
      <c r="E842" s="5"/>
    </row>
    <row r="843" spans="4:5" ht="12.75" x14ac:dyDescent="0.2">
      <c r="D843" s="7"/>
      <c r="E843" s="5"/>
    </row>
    <row r="844" spans="4:5" ht="12.75" x14ac:dyDescent="0.2">
      <c r="D844" s="7"/>
      <c r="E844" s="5"/>
    </row>
    <row r="845" spans="4:5" ht="12.75" x14ac:dyDescent="0.2">
      <c r="D845" s="7"/>
      <c r="E845" s="5"/>
    </row>
    <row r="846" spans="4:5" ht="12.75" x14ac:dyDescent="0.2">
      <c r="D846" s="7"/>
      <c r="E846" s="5"/>
    </row>
    <row r="847" spans="4:5" ht="12.75" x14ac:dyDescent="0.2">
      <c r="D847" s="7"/>
      <c r="E847" s="5"/>
    </row>
    <row r="848" spans="4:5" ht="12.75" x14ac:dyDescent="0.2">
      <c r="D848" s="7"/>
      <c r="E848" s="5"/>
    </row>
    <row r="849" spans="4:5" ht="12.75" x14ac:dyDescent="0.2">
      <c r="D849" s="7"/>
      <c r="E849" s="5"/>
    </row>
    <row r="850" spans="4:5" ht="12.75" x14ac:dyDescent="0.2">
      <c r="D850" s="7"/>
      <c r="E850" s="5"/>
    </row>
    <row r="851" spans="4:5" ht="12.75" x14ac:dyDescent="0.2">
      <c r="D851" s="7"/>
      <c r="E851" s="5"/>
    </row>
    <row r="852" spans="4:5" ht="12.75" x14ac:dyDescent="0.2">
      <c r="D852" s="7"/>
      <c r="E852" s="5"/>
    </row>
    <row r="853" spans="4:5" ht="12.75" x14ac:dyDescent="0.2">
      <c r="D853" s="7"/>
      <c r="E853" s="5"/>
    </row>
    <row r="854" spans="4:5" ht="12.75" x14ac:dyDescent="0.2">
      <c r="D854" s="7"/>
      <c r="E854" s="5"/>
    </row>
    <row r="855" spans="4:5" ht="12.75" x14ac:dyDescent="0.2">
      <c r="D855" s="7"/>
      <c r="E855" s="5"/>
    </row>
    <row r="856" spans="4:5" ht="12.75" x14ac:dyDescent="0.2">
      <c r="D856" s="7"/>
      <c r="E856" s="5"/>
    </row>
    <row r="857" spans="4:5" ht="12.75" x14ac:dyDescent="0.2">
      <c r="D857" s="7"/>
      <c r="E857" s="5"/>
    </row>
    <row r="858" spans="4:5" ht="12.75" x14ac:dyDescent="0.2">
      <c r="D858" s="7"/>
      <c r="E858" s="5"/>
    </row>
    <row r="859" spans="4:5" ht="12.75" x14ac:dyDescent="0.2">
      <c r="D859" s="7"/>
      <c r="E859" s="5"/>
    </row>
    <row r="860" spans="4:5" ht="12.75" x14ac:dyDescent="0.2">
      <c r="D860" s="7"/>
      <c r="E860" s="5"/>
    </row>
    <row r="861" spans="4:5" ht="12.75" x14ac:dyDescent="0.2">
      <c r="D861" s="7"/>
      <c r="E861" s="5"/>
    </row>
    <row r="862" spans="4:5" ht="12.75" x14ac:dyDescent="0.2">
      <c r="D862" s="7"/>
      <c r="E862" s="5"/>
    </row>
    <row r="863" spans="4:5" ht="12.75" x14ac:dyDescent="0.2">
      <c r="D863" s="7"/>
      <c r="E863" s="5"/>
    </row>
    <row r="864" spans="4:5" ht="12.75" x14ac:dyDescent="0.2">
      <c r="D864" s="7"/>
      <c r="E864" s="5"/>
    </row>
    <row r="865" spans="4:5" ht="12.75" x14ac:dyDescent="0.2">
      <c r="D865" s="7"/>
      <c r="E865" s="5"/>
    </row>
    <row r="866" spans="4:5" ht="12.75" x14ac:dyDescent="0.2">
      <c r="D866" s="7"/>
      <c r="E866" s="5"/>
    </row>
    <row r="867" spans="4:5" ht="12.75" x14ac:dyDescent="0.2">
      <c r="D867" s="7"/>
      <c r="E867" s="5"/>
    </row>
    <row r="868" spans="4:5" ht="12.75" x14ac:dyDescent="0.2">
      <c r="D868" s="7"/>
      <c r="E868" s="5"/>
    </row>
    <row r="869" spans="4:5" ht="12.75" x14ac:dyDescent="0.2">
      <c r="D869" s="7"/>
      <c r="E869" s="5"/>
    </row>
    <row r="870" spans="4:5" ht="12.75" x14ac:dyDescent="0.2">
      <c r="D870" s="7"/>
      <c r="E870" s="5"/>
    </row>
    <row r="871" spans="4:5" ht="12.75" x14ac:dyDescent="0.2">
      <c r="D871" s="7"/>
      <c r="E871" s="5"/>
    </row>
    <row r="872" spans="4:5" ht="12.75" x14ac:dyDescent="0.2">
      <c r="D872" s="7"/>
      <c r="E872" s="5"/>
    </row>
    <row r="873" spans="4:5" ht="12.75" x14ac:dyDescent="0.2">
      <c r="D873" s="7"/>
      <c r="E873" s="5"/>
    </row>
    <row r="874" spans="4:5" ht="12.75" x14ac:dyDescent="0.2">
      <c r="D874" s="7"/>
      <c r="E874" s="5"/>
    </row>
    <row r="875" spans="4:5" ht="12.75" x14ac:dyDescent="0.2">
      <c r="D875" s="7"/>
      <c r="E875" s="5"/>
    </row>
    <row r="876" spans="4:5" ht="12.75" x14ac:dyDescent="0.2">
      <c r="D876" s="7"/>
      <c r="E876" s="5"/>
    </row>
    <row r="877" spans="4:5" ht="12.75" x14ac:dyDescent="0.2">
      <c r="D877" s="7"/>
      <c r="E877" s="5"/>
    </row>
    <row r="878" spans="4:5" ht="12.75" x14ac:dyDescent="0.2">
      <c r="D878" s="7"/>
      <c r="E878" s="5"/>
    </row>
    <row r="879" spans="4:5" ht="12.75" x14ac:dyDescent="0.2">
      <c r="D879" s="7"/>
      <c r="E879" s="5"/>
    </row>
    <row r="880" spans="4:5" ht="12.75" x14ac:dyDescent="0.2">
      <c r="D880" s="7"/>
      <c r="E880" s="5"/>
    </row>
    <row r="881" spans="4:5" ht="12.75" x14ac:dyDescent="0.2">
      <c r="D881" s="7"/>
      <c r="E881" s="5"/>
    </row>
    <row r="882" spans="4:5" ht="12.75" x14ac:dyDescent="0.2">
      <c r="D882" s="7"/>
      <c r="E882" s="5"/>
    </row>
    <row r="883" spans="4:5" ht="12.75" x14ac:dyDescent="0.2">
      <c r="D883" s="7"/>
      <c r="E883" s="5"/>
    </row>
    <row r="884" spans="4:5" ht="12.75" x14ac:dyDescent="0.2">
      <c r="D884" s="7"/>
      <c r="E884" s="5"/>
    </row>
    <row r="885" spans="4:5" ht="12.75" x14ac:dyDescent="0.2">
      <c r="D885" s="7"/>
      <c r="E885" s="5"/>
    </row>
    <row r="886" spans="4:5" ht="12.75" x14ac:dyDescent="0.2">
      <c r="D886" s="7"/>
      <c r="E886" s="5"/>
    </row>
    <row r="887" spans="4:5" ht="12.75" x14ac:dyDescent="0.2">
      <c r="D887" s="7"/>
      <c r="E887" s="5"/>
    </row>
    <row r="888" spans="4:5" ht="12.75" x14ac:dyDescent="0.2">
      <c r="D888" s="7"/>
      <c r="E888" s="5"/>
    </row>
    <row r="889" spans="4:5" ht="12.75" x14ac:dyDescent="0.2">
      <c r="D889" s="7"/>
      <c r="E889" s="5"/>
    </row>
    <row r="890" spans="4:5" ht="12.75" x14ac:dyDescent="0.2">
      <c r="D890" s="7"/>
      <c r="E890" s="5"/>
    </row>
    <row r="891" spans="4:5" ht="12.75" x14ac:dyDescent="0.2">
      <c r="D891" s="7"/>
      <c r="E891" s="5"/>
    </row>
    <row r="892" spans="4:5" ht="12.75" x14ac:dyDescent="0.2">
      <c r="D892" s="7"/>
      <c r="E892" s="5"/>
    </row>
    <row r="893" spans="4:5" ht="12.75" x14ac:dyDescent="0.2">
      <c r="D893" s="7"/>
      <c r="E893" s="5"/>
    </row>
    <row r="894" spans="4:5" ht="12.75" x14ac:dyDescent="0.2">
      <c r="D894" s="7"/>
      <c r="E894" s="5"/>
    </row>
    <row r="895" spans="4:5" ht="12.75" x14ac:dyDescent="0.2">
      <c r="D895" s="7"/>
      <c r="E895" s="5"/>
    </row>
    <row r="896" spans="4:5" ht="12.75" x14ac:dyDescent="0.2">
      <c r="D896" s="7"/>
      <c r="E896" s="5"/>
    </row>
    <row r="897" spans="4:5" ht="12.75" x14ac:dyDescent="0.2">
      <c r="D897" s="7"/>
      <c r="E897" s="5"/>
    </row>
    <row r="898" spans="4:5" ht="12.75" x14ac:dyDescent="0.2">
      <c r="D898" s="7"/>
      <c r="E898" s="5"/>
    </row>
    <row r="899" spans="4:5" ht="12.75" x14ac:dyDescent="0.2">
      <c r="D899" s="7"/>
      <c r="E899" s="5"/>
    </row>
    <row r="900" spans="4:5" ht="12.75" x14ac:dyDescent="0.2">
      <c r="D900" s="7"/>
      <c r="E900" s="5"/>
    </row>
    <row r="901" spans="4:5" ht="12.75" x14ac:dyDescent="0.2">
      <c r="D901" s="7"/>
      <c r="E901" s="5"/>
    </row>
    <row r="902" spans="4:5" ht="12.75" x14ac:dyDescent="0.2">
      <c r="D902" s="7"/>
      <c r="E902" s="5"/>
    </row>
    <row r="903" spans="4:5" ht="12.75" x14ac:dyDescent="0.2">
      <c r="D903" s="7"/>
      <c r="E903" s="5"/>
    </row>
    <row r="904" spans="4:5" ht="12.75" x14ac:dyDescent="0.2">
      <c r="D904" s="7"/>
      <c r="E904" s="5"/>
    </row>
    <row r="905" spans="4:5" ht="12.75" x14ac:dyDescent="0.2">
      <c r="D905" s="7"/>
      <c r="E905" s="5"/>
    </row>
    <row r="906" spans="4:5" ht="12.75" x14ac:dyDescent="0.2">
      <c r="D906" s="7"/>
      <c r="E906" s="5"/>
    </row>
    <row r="907" spans="4:5" ht="12.75" x14ac:dyDescent="0.2">
      <c r="D907" s="7"/>
      <c r="E907" s="5"/>
    </row>
    <row r="908" spans="4:5" ht="12.75" x14ac:dyDescent="0.2">
      <c r="D908" s="7"/>
      <c r="E908" s="5"/>
    </row>
    <row r="909" spans="4:5" ht="12.75" x14ac:dyDescent="0.2">
      <c r="D909" s="7"/>
      <c r="E909" s="5"/>
    </row>
    <row r="910" spans="4:5" ht="12.75" x14ac:dyDescent="0.2">
      <c r="D910" s="7"/>
      <c r="E910" s="5"/>
    </row>
    <row r="911" spans="4:5" ht="12.75" x14ac:dyDescent="0.2">
      <c r="D911" s="7"/>
      <c r="E911" s="5"/>
    </row>
    <row r="912" spans="4:5" ht="12.75" x14ac:dyDescent="0.2">
      <c r="D912" s="7"/>
      <c r="E912" s="5"/>
    </row>
    <row r="913" spans="4:5" ht="12.75" x14ac:dyDescent="0.2">
      <c r="D913" s="7"/>
      <c r="E913" s="5"/>
    </row>
    <row r="914" spans="4:5" ht="12.75" x14ac:dyDescent="0.2">
      <c r="D914" s="7"/>
      <c r="E914" s="5"/>
    </row>
    <row r="915" spans="4:5" ht="12.75" x14ac:dyDescent="0.2">
      <c r="D915" s="7"/>
      <c r="E915" s="5"/>
    </row>
    <row r="916" spans="4:5" ht="12.75" x14ac:dyDescent="0.2">
      <c r="D916" s="7"/>
      <c r="E916" s="5"/>
    </row>
    <row r="917" spans="4:5" ht="12.75" x14ac:dyDescent="0.2">
      <c r="D917" s="7"/>
      <c r="E917" s="5"/>
    </row>
    <row r="918" spans="4:5" ht="12.75" x14ac:dyDescent="0.2">
      <c r="D918" s="7"/>
      <c r="E918" s="5"/>
    </row>
    <row r="919" spans="4:5" ht="12.75" x14ac:dyDescent="0.2">
      <c r="D919" s="7"/>
      <c r="E919" s="5"/>
    </row>
    <row r="920" spans="4:5" ht="12.75" x14ac:dyDescent="0.2">
      <c r="D920" s="7"/>
      <c r="E920" s="5"/>
    </row>
    <row r="921" spans="4:5" ht="12.75" x14ac:dyDescent="0.2">
      <c r="D921" s="7"/>
      <c r="E921" s="5"/>
    </row>
    <row r="922" spans="4:5" ht="12.75" x14ac:dyDescent="0.2">
      <c r="D922" s="7"/>
      <c r="E922" s="5"/>
    </row>
    <row r="923" spans="4:5" ht="12.75" x14ac:dyDescent="0.2">
      <c r="D923" s="7"/>
      <c r="E923" s="5"/>
    </row>
    <row r="924" spans="4:5" ht="12.75" x14ac:dyDescent="0.2">
      <c r="D924" s="7"/>
      <c r="E924" s="5"/>
    </row>
    <row r="925" spans="4:5" ht="12.75" x14ac:dyDescent="0.2">
      <c r="D925" s="7"/>
      <c r="E925" s="5"/>
    </row>
    <row r="926" spans="4:5" ht="12.75" x14ac:dyDescent="0.2">
      <c r="D926" s="7"/>
      <c r="E926" s="5"/>
    </row>
    <row r="927" spans="4:5" ht="12.75" x14ac:dyDescent="0.2">
      <c r="D927" s="7"/>
      <c r="E927" s="5"/>
    </row>
    <row r="928" spans="4:5" ht="12.75" x14ac:dyDescent="0.2">
      <c r="D928" s="7"/>
      <c r="E928" s="5"/>
    </row>
    <row r="929" spans="4:5" ht="12.75" x14ac:dyDescent="0.2">
      <c r="D929" s="7"/>
      <c r="E929" s="5"/>
    </row>
    <row r="930" spans="4:5" ht="12.75" x14ac:dyDescent="0.2">
      <c r="D930" s="7"/>
      <c r="E930" s="5"/>
    </row>
    <row r="931" spans="4:5" ht="12.75" x14ac:dyDescent="0.2">
      <c r="D931" s="7"/>
      <c r="E931" s="5"/>
    </row>
    <row r="932" spans="4:5" ht="12.75" x14ac:dyDescent="0.2">
      <c r="D932" s="7"/>
      <c r="E932" s="5"/>
    </row>
    <row r="933" spans="4:5" ht="12.75" x14ac:dyDescent="0.2">
      <c r="D933" s="7"/>
      <c r="E933" s="5"/>
    </row>
    <row r="934" spans="4:5" ht="12.75" x14ac:dyDescent="0.2">
      <c r="D934" s="7"/>
      <c r="E934" s="5"/>
    </row>
    <row r="935" spans="4:5" ht="12.75" x14ac:dyDescent="0.2">
      <c r="D935" s="7"/>
      <c r="E935" s="5"/>
    </row>
    <row r="936" spans="4:5" ht="12.75" x14ac:dyDescent="0.2">
      <c r="D936" s="7"/>
      <c r="E936" s="5"/>
    </row>
    <row r="937" spans="4:5" ht="12.75" x14ac:dyDescent="0.2">
      <c r="D937" s="7"/>
      <c r="E937" s="5"/>
    </row>
    <row r="938" spans="4:5" ht="12.75" x14ac:dyDescent="0.2">
      <c r="D938" s="7"/>
      <c r="E938" s="5"/>
    </row>
    <row r="939" spans="4:5" ht="12.75" x14ac:dyDescent="0.2">
      <c r="D939" s="7"/>
      <c r="E939" s="5"/>
    </row>
    <row r="940" spans="4:5" ht="12.75" x14ac:dyDescent="0.2">
      <c r="D940" s="7"/>
      <c r="E940" s="5"/>
    </row>
    <row r="941" spans="4:5" ht="12.75" x14ac:dyDescent="0.2">
      <c r="D941" s="7"/>
      <c r="E941" s="5"/>
    </row>
    <row r="942" spans="4:5" ht="12.75" x14ac:dyDescent="0.2">
      <c r="D942" s="7"/>
      <c r="E942" s="5"/>
    </row>
    <row r="943" spans="4:5" ht="12.75" x14ac:dyDescent="0.2">
      <c r="D943" s="7"/>
      <c r="E943" s="5"/>
    </row>
    <row r="944" spans="4:5" ht="12.75" x14ac:dyDescent="0.2">
      <c r="D944" s="7"/>
      <c r="E944" s="5"/>
    </row>
    <row r="945" spans="4:5" ht="12.75" x14ac:dyDescent="0.2">
      <c r="D945" s="7"/>
      <c r="E945" s="5"/>
    </row>
    <row r="946" spans="4:5" ht="12.75" x14ac:dyDescent="0.2">
      <c r="D946" s="7"/>
      <c r="E946" s="5"/>
    </row>
    <row r="947" spans="4:5" ht="12.75" x14ac:dyDescent="0.2">
      <c r="D947" s="7"/>
      <c r="E947" s="5"/>
    </row>
    <row r="948" spans="4:5" ht="12.75" x14ac:dyDescent="0.2">
      <c r="D948" s="7"/>
      <c r="E948" s="5"/>
    </row>
    <row r="949" spans="4:5" ht="12.75" x14ac:dyDescent="0.2">
      <c r="D949" s="7"/>
      <c r="E949" s="5"/>
    </row>
    <row r="950" spans="4:5" ht="12.75" x14ac:dyDescent="0.2">
      <c r="D950" s="7"/>
      <c r="E950" s="5"/>
    </row>
    <row r="951" spans="4:5" ht="12.75" x14ac:dyDescent="0.2">
      <c r="D951" s="7"/>
      <c r="E951" s="5"/>
    </row>
    <row r="952" spans="4:5" ht="12.75" x14ac:dyDescent="0.2">
      <c r="D952" s="7"/>
      <c r="E952" s="5"/>
    </row>
    <row r="953" spans="4:5" ht="12.75" x14ac:dyDescent="0.2">
      <c r="D953" s="7"/>
      <c r="E953" s="5"/>
    </row>
    <row r="954" spans="4:5" ht="12.75" x14ac:dyDescent="0.2">
      <c r="D954" s="7"/>
      <c r="E954" s="5"/>
    </row>
    <row r="955" spans="4:5" ht="12.75" x14ac:dyDescent="0.2">
      <c r="D955" s="7"/>
      <c r="E955" s="5"/>
    </row>
    <row r="956" spans="4:5" ht="12.75" x14ac:dyDescent="0.2">
      <c r="D956" s="7"/>
      <c r="E956" s="5"/>
    </row>
    <row r="957" spans="4:5" ht="12.75" x14ac:dyDescent="0.2">
      <c r="D957" s="7"/>
      <c r="E957" s="5"/>
    </row>
    <row r="958" spans="4:5" ht="12.75" x14ac:dyDescent="0.2">
      <c r="D958" s="7"/>
      <c r="E958" s="5"/>
    </row>
    <row r="959" spans="4:5" ht="12.75" x14ac:dyDescent="0.2">
      <c r="D959" s="7"/>
      <c r="E959" s="5"/>
    </row>
    <row r="960" spans="4:5" ht="12.75" x14ac:dyDescent="0.2">
      <c r="D960" s="7"/>
      <c r="E960" s="5"/>
    </row>
    <row r="961" spans="4:5" ht="12.75" x14ac:dyDescent="0.2">
      <c r="D961" s="7"/>
      <c r="E961" s="5"/>
    </row>
    <row r="962" spans="4:5" ht="12.75" x14ac:dyDescent="0.2">
      <c r="D962" s="7"/>
      <c r="E962" s="5"/>
    </row>
    <row r="963" spans="4:5" ht="12.75" x14ac:dyDescent="0.2">
      <c r="D963" s="7"/>
      <c r="E963" s="5"/>
    </row>
    <row r="964" spans="4:5" ht="12.75" x14ac:dyDescent="0.2">
      <c r="D964" s="7"/>
      <c r="E964" s="5"/>
    </row>
    <row r="965" spans="4:5" ht="12.75" x14ac:dyDescent="0.2">
      <c r="D965" s="7"/>
      <c r="E965" s="5"/>
    </row>
    <row r="966" spans="4:5" ht="12.75" x14ac:dyDescent="0.2">
      <c r="D966" s="7"/>
      <c r="E966" s="5"/>
    </row>
    <row r="967" spans="4:5" ht="12.75" x14ac:dyDescent="0.2">
      <c r="D967" s="7"/>
      <c r="E967" s="5"/>
    </row>
    <row r="968" spans="4:5" ht="12.75" x14ac:dyDescent="0.2">
      <c r="D968" s="7"/>
      <c r="E968" s="5"/>
    </row>
    <row r="969" spans="4:5" ht="12.75" x14ac:dyDescent="0.2">
      <c r="D969" s="7"/>
      <c r="E969" s="5"/>
    </row>
    <row r="970" spans="4:5" ht="12.75" x14ac:dyDescent="0.2">
      <c r="D970" s="7"/>
      <c r="E970" s="5"/>
    </row>
    <row r="971" spans="4:5" ht="12.75" x14ac:dyDescent="0.2">
      <c r="D971" s="7"/>
      <c r="E971" s="5"/>
    </row>
    <row r="972" spans="4:5" ht="12.75" x14ac:dyDescent="0.2">
      <c r="D972" s="7"/>
      <c r="E972" s="5"/>
    </row>
    <row r="973" spans="4:5" ht="12.75" x14ac:dyDescent="0.2">
      <c r="D973" s="7"/>
      <c r="E973" s="5"/>
    </row>
    <row r="974" spans="4:5" ht="12.75" x14ac:dyDescent="0.2">
      <c r="D974" s="7"/>
      <c r="E974" s="5"/>
    </row>
    <row r="975" spans="4:5" ht="12.75" x14ac:dyDescent="0.2">
      <c r="D975" s="7"/>
      <c r="E975" s="5"/>
    </row>
    <row r="976" spans="4:5" ht="12.75" x14ac:dyDescent="0.2">
      <c r="D976" s="7"/>
      <c r="E976" s="5"/>
    </row>
    <row r="977" spans="4:5" ht="12.75" x14ac:dyDescent="0.2">
      <c r="D977" s="7"/>
      <c r="E977" s="5"/>
    </row>
    <row r="978" spans="4:5" ht="12.75" x14ac:dyDescent="0.2">
      <c r="D978" s="7"/>
      <c r="E978" s="5"/>
    </row>
    <row r="979" spans="4:5" ht="12.75" x14ac:dyDescent="0.2">
      <c r="D979" s="7"/>
      <c r="E979" s="5"/>
    </row>
    <row r="980" spans="4:5" ht="12.75" x14ac:dyDescent="0.2">
      <c r="D980" s="7"/>
      <c r="E980" s="5"/>
    </row>
    <row r="981" spans="4:5" ht="12.75" x14ac:dyDescent="0.2">
      <c r="D981" s="7"/>
      <c r="E981" s="5"/>
    </row>
    <row r="982" spans="4:5" ht="12.75" x14ac:dyDescent="0.2">
      <c r="D982" s="7"/>
      <c r="E982" s="5"/>
    </row>
    <row r="983" spans="4:5" ht="12.75" x14ac:dyDescent="0.2">
      <c r="D983" s="7"/>
      <c r="E983" s="5"/>
    </row>
    <row r="984" spans="4:5" ht="12.75" x14ac:dyDescent="0.2">
      <c r="D984" s="7"/>
      <c r="E984" s="5"/>
    </row>
    <row r="985" spans="4:5" ht="12.75" x14ac:dyDescent="0.2">
      <c r="D985" s="7"/>
      <c r="E985" s="5"/>
    </row>
    <row r="986" spans="4:5" ht="12.75" x14ac:dyDescent="0.2">
      <c r="D986" s="7"/>
      <c r="E986" s="5"/>
    </row>
    <row r="987" spans="4:5" ht="12.75" x14ac:dyDescent="0.2">
      <c r="D987" s="7"/>
      <c r="E987" s="5"/>
    </row>
    <row r="988" spans="4:5" ht="12.75" x14ac:dyDescent="0.2">
      <c r="D988" s="7"/>
      <c r="E988" s="5"/>
    </row>
    <row r="989" spans="4:5" ht="12.75" x14ac:dyDescent="0.2">
      <c r="D989" s="7"/>
      <c r="E989" s="5"/>
    </row>
    <row r="990" spans="4:5" ht="12.75" x14ac:dyDescent="0.2">
      <c r="D990" s="7"/>
      <c r="E990" s="5"/>
    </row>
    <row r="991" spans="4:5" ht="12.75" x14ac:dyDescent="0.2">
      <c r="D991" s="7"/>
      <c r="E991" s="5"/>
    </row>
    <row r="992" spans="4:5" ht="12.75" x14ac:dyDescent="0.2">
      <c r="D992" s="7"/>
      <c r="E992" s="5"/>
    </row>
    <row r="993" spans="4:5" ht="12.75" x14ac:dyDescent="0.2">
      <c r="D993" s="7"/>
      <c r="E993" s="5"/>
    </row>
    <row r="994" spans="4:5" ht="12.75" x14ac:dyDescent="0.2">
      <c r="D994" s="7"/>
      <c r="E994" s="5"/>
    </row>
    <row r="995" spans="4:5" ht="12.75" x14ac:dyDescent="0.2">
      <c r="D995" s="7"/>
      <c r="E995" s="5"/>
    </row>
    <row r="996" spans="4:5" ht="12.75" x14ac:dyDescent="0.2">
      <c r="D996" s="7"/>
      <c r="E996" s="5"/>
    </row>
    <row r="997" spans="4:5" ht="12.75" x14ac:dyDescent="0.2">
      <c r="D997" s="7"/>
      <c r="E997" s="5"/>
    </row>
    <row r="998" spans="4:5" ht="12.75" x14ac:dyDescent="0.2">
      <c r="D998" s="7"/>
      <c r="E998" s="5"/>
    </row>
    <row r="999" spans="4:5" ht="12.75" x14ac:dyDescent="0.2">
      <c r="D999" s="7"/>
      <c r="E999" s="5"/>
    </row>
    <row r="1000" spans="4:5" ht="12.75" x14ac:dyDescent="0.2">
      <c r="D1000" s="7"/>
      <c r="E1000" s="5"/>
    </row>
    <row r="1001" spans="4:5" ht="12.75" x14ac:dyDescent="0.2">
      <c r="D1001" s="7"/>
      <c r="E1001" s="5"/>
    </row>
    <row r="1002" spans="4:5" ht="12.75" x14ac:dyDescent="0.2">
      <c r="D1002" s="7"/>
      <c r="E1002" s="5"/>
    </row>
    <row r="1003" spans="4:5" ht="12.75" x14ac:dyDescent="0.2">
      <c r="D1003" s="7"/>
      <c r="E1003" s="5"/>
    </row>
    <row r="1004" spans="4:5" ht="12.75" x14ac:dyDescent="0.2">
      <c r="D1004" s="7"/>
      <c r="E1004" s="5"/>
    </row>
  </sheetData>
  <sortState xmlns:xlrd2="http://schemas.microsoft.com/office/spreadsheetml/2017/richdata2" ref="A2:G24">
    <sortCondition ref="G2:G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4"/>
  <sheetViews>
    <sheetView topLeftCell="C4" workbookViewId="0">
      <selection activeCell="B29" sqref="B29:K29"/>
    </sheetView>
  </sheetViews>
  <sheetFormatPr defaultColWidth="14.42578125" defaultRowHeight="15.75" customHeight="1" x14ac:dyDescent="0.2"/>
  <cols>
    <col min="1" max="1" width="27.85546875" customWidth="1"/>
    <col min="2" max="2" width="44.42578125" customWidth="1"/>
    <col min="7" max="7" width="16.140625" customWidth="1"/>
    <col min="11" max="11" width="19.5703125" customWidth="1"/>
    <col min="12" max="12" width="18.42578125" customWidth="1"/>
    <col min="13" max="13" width="17.85546875" customWidth="1"/>
    <col min="14" max="14" width="16" customWidth="1"/>
    <col min="15" max="15" width="19.42578125" customWidth="1"/>
    <col min="16" max="16" width="27.28515625" customWidth="1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26</v>
      </c>
    </row>
    <row r="3" spans="1:16" ht="12.75" x14ac:dyDescent="0.2"/>
    <row r="4" spans="1:16" ht="12.75" x14ac:dyDescent="0.2"/>
    <row r="5" spans="1:16" ht="15.75" customHeight="1" x14ac:dyDescent="0.25">
      <c r="A5" s="13" t="s">
        <v>31</v>
      </c>
      <c r="B5" s="14"/>
    </row>
    <row r="6" spans="1:16" ht="13.9" customHeight="1" x14ac:dyDescent="0.2">
      <c r="A6" s="153" t="s">
        <v>87</v>
      </c>
      <c r="B6" s="153"/>
      <c r="C6" s="153"/>
      <c r="D6" s="153"/>
      <c r="E6" s="153"/>
    </row>
    <row r="7" spans="1:16" ht="15.75" customHeight="1" x14ac:dyDescent="0.2">
      <c r="A7" s="153"/>
      <c r="B7" s="153"/>
      <c r="C7" s="153"/>
      <c r="D7" s="153"/>
      <c r="E7" s="153"/>
    </row>
    <row r="8" spans="1:16" ht="12.75" x14ac:dyDescent="0.2"/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25" t="s">
        <v>39</v>
      </c>
      <c r="E13" s="25" t="s">
        <v>40</v>
      </c>
      <c r="F13" s="25" t="s">
        <v>41</v>
      </c>
      <c r="G13" s="25" t="s">
        <v>42</v>
      </c>
      <c r="H13" s="25" t="s">
        <v>43</v>
      </c>
      <c r="I13" s="25" t="s">
        <v>44</v>
      </c>
      <c r="J13" s="25" t="s">
        <v>45</v>
      </c>
      <c r="K13" s="26" t="s">
        <v>46</v>
      </c>
      <c r="M13" s="12" t="s">
        <v>29</v>
      </c>
      <c r="N13" s="98">
        <f>D29</f>
        <v>6</v>
      </c>
      <c r="O13" s="100">
        <f>SUM(C20,C14) - N13</f>
        <v>64</v>
      </c>
      <c r="P13" s="99">
        <f>SUM(C20,C14) - N22</f>
        <v>60</v>
      </c>
    </row>
    <row r="14" spans="1:16" ht="45" x14ac:dyDescent="0.25">
      <c r="A14" s="27">
        <v>1</v>
      </c>
      <c r="B14" s="57" t="s">
        <v>21</v>
      </c>
      <c r="C14" s="28">
        <v>10</v>
      </c>
      <c r="D14" s="29">
        <f>SUM(D15:D18)</f>
        <v>1</v>
      </c>
      <c r="E14" s="29">
        <f t="shared" ref="E14:J14" si="0">SUM(E15:E18)</f>
        <v>1</v>
      </c>
      <c r="F14" s="29">
        <f t="shared" si="0"/>
        <v>4</v>
      </c>
      <c r="G14" s="29">
        <f t="shared" si="0"/>
        <v>1</v>
      </c>
      <c r="H14" s="29">
        <f t="shared" si="0"/>
        <v>1</v>
      </c>
      <c r="I14" s="29">
        <f t="shared" si="0"/>
        <v>0</v>
      </c>
      <c r="J14" s="29">
        <f t="shared" si="0"/>
        <v>2</v>
      </c>
      <c r="K14" s="30"/>
      <c r="M14" s="12" t="s">
        <v>30</v>
      </c>
      <c r="N14" s="98">
        <f>E29</f>
        <v>6</v>
      </c>
      <c r="O14" s="100">
        <f>O13- N14</f>
        <v>58</v>
      </c>
      <c r="P14" s="99">
        <f>P13 - N22</f>
        <v>50</v>
      </c>
    </row>
    <row r="15" spans="1:16" ht="14.25" x14ac:dyDescent="0.2">
      <c r="A15" s="31"/>
      <c r="B15" s="32" t="s">
        <v>47</v>
      </c>
      <c r="C15" s="33">
        <v>2</v>
      </c>
      <c r="D15" s="34">
        <v>0</v>
      </c>
      <c r="E15" s="34">
        <v>0</v>
      </c>
      <c r="F15" s="34">
        <v>2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F29</f>
        <v>29</v>
      </c>
      <c r="O15" s="100">
        <f>O14- N15</f>
        <v>29</v>
      </c>
      <c r="P15" s="99">
        <f>P14 - N22</f>
        <v>40</v>
      </c>
    </row>
    <row r="16" spans="1:16" ht="14.25" x14ac:dyDescent="0.2">
      <c r="A16" s="31"/>
      <c r="B16" s="32" t="s">
        <v>49</v>
      </c>
      <c r="C16" s="33">
        <v>2</v>
      </c>
      <c r="D16" s="34">
        <v>0</v>
      </c>
      <c r="E16" s="36">
        <v>0</v>
      </c>
      <c r="F16" s="34">
        <v>0</v>
      </c>
      <c r="G16" s="36">
        <v>1</v>
      </c>
      <c r="H16" s="37">
        <v>1</v>
      </c>
      <c r="I16" s="36">
        <v>0</v>
      </c>
      <c r="J16" s="34">
        <v>0</v>
      </c>
      <c r="K16" s="35" t="s">
        <v>48</v>
      </c>
      <c r="M16" s="12" t="s">
        <v>33</v>
      </c>
      <c r="N16" s="98">
        <f>G29</f>
        <v>6</v>
      </c>
      <c r="O16" s="100">
        <f>O15- N16</f>
        <v>23</v>
      </c>
      <c r="P16" s="99">
        <f>P15 - N22</f>
        <v>30</v>
      </c>
    </row>
    <row r="17" spans="1:16" ht="14.25" x14ac:dyDescent="0.2">
      <c r="A17" s="31"/>
      <c r="B17" s="38" t="s">
        <v>50</v>
      </c>
      <c r="C17" s="33">
        <v>4</v>
      </c>
      <c r="D17" s="34">
        <v>0</v>
      </c>
      <c r="E17" s="36">
        <v>0</v>
      </c>
      <c r="F17" s="34">
        <v>2</v>
      </c>
      <c r="G17" s="36">
        <v>0</v>
      </c>
      <c r="H17" s="37">
        <v>0</v>
      </c>
      <c r="I17" s="36">
        <v>0</v>
      </c>
      <c r="J17" s="34">
        <v>2</v>
      </c>
      <c r="K17" s="35" t="s">
        <v>48</v>
      </c>
      <c r="M17" s="12" t="s">
        <v>34</v>
      </c>
      <c r="N17" s="98">
        <f>H29</f>
        <v>6</v>
      </c>
      <c r="O17" s="100">
        <f>O16- N17</f>
        <v>17</v>
      </c>
      <c r="P17" s="99">
        <f>P16 - N22</f>
        <v>20</v>
      </c>
    </row>
    <row r="18" spans="1:16" ht="14.25" x14ac:dyDescent="0.2">
      <c r="A18" s="31"/>
      <c r="B18" s="38" t="s">
        <v>51</v>
      </c>
      <c r="C18" s="33">
        <v>2</v>
      </c>
      <c r="D18" s="34">
        <v>1</v>
      </c>
      <c r="E18" s="36">
        <v>1</v>
      </c>
      <c r="F18" s="34">
        <v>0</v>
      </c>
      <c r="G18" s="36">
        <v>0</v>
      </c>
      <c r="H18" s="37">
        <v>0</v>
      </c>
      <c r="I18" s="36">
        <v>0</v>
      </c>
      <c r="J18" s="34">
        <v>0</v>
      </c>
      <c r="K18" s="39" t="s">
        <v>48</v>
      </c>
      <c r="M18" s="12" t="s">
        <v>35</v>
      </c>
      <c r="N18" s="98">
        <f>I29</f>
        <v>0</v>
      </c>
      <c r="O18" s="100">
        <f>O17- N18</f>
        <v>17</v>
      </c>
      <c r="P18" s="99">
        <f>P17 - N22</f>
        <v>10</v>
      </c>
    </row>
    <row r="19" spans="1:16" ht="14.25" x14ac:dyDescent="0.2">
      <c r="A19" s="40"/>
      <c r="B19" s="41"/>
      <c r="C19" s="42"/>
      <c r="D19" s="42"/>
      <c r="E19" s="42"/>
      <c r="F19" s="42"/>
      <c r="G19" s="42"/>
      <c r="H19" s="42"/>
      <c r="I19" s="42"/>
      <c r="J19" s="42"/>
      <c r="K19" s="42"/>
      <c r="M19" s="12" t="s">
        <v>36</v>
      </c>
      <c r="N19" s="98">
        <f>J29</f>
        <v>12</v>
      </c>
      <c r="O19" s="100">
        <v>0</v>
      </c>
      <c r="P19" s="99">
        <f>P18 - N22</f>
        <v>0</v>
      </c>
    </row>
    <row r="20" spans="1:16" ht="45" x14ac:dyDescent="0.25">
      <c r="A20" s="27">
        <v>4</v>
      </c>
      <c r="B20" s="57" t="s">
        <v>9</v>
      </c>
      <c r="C20" s="28">
        <v>60</v>
      </c>
      <c r="D20" s="29">
        <f>SUM(D22:D27)</f>
        <v>5</v>
      </c>
      <c r="E20" s="29">
        <f>SUM(E22:E27)</f>
        <v>5</v>
      </c>
      <c r="F20" s="29">
        <f>SUM(F22:F27)</f>
        <v>25</v>
      </c>
      <c r="G20" s="29">
        <f t="shared" ref="G20:J20" si="1">SUM(G22:G27)</f>
        <v>5</v>
      </c>
      <c r="H20" s="29">
        <f t="shared" si="1"/>
        <v>5</v>
      </c>
      <c r="I20" s="29">
        <f t="shared" si="1"/>
        <v>0</v>
      </c>
      <c r="J20" s="29">
        <f t="shared" si="1"/>
        <v>10</v>
      </c>
      <c r="K20" s="30"/>
    </row>
    <row r="21" spans="1:16" ht="14.25" x14ac:dyDescent="0.2">
      <c r="A21" s="31"/>
      <c r="B21" s="59" t="s">
        <v>77</v>
      </c>
      <c r="C21" s="33">
        <v>5</v>
      </c>
      <c r="D21" s="34">
        <v>5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48</v>
      </c>
      <c r="M21" s="113"/>
      <c r="N21" s="90"/>
    </row>
    <row r="22" spans="1:16" ht="28.5" x14ac:dyDescent="0.2">
      <c r="A22" s="31"/>
      <c r="B22" s="60" t="s">
        <v>78</v>
      </c>
      <c r="C22" s="33">
        <v>5</v>
      </c>
      <c r="D22" s="34">
        <v>5</v>
      </c>
      <c r="E22" s="36">
        <v>0</v>
      </c>
      <c r="F22" s="34">
        <v>0</v>
      </c>
      <c r="G22" s="36">
        <v>0</v>
      </c>
      <c r="H22" s="37">
        <v>0</v>
      </c>
      <c r="I22" s="36">
        <v>0</v>
      </c>
      <c r="J22" s="34">
        <v>0</v>
      </c>
      <c r="K22" s="35" t="s">
        <v>48</v>
      </c>
      <c r="M22" s="103" t="s">
        <v>84</v>
      </c>
      <c r="N22" s="104">
        <f xml:space="preserve"> (SUM(C20,C14) / 7)</f>
        <v>10</v>
      </c>
    </row>
    <row r="23" spans="1:16" ht="14.25" x14ac:dyDescent="0.2">
      <c r="A23" s="31"/>
      <c r="B23" s="61" t="s">
        <v>79</v>
      </c>
      <c r="C23" s="33">
        <v>5</v>
      </c>
      <c r="D23" s="34">
        <v>0</v>
      </c>
      <c r="E23" s="36">
        <v>5</v>
      </c>
      <c r="F23" s="34">
        <v>0</v>
      </c>
      <c r="G23" s="36">
        <v>0</v>
      </c>
      <c r="H23" s="37">
        <v>0</v>
      </c>
      <c r="I23" s="36">
        <v>0</v>
      </c>
      <c r="J23" s="34">
        <v>0</v>
      </c>
      <c r="K23" s="35" t="s">
        <v>48</v>
      </c>
    </row>
    <row r="24" spans="1:16" ht="14.25" x14ac:dyDescent="0.2">
      <c r="A24" s="31"/>
      <c r="B24" s="92" t="s">
        <v>80</v>
      </c>
      <c r="C24" s="64">
        <v>10</v>
      </c>
      <c r="D24" s="65">
        <v>0</v>
      </c>
      <c r="E24" s="66">
        <v>0</v>
      </c>
      <c r="F24" s="65">
        <v>10</v>
      </c>
      <c r="G24" s="66">
        <v>0</v>
      </c>
      <c r="H24" s="67">
        <v>0</v>
      </c>
      <c r="I24" s="66">
        <v>0</v>
      </c>
      <c r="J24" s="65">
        <v>0</v>
      </c>
      <c r="K24" s="68" t="s">
        <v>48</v>
      </c>
    </row>
    <row r="25" spans="1:16" ht="28.5" x14ac:dyDescent="0.2">
      <c r="B25" s="93" t="s">
        <v>81</v>
      </c>
      <c r="C25" s="71">
        <v>10</v>
      </c>
      <c r="D25" s="94">
        <v>0</v>
      </c>
      <c r="E25" s="94">
        <v>0</v>
      </c>
      <c r="F25" s="94">
        <v>10</v>
      </c>
      <c r="G25" s="94">
        <v>0</v>
      </c>
      <c r="H25" s="94">
        <v>0</v>
      </c>
      <c r="I25" s="94">
        <v>0</v>
      </c>
      <c r="J25" s="94">
        <v>0</v>
      </c>
      <c r="K25" s="95" t="s">
        <v>48</v>
      </c>
    </row>
    <row r="26" spans="1:16" ht="28.5" x14ac:dyDescent="0.2">
      <c r="B26" s="93" t="s">
        <v>82</v>
      </c>
      <c r="C26" s="71">
        <v>5</v>
      </c>
      <c r="D26" s="94">
        <v>0</v>
      </c>
      <c r="E26" s="94">
        <v>0</v>
      </c>
      <c r="F26" s="94">
        <v>5</v>
      </c>
      <c r="G26" s="94">
        <v>0</v>
      </c>
      <c r="H26" s="94">
        <v>0</v>
      </c>
      <c r="I26" s="94">
        <v>0</v>
      </c>
      <c r="J26" s="94">
        <v>0</v>
      </c>
      <c r="K26" s="95" t="s">
        <v>48</v>
      </c>
    </row>
    <row r="27" spans="1:16" ht="42.75" customHeight="1" x14ac:dyDescent="0.2">
      <c r="B27" s="93" t="s">
        <v>83</v>
      </c>
      <c r="C27" s="71">
        <v>20</v>
      </c>
      <c r="D27" s="94">
        <v>0</v>
      </c>
      <c r="E27" s="94">
        <v>0</v>
      </c>
      <c r="F27" s="94">
        <v>0</v>
      </c>
      <c r="G27" s="94">
        <v>5</v>
      </c>
      <c r="H27" s="94">
        <v>5</v>
      </c>
      <c r="I27" s="94">
        <v>0</v>
      </c>
      <c r="J27" s="94">
        <v>10</v>
      </c>
      <c r="K27" s="95" t="s">
        <v>48</v>
      </c>
    </row>
    <row r="29" spans="1:16" ht="15.75" customHeight="1" x14ac:dyDescent="0.25">
      <c r="B29" s="43" t="s">
        <v>52</v>
      </c>
      <c r="C29" s="44"/>
      <c r="D29" s="45">
        <f t="shared" ref="D29:J29" si="2">SUM(D20,D14)</f>
        <v>6</v>
      </c>
      <c r="E29" s="45">
        <f t="shared" si="2"/>
        <v>6</v>
      </c>
      <c r="F29" s="45">
        <f t="shared" si="2"/>
        <v>29</v>
      </c>
      <c r="G29" s="45">
        <f t="shared" si="2"/>
        <v>6</v>
      </c>
      <c r="H29" s="45">
        <f t="shared" si="2"/>
        <v>6</v>
      </c>
      <c r="I29" s="45">
        <f t="shared" si="2"/>
        <v>0</v>
      </c>
      <c r="J29" s="45">
        <f t="shared" si="2"/>
        <v>12</v>
      </c>
      <c r="K29" s="46"/>
    </row>
    <row r="30" spans="1:16" ht="15.75" customHeight="1" x14ac:dyDescent="0.2">
      <c r="L30" s="105"/>
    </row>
    <row r="32" spans="1:16" ht="15.75" customHeight="1" x14ac:dyDescent="0.2">
      <c r="H32" s="101"/>
      <c r="I32" s="102"/>
      <c r="J32" s="96"/>
    </row>
    <row r="33" spans="8:10" ht="15.75" customHeight="1" x14ac:dyDescent="0.2">
      <c r="H33" s="101"/>
      <c r="I33" s="102"/>
      <c r="J33" s="97"/>
    </row>
    <row r="34" spans="8:10" ht="15.75" customHeight="1" x14ac:dyDescent="0.2">
      <c r="H34" s="101"/>
      <c r="I34" s="102"/>
      <c r="J34" s="97"/>
    </row>
  </sheetData>
  <mergeCells count="2">
    <mergeCell ref="A11:B11"/>
    <mergeCell ref="A6:E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99FF-6342-4E68-9831-4E9BDEFC4C70}">
  <sheetPr>
    <outlinePr summaryBelow="0" summaryRight="0"/>
  </sheetPr>
  <dimension ref="A1:P51"/>
  <sheetViews>
    <sheetView topLeftCell="D1" workbookViewId="0">
      <selection activeCell="A29" sqref="A29"/>
    </sheetView>
  </sheetViews>
  <sheetFormatPr defaultColWidth="14.42578125" defaultRowHeight="15.75" customHeight="1" x14ac:dyDescent="0.2"/>
  <cols>
    <col min="1" max="1" width="27.85546875" style="49" customWidth="1"/>
    <col min="2" max="2" width="44.42578125" style="49" customWidth="1"/>
    <col min="3" max="6" width="14.42578125" style="49"/>
    <col min="7" max="7" width="16.140625" style="49" customWidth="1"/>
    <col min="8" max="10" width="14.42578125" style="49"/>
    <col min="11" max="11" width="19.5703125" style="49" customWidth="1"/>
    <col min="12" max="12" width="18.42578125" style="49" customWidth="1"/>
    <col min="13" max="13" width="17.85546875" style="49" customWidth="1"/>
    <col min="14" max="14" width="16" style="49" customWidth="1"/>
    <col min="15" max="15" width="19.42578125" style="49" customWidth="1"/>
    <col min="16" max="16" width="27.28515625" style="49" customWidth="1"/>
    <col min="17" max="16384" width="14.42578125" style="49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53</v>
      </c>
    </row>
    <row r="3" spans="1:16" ht="12.75" x14ac:dyDescent="0.2"/>
    <row r="4" spans="1:16" ht="12.75" x14ac:dyDescent="0.2"/>
    <row r="5" spans="1:16" ht="15.75" customHeight="1" x14ac:dyDescent="0.25">
      <c r="A5" s="48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88</v>
      </c>
      <c r="B6" s="153"/>
      <c r="C6" s="153"/>
      <c r="D6" s="153"/>
      <c r="E6" s="153"/>
      <c r="G6" s="153" t="s">
        <v>90</v>
      </c>
      <c r="H6" s="153"/>
      <c r="I6" s="153"/>
      <c r="J6" s="153"/>
      <c r="K6" s="153"/>
      <c r="L6" s="153"/>
      <c r="M6" s="153"/>
      <c r="N6" s="153"/>
    </row>
    <row r="7" spans="1:16" ht="15.7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43857</v>
      </c>
      <c r="E13" s="91">
        <v>43858</v>
      </c>
      <c r="F13" s="91">
        <v>43859</v>
      </c>
      <c r="G13" s="91">
        <v>43860</v>
      </c>
      <c r="H13" s="91">
        <v>43861</v>
      </c>
      <c r="I13" s="91">
        <v>43862</v>
      </c>
      <c r="J13" s="91">
        <v>43863</v>
      </c>
      <c r="K13" s="26" t="s">
        <v>46</v>
      </c>
      <c r="M13" s="12" t="s">
        <v>29</v>
      </c>
      <c r="N13" s="98">
        <f ca="1">D51</f>
        <v>28</v>
      </c>
      <c r="O13" s="100">
        <f ca="1">C51 - N13</f>
        <v>94</v>
      </c>
      <c r="P13" s="99">
        <f>C51 - N22</f>
        <v>104.57142857142857</v>
      </c>
    </row>
    <row r="14" spans="1:16" ht="30" x14ac:dyDescent="0.25">
      <c r="A14" s="87">
        <v>2</v>
      </c>
      <c r="B14" s="57" t="s">
        <v>7</v>
      </c>
      <c r="C14" s="88">
        <v>22</v>
      </c>
      <c r="D14" s="89">
        <f>SUM(D15:D20)</f>
        <v>14</v>
      </c>
      <c r="E14" s="89">
        <f t="shared" ref="E14:J14" si="0">SUM(E15:E20)</f>
        <v>8</v>
      </c>
      <c r="F14" s="89">
        <f t="shared" si="0"/>
        <v>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 ca="1">E51</f>
        <v>14</v>
      </c>
      <c r="O14" s="100">
        <f ca="1">O13- N14</f>
        <v>80</v>
      </c>
      <c r="P14" s="99">
        <f>P13 - N22</f>
        <v>87.142857142857139</v>
      </c>
    </row>
    <row r="15" spans="1:16" ht="14.25" x14ac:dyDescent="0.2">
      <c r="A15" s="31"/>
      <c r="B15" s="59" t="s">
        <v>54</v>
      </c>
      <c r="C15" s="33">
        <v>1</v>
      </c>
      <c r="D15" s="34">
        <v>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F51</f>
        <v>14</v>
      </c>
      <c r="O15" s="100">
        <f ca="1">O14- N15</f>
        <v>66</v>
      </c>
      <c r="P15" s="99">
        <f>P14 - N22</f>
        <v>69.714285714285708</v>
      </c>
    </row>
    <row r="16" spans="1:16" ht="14.25" x14ac:dyDescent="0.2">
      <c r="A16" s="31"/>
      <c r="B16" s="60" t="s">
        <v>56</v>
      </c>
      <c r="C16" s="33">
        <v>1</v>
      </c>
      <c r="D16" s="34">
        <v>1</v>
      </c>
      <c r="E16" s="36">
        <v>0</v>
      </c>
      <c r="F16" s="34">
        <v>0</v>
      </c>
      <c r="G16" s="36">
        <v>0</v>
      </c>
      <c r="H16" s="37">
        <v>0</v>
      </c>
      <c r="I16" s="36">
        <v>0</v>
      </c>
      <c r="J16" s="34">
        <v>0</v>
      </c>
      <c r="K16" s="35" t="s">
        <v>48</v>
      </c>
      <c r="M16" s="12" t="s">
        <v>33</v>
      </c>
      <c r="N16" s="98">
        <f ca="1">G51</f>
        <v>12</v>
      </c>
      <c r="O16" s="100">
        <f ca="1">O15- N16</f>
        <v>54</v>
      </c>
      <c r="P16" s="99">
        <f>P15 - N22</f>
        <v>52.285714285714278</v>
      </c>
    </row>
    <row r="17" spans="1:16" ht="14.25" x14ac:dyDescent="0.2">
      <c r="A17" s="31"/>
      <c r="B17" s="61" t="s">
        <v>57</v>
      </c>
      <c r="C17" s="33">
        <v>2</v>
      </c>
      <c r="D17" s="34">
        <v>0</v>
      </c>
      <c r="E17" s="36">
        <v>2</v>
      </c>
      <c r="F17" s="34">
        <v>0</v>
      </c>
      <c r="G17" s="36">
        <v>0</v>
      </c>
      <c r="H17" s="37">
        <v>0</v>
      </c>
      <c r="I17" s="36">
        <v>0</v>
      </c>
      <c r="J17" s="34">
        <v>0</v>
      </c>
      <c r="K17" s="35" t="s">
        <v>48</v>
      </c>
      <c r="M17" s="12" t="s">
        <v>34</v>
      </c>
      <c r="N17" s="98">
        <f ca="1">H51</f>
        <v>34</v>
      </c>
      <c r="O17" s="100">
        <f ca="1">O16- N17</f>
        <v>20</v>
      </c>
      <c r="P17" s="99">
        <f>P16 - N22</f>
        <v>34.857142857142847</v>
      </c>
    </row>
    <row r="18" spans="1:16" ht="14.25" x14ac:dyDescent="0.2">
      <c r="A18" s="31"/>
      <c r="B18" s="61" t="s">
        <v>58</v>
      </c>
      <c r="C18" s="64">
        <v>8</v>
      </c>
      <c r="D18" s="65">
        <v>4</v>
      </c>
      <c r="E18" s="66">
        <v>4</v>
      </c>
      <c r="F18" s="65">
        <v>0</v>
      </c>
      <c r="G18" s="66">
        <v>0</v>
      </c>
      <c r="H18" s="67">
        <v>0</v>
      </c>
      <c r="I18" s="66">
        <v>0</v>
      </c>
      <c r="J18" s="65">
        <v>0</v>
      </c>
      <c r="K18" s="68" t="s">
        <v>48</v>
      </c>
      <c r="M18" s="12" t="s">
        <v>35</v>
      </c>
      <c r="N18" s="98">
        <f ca="1">I51</f>
        <v>0</v>
      </c>
      <c r="O18" s="100">
        <f ca="1">O17- N18</f>
        <v>20</v>
      </c>
      <c r="P18" s="99">
        <f>P17 - N22</f>
        <v>17.42857142857142</v>
      </c>
    </row>
    <row r="19" spans="1:16" ht="14.25" x14ac:dyDescent="0.2">
      <c r="A19" s="40"/>
      <c r="B19" s="63" t="s">
        <v>59</v>
      </c>
      <c r="C19" s="69">
        <v>2</v>
      </c>
      <c r="D19" s="70">
        <v>2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1" t="s">
        <v>48</v>
      </c>
      <c r="M19" s="12" t="s">
        <v>36</v>
      </c>
      <c r="N19" s="98">
        <f>J51</f>
        <v>20</v>
      </c>
      <c r="O19" s="100">
        <v>0</v>
      </c>
      <c r="P19" s="99">
        <f>P18 - N22</f>
        <v>0</v>
      </c>
    </row>
    <row r="20" spans="1:16" ht="14.25" x14ac:dyDescent="0.2">
      <c r="A20" s="40"/>
      <c r="B20" s="80" t="s">
        <v>60</v>
      </c>
      <c r="C20" s="69">
        <v>8</v>
      </c>
      <c r="D20" s="70">
        <v>6</v>
      </c>
      <c r="E20" s="70">
        <v>2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1" t="s">
        <v>48</v>
      </c>
    </row>
    <row r="21" spans="1:16" ht="14.25" x14ac:dyDescent="0.2">
      <c r="A21" s="40"/>
      <c r="B21" s="47"/>
      <c r="C21" s="42"/>
      <c r="D21" s="42"/>
      <c r="E21" s="42"/>
      <c r="F21" s="42"/>
      <c r="G21" s="42"/>
      <c r="H21" s="42"/>
      <c r="I21" s="42"/>
      <c r="J21" s="42"/>
      <c r="K21" s="42"/>
      <c r="M21" s="113"/>
      <c r="N21" s="90"/>
    </row>
    <row r="22" spans="1:16" ht="45" x14ac:dyDescent="0.25">
      <c r="A22" s="72">
        <v>3</v>
      </c>
      <c r="B22" s="74" t="s">
        <v>55</v>
      </c>
      <c r="C22" s="73">
        <v>20</v>
      </c>
      <c r="D22" s="29">
        <f>SUM(D23:D31)</f>
        <v>14</v>
      </c>
      <c r="E22" s="29">
        <f t="shared" ref="E22:J22" si="1">SUM(E23:E31)</f>
        <v>6</v>
      </c>
      <c r="F22" s="29">
        <f t="shared" si="1"/>
        <v>0</v>
      </c>
      <c r="G22" s="29">
        <f t="shared" si="1"/>
        <v>0</v>
      </c>
      <c r="H22" s="29">
        <f t="shared" si="1"/>
        <v>0</v>
      </c>
      <c r="I22" s="29">
        <f t="shared" si="1"/>
        <v>0</v>
      </c>
      <c r="J22" s="29">
        <f t="shared" si="1"/>
        <v>0</v>
      </c>
      <c r="K22" s="30"/>
      <c r="M22" s="112" t="s">
        <v>84</v>
      </c>
      <c r="N22" s="104">
        <f xml:space="preserve"> C51 / 7</f>
        <v>17.428571428571427</v>
      </c>
    </row>
    <row r="23" spans="1:16" ht="28.5" x14ac:dyDescent="0.2">
      <c r="A23" s="47"/>
      <c r="B23" s="60" t="s">
        <v>63</v>
      </c>
      <c r="C23" s="33">
        <v>1</v>
      </c>
      <c r="D23" s="34">
        <v>1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</row>
    <row r="24" spans="1:16" ht="28.5" x14ac:dyDescent="0.2">
      <c r="A24" s="47"/>
      <c r="B24" s="60" t="s">
        <v>64</v>
      </c>
      <c r="C24" s="33">
        <v>1</v>
      </c>
      <c r="D24" s="34">
        <v>1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5" t="s">
        <v>48</v>
      </c>
    </row>
    <row r="25" spans="1:16" ht="28.5" x14ac:dyDescent="0.2">
      <c r="A25" s="47"/>
      <c r="B25" s="60" t="s">
        <v>65</v>
      </c>
      <c r="C25" s="33">
        <v>1</v>
      </c>
      <c r="D25" s="34">
        <v>1</v>
      </c>
      <c r="E25" s="36">
        <v>0</v>
      </c>
      <c r="F25" s="34">
        <v>0</v>
      </c>
      <c r="G25" s="36">
        <v>0</v>
      </c>
      <c r="H25" s="37">
        <v>0</v>
      </c>
      <c r="I25" s="36">
        <v>0</v>
      </c>
      <c r="J25" s="34">
        <v>0</v>
      </c>
      <c r="K25" s="35" t="s">
        <v>48</v>
      </c>
    </row>
    <row r="26" spans="1:16" ht="15.75" customHeight="1" x14ac:dyDescent="0.2">
      <c r="A26" s="47"/>
      <c r="B26" s="60" t="s">
        <v>66</v>
      </c>
      <c r="C26" s="64">
        <v>1</v>
      </c>
      <c r="D26" s="34">
        <v>1</v>
      </c>
      <c r="E26" s="36">
        <v>0</v>
      </c>
      <c r="F26" s="34">
        <v>0</v>
      </c>
      <c r="G26" s="36">
        <v>0</v>
      </c>
      <c r="H26" s="37">
        <v>0</v>
      </c>
      <c r="I26" s="36">
        <v>0</v>
      </c>
      <c r="J26" s="34">
        <v>0</v>
      </c>
      <c r="K26" s="35" t="s">
        <v>48</v>
      </c>
    </row>
    <row r="27" spans="1:16" ht="42.75" customHeight="1" x14ac:dyDescent="0.2">
      <c r="B27" s="60" t="s">
        <v>67</v>
      </c>
      <c r="C27" s="69">
        <v>4</v>
      </c>
      <c r="D27" s="65">
        <v>2</v>
      </c>
      <c r="E27" s="66">
        <v>2</v>
      </c>
      <c r="F27" s="65">
        <v>0</v>
      </c>
      <c r="G27" s="66">
        <v>0</v>
      </c>
      <c r="H27" s="67">
        <v>0</v>
      </c>
      <c r="I27" s="66">
        <v>0</v>
      </c>
      <c r="J27" s="65">
        <v>0</v>
      </c>
      <c r="K27" s="68" t="s">
        <v>48</v>
      </c>
    </row>
    <row r="28" spans="1:16" ht="30.75" customHeight="1" x14ac:dyDescent="0.2">
      <c r="B28" s="60" t="s">
        <v>68</v>
      </c>
      <c r="C28" s="69">
        <v>4</v>
      </c>
      <c r="D28" s="70">
        <v>2</v>
      </c>
      <c r="E28" s="70">
        <v>2</v>
      </c>
      <c r="F28" s="70"/>
      <c r="G28" s="70">
        <v>0</v>
      </c>
      <c r="H28" s="70">
        <v>0</v>
      </c>
      <c r="I28" s="70">
        <v>0</v>
      </c>
      <c r="J28" s="70">
        <v>0</v>
      </c>
      <c r="K28" s="71" t="s">
        <v>48</v>
      </c>
    </row>
    <row r="29" spans="1:16" ht="30.75" customHeight="1" x14ac:dyDescent="0.2">
      <c r="B29" s="60" t="s">
        <v>69</v>
      </c>
      <c r="C29" s="33">
        <v>2</v>
      </c>
      <c r="D29" s="70">
        <v>2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1" t="s">
        <v>48</v>
      </c>
    </row>
    <row r="30" spans="1:16" ht="30.75" customHeight="1" x14ac:dyDescent="0.2">
      <c r="B30" s="60" t="s">
        <v>70</v>
      </c>
      <c r="C30" s="33">
        <v>2</v>
      </c>
      <c r="D30" s="70">
        <v>2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1" t="s">
        <v>48</v>
      </c>
      <c r="L30" s="105"/>
    </row>
    <row r="31" spans="1:16" ht="32.25" customHeight="1" x14ac:dyDescent="0.2">
      <c r="B31" s="60" t="s">
        <v>71</v>
      </c>
      <c r="C31" s="33">
        <v>4</v>
      </c>
      <c r="D31" s="70">
        <v>2</v>
      </c>
      <c r="E31" s="70">
        <v>2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1" t="s">
        <v>48</v>
      </c>
    </row>
    <row r="32" spans="1:16" ht="15.75" customHeight="1" x14ac:dyDescent="0.2">
      <c r="H32" s="101"/>
      <c r="I32" s="102"/>
      <c r="J32" s="96"/>
    </row>
    <row r="33" spans="1:11" ht="52.5" customHeight="1" x14ac:dyDescent="0.25">
      <c r="A33" s="72">
        <v>4</v>
      </c>
      <c r="B33" s="74" t="s">
        <v>9</v>
      </c>
      <c r="C33" s="73">
        <v>60</v>
      </c>
      <c r="D33" s="29">
        <v>0</v>
      </c>
      <c r="E33" s="29">
        <v>0</v>
      </c>
      <c r="F33" s="29">
        <f>SUM(F34:F41)</f>
        <v>14</v>
      </c>
      <c r="G33" s="29">
        <f t="shared" ref="G33:J33" si="2">SUM(G34:G41)</f>
        <v>12</v>
      </c>
      <c r="H33" s="29">
        <f t="shared" si="2"/>
        <v>34</v>
      </c>
      <c r="I33" s="29">
        <f t="shared" si="2"/>
        <v>0</v>
      </c>
      <c r="J33" s="29">
        <f t="shared" si="2"/>
        <v>0</v>
      </c>
      <c r="K33" s="30"/>
    </row>
    <row r="34" spans="1:11" ht="30" customHeight="1" x14ac:dyDescent="0.2">
      <c r="A34" s="47"/>
      <c r="B34" s="60" t="s">
        <v>92</v>
      </c>
      <c r="C34" s="33">
        <v>5</v>
      </c>
      <c r="D34" s="34">
        <v>0</v>
      </c>
      <c r="E34" s="34">
        <v>0</v>
      </c>
      <c r="F34" s="34">
        <v>5</v>
      </c>
      <c r="G34" s="34">
        <v>0</v>
      </c>
      <c r="H34" s="34">
        <v>0</v>
      </c>
      <c r="I34" s="34">
        <v>0</v>
      </c>
      <c r="J34" s="34">
        <v>0</v>
      </c>
      <c r="K34" s="35" t="s">
        <v>48</v>
      </c>
    </row>
    <row r="35" spans="1:11" ht="27.75" customHeight="1" x14ac:dyDescent="0.2">
      <c r="A35" s="47"/>
      <c r="B35" s="60" t="s">
        <v>93</v>
      </c>
      <c r="C35" s="33">
        <v>5</v>
      </c>
      <c r="D35" s="34">
        <v>0</v>
      </c>
      <c r="E35" s="34">
        <v>0</v>
      </c>
      <c r="F35" s="34">
        <v>5</v>
      </c>
      <c r="G35" s="34">
        <v>0</v>
      </c>
      <c r="H35" s="34">
        <v>0</v>
      </c>
      <c r="I35" s="34">
        <v>0</v>
      </c>
      <c r="J35" s="34">
        <v>0</v>
      </c>
      <c r="K35" s="35" t="s">
        <v>48</v>
      </c>
    </row>
    <row r="36" spans="1:11" ht="15.75" customHeight="1" x14ac:dyDescent="0.2">
      <c r="A36" s="47"/>
      <c r="B36" s="60" t="s">
        <v>95</v>
      </c>
      <c r="C36" s="33">
        <v>2</v>
      </c>
      <c r="D36" s="34">
        <v>0</v>
      </c>
      <c r="E36" s="34">
        <v>0</v>
      </c>
      <c r="F36" s="34">
        <v>2</v>
      </c>
      <c r="G36" s="34">
        <v>0</v>
      </c>
      <c r="H36" s="34">
        <v>0</v>
      </c>
      <c r="I36" s="34">
        <v>0</v>
      </c>
      <c r="J36" s="34">
        <v>0</v>
      </c>
      <c r="K36" s="35" t="s">
        <v>48</v>
      </c>
    </row>
    <row r="37" spans="1:11" ht="15.75" customHeight="1" x14ac:dyDescent="0.2">
      <c r="A37" s="47"/>
      <c r="B37" s="60" t="s">
        <v>96</v>
      </c>
      <c r="C37" s="33">
        <v>2</v>
      </c>
      <c r="D37" s="34">
        <v>0</v>
      </c>
      <c r="E37" s="34">
        <v>0</v>
      </c>
      <c r="F37" s="34">
        <v>2</v>
      </c>
      <c r="G37" s="34">
        <v>0</v>
      </c>
      <c r="H37" s="34">
        <v>0</v>
      </c>
      <c r="I37" s="34">
        <v>0</v>
      </c>
      <c r="J37" s="34">
        <v>0</v>
      </c>
      <c r="K37" s="35" t="s">
        <v>48</v>
      </c>
    </row>
    <row r="38" spans="1:11" ht="45" customHeight="1" x14ac:dyDescent="0.2">
      <c r="B38" s="60" t="s">
        <v>97</v>
      </c>
      <c r="C38" s="33">
        <v>15</v>
      </c>
      <c r="D38" s="34">
        <v>0</v>
      </c>
      <c r="E38" s="34">
        <v>0</v>
      </c>
      <c r="F38" s="34">
        <v>0</v>
      </c>
      <c r="G38" s="34">
        <v>12</v>
      </c>
      <c r="H38" s="34">
        <v>3</v>
      </c>
      <c r="I38" s="34">
        <v>0</v>
      </c>
      <c r="J38" s="34">
        <v>0</v>
      </c>
      <c r="K38" s="68" t="s">
        <v>48</v>
      </c>
    </row>
    <row r="39" spans="1:11" ht="45.75" customHeight="1" x14ac:dyDescent="0.2">
      <c r="B39" s="60" t="s">
        <v>98</v>
      </c>
      <c r="C39" s="33">
        <v>15</v>
      </c>
      <c r="D39" s="34">
        <v>0</v>
      </c>
      <c r="E39" s="34">
        <v>0</v>
      </c>
      <c r="F39" s="34">
        <v>0</v>
      </c>
      <c r="G39" s="34">
        <v>0</v>
      </c>
      <c r="H39" s="34">
        <v>15</v>
      </c>
      <c r="I39" s="34">
        <v>0</v>
      </c>
      <c r="J39" s="34">
        <v>0</v>
      </c>
      <c r="K39" s="71" t="s">
        <v>48</v>
      </c>
    </row>
    <row r="40" spans="1:11" ht="35.25" customHeight="1" x14ac:dyDescent="0.2">
      <c r="B40" s="60" t="s">
        <v>100</v>
      </c>
      <c r="C40" s="33">
        <v>10</v>
      </c>
      <c r="D40" s="34">
        <v>0</v>
      </c>
      <c r="E40" s="34">
        <v>0</v>
      </c>
      <c r="F40" s="34">
        <v>0</v>
      </c>
      <c r="G40" s="34">
        <v>0</v>
      </c>
      <c r="H40" s="34">
        <v>10</v>
      </c>
      <c r="I40" s="34">
        <v>0</v>
      </c>
      <c r="J40" s="34">
        <v>0</v>
      </c>
      <c r="K40" s="71" t="s">
        <v>48</v>
      </c>
    </row>
    <row r="41" spans="1:11" ht="30.75" customHeight="1" x14ac:dyDescent="0.2">
      <c r="B41" s="60" t="s">
        <v>101</v>
      </c>
      <c r="C41" s="33">
        <v>6</v>
      </c>
      <c r="D41" s="34">
        <v>0</v>
      </c>
      <c r="E41" s="34">
        <v>0</v>
      </c>
      <c r="F41" s="34">
        <v>0</v>
      </c>
      <c r="G41" s="34">
        <v>0</v>
      </c>
      <c r="H41" s="34">
        <v>6</v>
      </c>
      <c r="I41" s="34">
        <v>0</v>
      </c>
      <c r="J41" s="34">
        <v>0</v>
      </c>
      <c r="K41" s="71" t="s">
        <v>48</v>
      </c>
    </row>
    <row r="44" spans="1:11" ht="45.75" customHeight="1" x14ac:dyDescent="0.25">
      <c r="A44" s="72">
        <v>5</v>
      </c>
      <c r="B44" s="74" t="s">
        <v>10</v>
      </c>
      <c r="C44" s="73">
        <v>20</v>
      </c>
      <c r="D44" s="29">
        <f ca="1">SUM(D45:D52)</f>
        <v>0</v>
      </c>
      <c r="E44" s="29">
        <f t="shared" ref="E44:I44" ca="1" si="3">SUM(E45:E52)</f>
        <v>0</v>
      </c>
      <c r="F44" s="29">
        <f>SUM(F45:F49)</f>
        <v>0</v>
      </c>
      <c r="G44" s="29">
        <f t="shared" ca="1" si="3"/>
        <v>0</v>
      </c>
      <c r="H44" s="29">
        <f t="shared" ca="1" si="3"/>
        <v>0</v>
      </c>
      <c r="I44" s="29">
        <f t="shared" ca="1" si="3"/>
        <v>0</v>
      </c>
      <c r="J44" s="29">
        <f>SUM(J45:J49)</f>
        <v>20</v>
      </c>
      <c r="K44" s="30"/>
    </row>
    <row r="45" spans="1:11" ht="17.25" customHeight="1" x14ac:dyDescent="0.2">
      <c r="B45" s="60" t="s">
        <v>103</v>
      </c>
      <c r="C45" s="33">
        <v>2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2</v>
      </c>
      <c r="K45" s="35" t="s">
        <v>48</v>
      </c>
    </row>
    <row r="46" spans="1:11" ht="28.5" customHeight="1" x14ac:dyDescent="0.2">
      <c r="B46" s="60" t="s">
        <v>104</v>
      </c>
      <c r="C46" s="33">
        <v>4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4</v>
      </c>
      <c r="K46" s="35" t="s">
        <v>48</v>
      </c>
    </row>
    <row r="47" spans="1:11" ht="28.5" customHeight="1" x14ac:dyDescent="0.2">
      <c r="B47" s="60" t="s">
        <v>105</v>
      </c>
      <c r="C47" s="33">
        <v>2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2</v>
      </c>
      <c r="K47" s="35" t="s">
        <v>48</v>
      </c>
    </row>
    <row r="48" spans="1:11" ht="28.5" customHeight="1" x14ac:dyDescent="0.2">
      <c r="B48" s="108" t="s">
        <v>106</v>
      </c>
      <c r="C48" s="64">
        <v>8</v>
      </c>
      <c r="D48" s="65">
        <v>0</v>
      </c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8</v>
      </c>
      <c r="K48" s="109" t="s">
        <v>48</v>
      </c>
    </row>
    <row r="49" spans="2:11" ht="28.5" customHeight="1" x14ac:dyDescent="0.2">
      <c r="B49" s="110" t="s">
        <v>107</v>
      </c>
      <c r="C49" s="71">
        <v>4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4</v>
      </c>
      <c r="K49" s="95" t="s">
        <v>48</v>
      </c>
    </row>
    <row r="51" spans="2:11" ht="15.75" customHeight="1" x14ac:dyDescent="0.25">
      <c r="B51" s="43" t="s">
        <v>52</v>
      </c>
      <c r="C51" s="111">
        <f t="shared" ref="C51:J51" si="4">SUM(C44,C33,C22,C14)</f>
        <v>122</v>
      </c>
      <c r="D51" s="111">
        <f t="shared" ca="1" si="4"/>
        <v>28</v>
      </c>
      <c r="E51" s="111">
        <f t="shared" ca="1" si="4"/>
        <v>14</v>
      </c>
      <c r="F51" s="111">
        <f t="shared" si="4"/>
        <v>14</v>
      </c>
      <c r="G51" s="111">
        <f t="shared" ca="1" si="4"/>
        <v>12</v>
      </c>
      <c r="H51" s="111">
        <f t="shared" ca="1" si="4"/>
        <v>34</v>
      </c>
      <c r="I51" s="111">
        <f t="shared" ca="1" si="4"/>
        <v>0</v>
      </c>
      <c r="J51" s="111">
        <f t="shared" si="4"/>
        <v>20</v>
      </c>
      <c r="K51" s="46"/>
    </row>
  </sheetData>
  <mergeCells count="6">
    <mergeCell ref="G5:N5"/>
    <mergeCell ref="A11:B11"/>
    <mergeCell ref="A6:E7"/>
    <mergeCell ref="G8:K8"/>
    <mergeCell ref="L8:N8"/>
    <mergeCell ref="G6:N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2E38-FC0C-484C-B18E-C87BB135EC20}">
  <sheetPr>
    <outlinePr summaryBelow="0" summaryRight="0"/>
  </sheetPr>
  <dimension ref="A1:P37"/>
  <sheetViews>
    <sheetView topLeftCell="A19" workbookViewId="0">
      <selection activeCell="A20" sqref="A20"/>
    </sheetView>
  </sheetViews>
  <sheetFormatPr defaultColWidth="14.42578125" defaultRowHeight="15.75" customHeight="1" x14ac:dyDescent="0.2"/>
  <cols>
    <col min="1" max="1" width="27.85546875" style="76" customWidth="1"/>
    <col min="2" max="2" width="44.42578125" style="76" customWidth="1"/>
    <col min="3" max="6" width="14.42578125" style="76"/>
    <col min="7" max="7" width="16.140625" style="76" customWidth="1"/>
    <col min="8" max="10" width="14.42578125" style="76"/>
    <col min="11" max="11" width="19.5703125" style="76" customWidth="1"/>
    <col min="12" max="12" width="18.42578125" style="76" customWidth="1"/>
    <col min="13" max="13" width="17.85546875" style="76" customWidth="1"/>
    <col min="14" max="14" width="16" style="76" customWidth="1"/>
    <col min="15" max="15" width="19.42578125" style="76" customWidth="1"/>
    <col min="16" max="16" width="27.28515625" style="76" customWidth="1"/>
    <col min="17" max="16384" width="14.42578125" style="76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138</v>
      </c>
    </row>
    <row r="3" spans="1:16" ht="12.75" x14ac:dyDescent="0.2"/>
    <row r="4" spans="1:16" ht="12.75" x14ac:dyDescent="0.2"/>
    <row r="5" spans="1:16" ht="15.75" customHeight="1" x14ac:dyDescent="0.25">
      <c r="A5" s="75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109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15.7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43864</v>
      </c>
      <c r="E13" s="91">
        <v>43865</v>
      </c>
      <c r="F13" s="91">
        <v>43866</v>
      </c>
      <c r="G13" s="91">
        <v>43867</v>
      </c>
      <c r="H13" s="91">
        <v>43868</v>
      </c>
      <c r="I13" s="91">
        <v>43869</v>
      </c>
      <c r="J13" s="91">
        <v>43870</v>
      </c>
      <c r="K13" s="26" t="s">
        <v>46</v>
      </c>
      <c r="M13" s="12" t="s">
        <v>29</v>
      </c>
      <c r="N13" s="98">
        <f>D37</f>
        <v>20</v>
      </c>
      <c r="O13" s="100">
        <f>C37 - N13</f>
        <v>45</v>
      </c>
      <c r="P13" s="99">
        <f>C37 - N22</f>
        <v>55.714285714285715</v>
      </c>
    </row>
    <row r="14" spans="1:16" ht="45" x14ac:dyDescent="0.25">
      <c r="A14" s="87">
        <v>17</v>
      </c>
      <c r="B14" s="57" t="s">
        <v>102</v>
      </c>
      <c r="C14" s="88">
        <v>10</v>
      </c>
      <c r="D14" s="89">
        <f>SUM(D15:D20)</f>
        <v>10</v>
      </c>
      <c r="E14" s="89">
        <f t="shared" ref="E14:J14" si="0">SUM(E15:E20)</f>
        <v>0</v>
      </c>
      <c r="F14" s="89">
        <f t="shared" si="0"/>
        <v>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E37</f>
        <v>10</v>
      </c>
      <c r="O14" s="100">
        <f>O13- N14</f>
        <v>35</v>
      </c>
      <c r="P14" s="99">
        <f>P13 - N22</f>
        <v>46.428571428571431</v>
      </c>
    </row>
    <row r="15" spans="1:16" ht="14.25" x14ac:dyDescent="0.2">
      <c r="A15" s="31"/>
      <c r="B15" s="60" t="s">
        <v>110</v>
      </c>
      <c r="C15" s="33">
        <v>2</v>
      </c>
      <c r="D15" s="34">
        <v>2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F37</f>
        <v>10</v>
      </c>
      <c r="O15" s="100">
        <f>O14- N15</f>
        <v>25</v>
      </c>
      <c r="P15" s="99">
        <f>P14 - N22</f>
        <v>37.142857142857146</v>
      </c>
    </row>
    <row r="16" spans="1:16" ht="42.75" x14ac:dyDescent="0.2">
      <c r="A16" s="31"/>
      <c r="B16" s="60" t="s">
        <v>111</v>
      </c>
      <c r="C16" s="33">
        <v>2</v>
      </c>
      <c r="D16" s="34">
        <v>2</v>
      </c>
      <c r="E16" s="36">
        <v>0</v>
      </c>
      <c r="F16" s="34">
        <v>0</v>
      </c>
      <c r="G16" s="36">
        <v>0</v>
      </c>
      <c r="H16" s="37">
        <v>0</v>
      </c>
      <c r="I16" s="36">
        <v>0</v>
      </c>
      <c r="J16" s="34">
        <v>0</v>
      </c>
      <c r="K16" s="35" t="s">
        <v>48</v>
      </c>
      <c r="M16" s="12" t="s">
        <v>33</v>
      </c>
      <c r="N16" s="98">
        <f>G37</f>
        <v>2</v>
      </c>
      <c r="O16" s="100">
        <f>O15- N16</f>
        <v>23</v>
      </c>
      <c r="P16" s="99">
        <f>P15 - N22</f>
        <v>27.857142857142861</v>
      </c>
    </row>
    <row r="17" spans="1:16" ht="28.5" x14ac:dyDescent="0.2">
      <c r="A17" s="31"/>
      <c r="B17" s="130" t="s">
        <v>112</v>
      </c>
      <c r="C17" s="33">
        <v>2</v>
      </c>
      <c r="D17" s="34">
        <v>2</v>
      </c>
      <c r="E17" s="36">
        <v>0</v>
      </c>
      <c r="F17" s="34">
        <v>0</v>
      </c>
      <c r="G17" s="36">
        <v>0</v>
      </c>
      <c r="H17" s="37">
        <v>0</v>
      </c>
      <c r="I17" s="36">
        <v>0</v>
      </c>
      <c r="J17" s="34">
        <v>0</v>
      </c>
      <c r="K17" s="35" t="s">
        <v>48</v>
      </c>
      <c r="M17" s="12" t="s">
        <v>34</v>
      </c>
      <c r="N17" s="98">
        <f>H37</f>
        <v>13</v>
      </c>
      <c r="O17" s="100">
        <f>O16- N17</f>
        <v>10</v>
      </c>
      <c r="P17" s="99">
        <f>P16 - N22</f>
        <v>18.571428571428577</v>
      </c>
    </row>
    <row r="18" spans="1:16" ht="28.5" x14ac:dyDescent="0.2">
      <c r="A18" s="31"/>
      <c r="B18" s="130" t="s">
        <v>113</v>
      </c>
      <c r="C18" s="64">
        <v>1</v>
      </c>
      <c r="D18" s="65">
        <v>1</v>
      </c>
      <c r="E18" s="66">
        <v>0</v>
      </c>
      <c r="F18" s="65">
        <v>0</v>
      </c>
      <c r="G18" s="66">
        <v>0</v>
      </c>
      <c r="H18" s="67">
        <v>0</v>
      </c>
      <c r="I18" s="66">
        <v>0</v>
      </c>
      <c r="J18" s="65">
        <v>0</v>
      </c>
      <c r="K18" s="68" t="s">
        <v>48</v>
      </c>
      <c r="M18" s="12" t="s">
        <v>35</v>
      </c>
      <c r="N18" s="98">
        <f>I37</f>
        <v>0</v>
      </c>
      <c r="O18" s="100">
        <f>O17- N18</f>
        <v>10</v>
      </c>
      <c r="P18" s="99">
        <f>P17 - N22</f>
        <v>9.28571428571429</v>
      </c>
    </row>
    <row r="19" spans="1:16" ht="28.5" x14ac:dyDescent="0.2">
      <c r="A19" s="40"/>
      <c r="B19" s="131" t="s">
        <v>114</v>
      </c>
      <c r="C19" s="69">
        <v>1</v>
      </c>
      <c r="D19" s="70">
        <v>1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1" t="s">
        <v>48</v>
      </c>
      <c r="M19" s="12" t="s">
        <v>36</v>
      </c>
      <c r="N19" s="98">
        <f>J37</f>
        <v>0</v>
      </c>
      <c r="O19" s="100">
        <v>0</v>
      </c>
      <c r="P19" s="99">
        <f>P18 - N22</f>
        <v>0</v>
      </c>
    </row>
    <row r="20" spans="1:16" ht="28.5" x14ac:dyDescent="0.2">
      <c r="A20" s="40"/>
      <c r="B20" s="132" t="s">
        <v>115</v>
      </c>
      <c r="C20" s="120">
        <v>2</v>
      </c>
      <c r="D20" s="121">
        <v>2</v>
      </c>
      <c r="E20" s="121">
        <v>0</v>
      </c>
      <c r="F20" s="121">
        <v>0</v>
      </c>
      <c r="G20" s="121">
        <v>0</v>
      </c>
      <c r="H20" s="121">
        <v>0</v>
      </c>
      <c r="I20" s="121">
        <v>0</v>
      </c>
      <c r="J20" s="121">
        <v>0</v>
      </c>
      <c r="K20" s="122" t="s">
        <v>48</v>
      </c>
    </row>
    <row r="21" spans="1:16" s="90" customFormat="1" ht="14.25" x14ac:dyDescent="0.2">
      <c r="A21" s="123"/>
      <c r="B21" s="116"/>
      <c r="C21" s="117"/>
      <c r="D21" s="118"/>
      <c r="E21" s="118"/>
      <c r="F21" s="118"/>
      <c r="G21" s="118"/>
      <c r="H21" s="118"/>
      <c r="I21" s="118"/>
      <c r="J21" s="118"/>
      <c r="K21" s="119"/>
      <c r="M21" s="113"/>
      <c r="O21" s="76"/>
      <c r="P21" s="76"/>
    </row>
    <row r="22" spans="1:16" ht="30" x14ac:dyDescent="0.25">
      <c r="A22" s="125">
        <v>6</v>
      </c>
      <c r="B22" s="74" t="s">
        <v>11</v>
      </c>
      <c r="C22" s="127">
        <v>20</v>
      </c>
      <c r="D22" s="128">
        <f t="shared" ref="D22:J22" si="1">SUM(D23:D25)</f>
        <v>10</v>
      </c>
      <c r="E22" s="128">
        <f t="shared" si="1"/>
        <v>10</v>
      </c>
      <c r="F22" s="128">
        <f t="shared" si="1"/>
        <v>0</v>
      </c>
      <c r="G22" s="128">
        <f t="shared" si="1"/>
        <v>0</v>
      </c>
      <c r="H22" s="128">
        <f t="shared" si="1"/>
        <v>0</v>
      </c>
      <c r="I22" s="128">
        <f t="shared" si="1"/>
        <v>0</v>
      </c>
      <c r="J22" s="128">
        <f t="shared" si="1"/>
        <v>0</v>
      </c>
      <c r="K22" s="129"/>
      <c r="M22" s="103" t="s">
        <v>84</v>
      </c>
      <c r="N22" s="104">
        <f xml:space="preserve"> C37 / 7</f>
        <v>9.2857142857142865</v>
      </c>
    </row>
    <row r="23" spans="1:16" ht="28.5" x14ac:dyDescent="0.2">
      <c r="A23" s="31"/>
      <c r="B23" s="60" t="s">
        <v>116</v>
      </c>
      <c r="C23" s="126">
        <v>8</v>
      </c>
      <c r="D23" s="34">
        <v>6</v>
      </c>
      <c r="E23" s="34">
        <v>2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28.5" x14ac:dyDescent="0.2">
      <c r="A24" s="31"/>
      <c r="B24" s="60" t="s">
        <v>117</v>
      </c>
      <c r="C24" s="33">
        <v>8</v>
      </c>
      <c r="D24" s="34">
        <v>4</v>
      </c>
      <c r="E24" s="36">
        <v>4</v>
      </c>
      <c r="F24" s="34">
        <v>0</v>
      </c>
      <c r="G24" s="36">
        <v>0</v>
      </c>
      <c r="H24" s="37">
        <v>0</v>
      </c>
      <c r="I24" s="36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42.75" x14ac:dyDescent="0.2">
      <c r="A25" s="31"/>
      <c r="B25" s="130" t="s">
        <v>118</v>
      </c>
      <c r="C25" s="33">
        <v>4</v>
      </c>
      <c r="D25" s="34">
        <v>0</v>
      </c>
      <c r="E25" s="36">
        <v>4</v>
      </c>
      <c r="F25" s="34">
        <v>0</v>
      </c>
      <c r="G25" s="36">
        <v>0</v>
      </c>
      <c r="H25" s="37">
        <v>0</v>
      </c>
      <c r="I25" s="36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14.25" x14ac:dyDescent="0.2">
      <c r="A26" s="40"/>
      <c r="B26" s="47"/>
      <c r="C26" s="42"/>
      <c r="D26" s="42"/>
      <c r="E26" s="42"/>
      <c r="F26" s="42"/>
      <c r="G26" s="42"/>
      <c r="H26" s="42"/>
      <c r="I26" s="42"/>
      <c r="J26" s="42"/>
      <c r="K26" s="42"/>
      <c r="M26" s="113"/>
      <c r="N26" s="90"/>
      <c r="O26" s="90"/>
      <c r="P26" s="90"/>
    </row>
    <row r="27" spans="1:16" ht="30" x14ac:dyDescent="0.25">
      <c r="A27" s="72">
        <v>7</v>
      </c>
      <c r="B27" s="74" t="s">
        <v>12</v>
      </c>
      <c r="C27" s="73">
        <v>20</v>
      </c>
      <c r="D27" s="29">
        <f t="shared" ref="D27:J27" si="2">SUM(D28:D29)</f>
        <v>0</v>
      </c>
      <c r="E27" s="29">
        <f t="shared" si="2"/>
        <v>0</v>
      </c>
      <c r="F27" s="29">
        <f t="shared" si="2"/>
        <v>10</v>
      </c>
      <c r="G27" s="29">
        <f t="shared" si="2"/>
        <v>0</v>
      </c>
      <c r="H27" s="29">
        <f t="shared" si="2"/>
        <v>0</v>
      </c>
      <c r="I27" s="29">
        <f t="shared" si="2"/>
        <v>0</v>
      </c>
      <c r="J27" s="133">
        <f t="shared" si="2"/>
        <v>0</v>
      </c>
      <c r="K27" s="129"/>
      <c r="M27" s="113"/>
      <c r="N27" s="90"/>
      <c r="O27" s="90"/>
      <c r="P27" s="90"/>
    </row>
    <row r="28" spans="1:16" ht="28.5" x14ac:dyDescent="0.2">
      <c r="A28" s="47"/>
      <c r="B28" s="60" t="s">
        <v>119</v>
      </c>
      <c r="C28" s="33">
        <v>5</v>
      </c>
      <c r="D28" s="34">
        <v>0</v>
      </c>
      <c r="E28" s="34">
        <v>0</v>
      </c>
      <c r="F28" s="34">
        <v>5</v>
      </c>
      <c r="G28" s="34">
        <v>0</v>
      </c>
      <c r="H28" s="34">
        <v>0</v>
      </c>
      <c r="I28" s="34">
        <v>0</v>
      </c>
      <c r="J28" s="34">
        <v>0</v>
      </c>
      <c r="K28" s="35" t="s">
        <v>48</v>
      </c>
    </row>
    <row r="29" spans="1:16" ht="28.5" x14ac:dyDescent="0.2">
      <c r="A29" s="47"/>
      <c r="B29" s="60" t="s">
        <v>120</v>
      </c>
      <c r="C29" s="33">
        <v>5</v>
      </c>
      <c r="D29" s="34">
        <v>0</v>
      </c>
      <c r="E29" s="34">
        <v>0</v>
      </c>
      <c r="F29" s="34">
        <v>5</v>
      </c>
      <c r="G29" s="34">
        <v>0</v>
      </c>
      <c r="H29" s="34">
        <v>0</v>
      </c>
      <c r="I29" s="34">
        <v>0</v>
      </c>
      <c r="J29" s="34">
        <v>0</v>
      </c>
      <c r="K29" s="35" t="s">
        <v>48</v>
      </c>
    </row>
    <row r="30" spans="1:16" ht="15.75" customHeight="1" x14ac:dyDescent="0.2">
      <c r="H30" s="101"/>
      <c r="I30" s="102"/>
      <c r="J30" s="96"/>
    </row>
    <row r="31" spans="1:16" ht="32.25" customHeight="1" x14ac:dyDescent="0.25">
      <c r="A31" s="72">
        <v>8</v>
      </c>
      <c r="B31" s="74" t="s">
        <v>14</v>
      </c>
      <c r="C31" s="73">
        <v>15</v>
      </c>
      <c r="D31" s="29">
        <v>0</v>
      </c>
      <c r="E31" s="29">
        <v>0</v>
      </c>
      <c r="F31" s="29">
        <f>SUM(F32:F35)</f>
        <v>0</v>
      </c>
      <c r="G31" s="29">
        <f>SUM(G32:G35)</f>
        <v>2</v>
      </c>
      <c r="H31" s="29">
        <f>SUM(H32:H35)</f>
        <v>13</v>
      </c>
      <c r="I31" s="29">
        <f>SUM(I32:I35)</f>
        <v>0</v>
      </c>
      <c r="J31" s="133">
        <f>SUM(J32:J35)</f>
        <v>0</v>
      </c>
      <c r="K31" s="129"/>
    </row>
    <row r="32" spans="1:16" ht="30" customHeight="1" x14ac:dyDescent="0.2">
      <c r="A32" s="47"/>
      <c r="B32" s="60" t="s">
        <v>121</v>
      </c>
      <c r="C32" s="33">
        <v>2</v>
      </c>
      <c r="D32" s="34">
        <v>0</v>
      </c>
      <c r="E32" s="34">
        <v>0</v>
      </c>
      <c r="F32" s="34">
        <v>0</v>
      </c>
      <c r="G32" s="34">
        <v>2</v>
      </c>
      <c r="H32" s="34">
        <v>0</v>
      </c>
      <c r="I32" s="34">
        <v>0</v>
      </c>
      <c r="J32" s="34">
        <v>0</v>
      </c>
      <c r="K32" s="35" t="s">
        <v>48</v>
      </c>
    </row>
    <row r="33" spans="1:11" ht="27.75" customHeight="1" x14ac:dyDescent="0.2">
      <c r="A33" s="47"/>
      <c r="B33" s="60" t="s">
        <v>122</v>
      </c>
      <c r="C33" s="33">
        <v>2</v>
      </c>
      <c r="D33" s="34">
        <v>0</v>
      </c>
      <c r="E33" s="34">
        <v>0</v>
      </c>
      <c r="F33" s="34">
        <v>0</v>
      </c>
      <c r="G33" s="34">
        <v>0</v>
      </c>
      <c r="H33" s="34">
        <v>2</v>
      </c>
      <c r="I33" s="34">
        <v>0</v>
      </c>
      <c r="J33" s="34">
        <v>0</v>
      </c>
      <c r="K33" s="35" t="s">
        <v>48</v>
      </c>
    </row>
    <row r="34" spans="1:11" ht="26.25" customHeight="1" x14ac:dyDescent="0.2">
      <c r="A34" s="47"/>
      <c r="B34" s="60" t="s">
        <v>123</v>
      </c>
      <c r="C34" s="33">
        <v>6</v>
      </c>
      <c r="D34" s="34">
        <v>0</v>
      </c>
      <c r="E34" s="34">
        <v>0</v>
      </c>
      <c r="F34" s="34">
        <v>0</v>
      </c>
      <c r="G34" s="34">
        <v>0</v>
      </c>
      <c r="H34" s="34">
        <v>6</v>
      </c>
      <c r="I34" s="34">
        <v>0</v>
      </c>
      <c r="J34" s="34">
        <v>0</v>
      </c>
      <c r="K34" s="35" t="s">
        <v>48</v>
      </c>
    </row>
    <row r="35" spans="1:11" ht="30" customHeight="1" x14ac:dyDescent="0.2">
      <c r="A35" s="47"/>
      <c r="B35" s="60" t="s">
        <v>124</v>
      </c>
      <c r="C35" s="33">
        <v>5</v>
      </c>
      <c r="D35" s="34">
        <v>0</v>
      </c>
      <c r="E35" s="34">
        <v>0</v>
      </c>
      <c r="F35" s="34">
        <v>0</v>
      </c>
      <c r="G35" s="34">
        <v>0</v>
      </c>
      <c r="H35" s="34">
        <v>5</v>
      </c>
      <c r="I35" s="34">
        <v>0</v>
      </c>
      <c r="J35" s="34">
        <v>0</v>
      </c>
      <c r="K35" s="35" t="s">
        <v>48</v>
      </c>
    </row>
    <row r="37" spans="1:11" ht="15.75" customHeight="1" x14ac:dyDescent="0.25">
      <c r="B37" s="43" t="s">
        <v>52</v>
      </c>
      <c r="C37" s="111">
        <f t="shared" ref="C37:J37" si="3">SUM(C31,C27,C22,C14)</f>
        <v>65</v>
      </c>
      <c r="D37" s="111">
        <f t="shared" si="3"/>
        <v>20</v>
      </c>
      <c r="E37" s="111">
        <f t="shared" si="3"/>
        <v>10</v>
      </c>
      <c r="F37" s="111">
        <f t="shared" si="3"/>
        <v>10</v>
      </c>
      <c r="G37" s="111">
        <f t="shared" si="3"/>
        <v>2</v>
      </c>
      <c r="H37" s="111">
        <f t="shared" si="3"/>
        <v>13</v>
      </c>
      <c r="I37" s="111">
        <f t="shared" si="3"/>
        <v>0</v>
      </c>
      <c r="J37" s="111">
        <f t="shared" si="3"/>
        <v>0</v>
      </c>
      <c r="K37" s="46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5325-CCF3-44D2-B53B-16FE8908CB67}">
  <sheetPr>
    <outlinePr summaryBelow="0" summaryRight="0"/>
  </sheetPr>
  <dimension ref="A1:P30"/>
  <sheetViews>
    <sheetView tabSelected="1" topLeftCell="A7" workbookViewId="0">
      <selection activeCell="B15" sqref="B15"/>
    </sheetView>
  </sheetViews>
  <sheetFormatPr defaultColWidth="14.42578125" defaultRowHeight="15.75" customHeight="1" x14ac:dyDescent="0.2"/>
  <cols>
    <col min="1" max="1" width="27.85546875" style="115" customWidth="1"/>
    <col min="2" max="2" width="44.42578125" style="115" customWidth="1"/>
    <col min="3" max="6" width="14.42578125" style="115"/>
    <col min="7" max="7" width="16.140625" style="115" customWidth="1"/>
    <col min="8" max="10" width="14.42578125" style="115"/>
    <col min="11" max="11" width="19.5703125" style="115" customWidth="1"/>
    <col min="12" max="12" width="18.42578125" style="115" customWidth="1"/>
    <col min="13" max="13" width="17.85546875" style="115" customWidth="1"/>
    <col min="14" max="14" width="16" style="115" customWidth="1"/>
    <col min="15" max="15" width="19.42578125" style="115" customWidth="1"/>
    <col min="16" max="16" width="27.28515625" style="115" customWidth="1"/>
    <col min="17" max="16384" width="14.42578125" style="115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139</v>
      </c>
    </row>
    <row r="3" spans="1:16" ht="12.75" x14ac:dyDescent="0.2"/>
    <row r="4" spans="1:16" ht="12.75" x14ac:dyDescent="0.2"/>
    <row r="5" spans="1:16" ht="15.75" customHeight="1" x14ac:dyDescent="0.25">
      <c r="A5" s="114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137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15.7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43871</v>
      </c>
      <c r="E13" s="91">
        <v>43872</v>
      </c>
      <c r="F13" s="91">
        <v>43873</v>
      </c>
      <c r="G13" s="91">
        <v>43874</v>
      </c>
      <c r="H13" s="91">
        <v>43875</v>
      </c>
      <c r="I13" s="91">
        <v>43876</v>
      </c>
      <c r="J13" s="91">
        <v>43877</v>
      </c>
      <c r="K13" s="26" t="s">
        <v>46</v>
      </c>
      <c r="M13" s="12" t="s">
        <v>29</v>
      </c>
      <c r="N13" s="98">
        <f>D30</f>
        <v>10</v>
      </c>
      <c r="O13" s="100">
        <f>C30 - N13</f>
        <v>55</v>
      </c>
      <c r="P13" s="99">
        <f>C30 - N22</f>
        <v>55.714285714285715</v>
      </c>
    </row>
    <row r="14" spans="1:16" ht="30" x14ac:dyDescent="0.25">
      <c r="A14" s="87">
        <v>9</v>
      </c>
      <c r="B14" s="57" t="s">
        <v>13</v>
      </c>
      <c r="C14" s="88">
        <v>50</v>
      </c>
      <c r="D14" s="89">
        <f>SUM(D15:D20)</f>
        <v>10</v>
      </c>
      <c r="E14" s="89">
        <f t="shared" ref="E14:J14" si="0">SUM(E15:E20)</f>
        <v>15</v>
      </c>
      <c r="F14" s="89">
        <f t="shared" si="0"/>
        <v>25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E30</f>
        <v>15</v>
      </c>
      <c r="O14" s="100">
        <f>O13- N14</f>
        <v>40</v>
      </c>
      <c r="P14" s="99">
        <f>P13 - N22</f>
        <v>46.428571428571431</v>
      </c>
    </row>
    <row r="15" spans="1:16" ht="57" x14ac:dyDescent="0.2">
      <c r="A15" s="31"/>
      <c r="B15" s="60" t="s">
        <v>125</v>
      </c>
      <c r="C15" s="33">
        <v>10</v>
      </c>
      <c r="D15" s="34">
        <v>10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F30</f>
        <v>25</v>
      </c>
      <c r="O15" s="100">
        <f>O14- N15</f>
        <v>15</v>
      </c>
      <c r="P15" s="99">
        <f>P14 - N22</f>
        <v>37.142857142857146</v>
      </c>
    </row>
    <row r="16" spans="1:16" ht="28.5" x14ac:dyDescent="0.2">
      <c r="A16" s="31"/>
      <c r="B16" s="60" t="s">
        <v>126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48</v>
      </c>
      <c r="M16" s="12" t="s">
        <v>33</v>
      </c>
      <c r="N16" s="98">
        <f>G30</f>
        <v>4</v>
      </c>
      <c r="O16" s="100">
        <f>O15- N16</f>
        <v>11</v>
      </c>
      <c r="P16" s="99">
        <f>P15 - N22</f>
        <v>27.857142857142861</v>
      </c>
    </row>
    <row r="17" spans="1:16" ht="42.75" x14ac:dyDescent="0.2">
      <c r="A17" s="31"/>
      <c r="B17" s="130" t="s">
        <v>127</v>
      </c>
      <c r="C17" s="33">
        <v>5</v>
      </c>
      <c r="D17" s="34">
        <v>0</v>
      </c>
      <c r="E17" s="34">
        <v>5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5" t="s">
        <v>48</v>
      </c>
      <c r="M17" s="12" t="s">
        <v>34</v>
      </c>
      <c r="N17" s="98">
        <f>H30</f>
        <v>4</v>
      </c>
      <c r="O17" s="100">
        <f>O16- N17</f>
        <v>7</v>
      </c>
      <c r="P17" s="99">
        <f>P16 - N22</f>
        <v>18.571428571428577</v>
      </c>
    </row>
    <row r="18" spans="1:16" ht="57" x14ac:dyDescent="0.2">
      <c r="A18" s="31"/>
      <c r="B18" s="130" t="s">
        <v>128</v>
      </c>
      <c r="C18" s="64">
        <v>10</v>
      </c>
      <c r="D18" s="34">
        <v>0</v>
      </c>
      <c r="E18" s="34">
        <v>5</v>
      </c>
      <c r="F18" s="34">
        <v>5</v>
      </c>
      <c r="G18" s="34">
        <v>0</v>
      </c>
      <c r="H18" s="34">
        <v>0</v>
      </c>
      <c r="I18" s="34">
        <v>0</v>
      </c>
      <c r="J18" s="34">
        <v>0</v>
      </c>
      <c r="K18" s="68" t="s">
        <v>48</v>
      </c>
      <c r="M18" s="12" t="s">
        <v>35</v>
      </c>
      <c r="N18" s="98">
        <f>I30</f>
        <v>0</v>
      </c>
      <c r="O18" s="100">
        <f>O17- N18</f>
        <v>7</v>
      </c>
      <c r="P18" s="99">
        <f>P17 - N22</f>
        <v>9.28571428571429</v>
      </c>
    </row>
    <row r="19" spans="1:16" ht="28.5" x14ac:dyDescent="0.2">
      <c r="A19" s="40"/>
      <c r="B19" s="131" t="s">
        <v>129</v>
      </c>
      <c r="C19" s="69">
        <v>10</v>
      </c>
      <c r="D19" s="34">
        <v>0</v>
      </c>
      <c r="E19" s="34">
        <v>0</v>
      </c>
      <c r="F19" s="34">
        <v>10</v>
      </c>
      <c r="G19" s="34">
        <v>0</v>
      </c>
      <c r="H19" s="34">
        <v>0</v>
      </c>
      <c r="I19" s="34">
        <v>0</v>
      </c>
      <c r="J19" s="34">
        <v>0</v>
      </c>
      <c r="K19" s="71" t="s">
        <v>48</v>
      </c>
      <c r="M19" s="12" t="s">
        <v>36</v>
      </c>
      <c r="N19" s="98">
        <f>J30</f>
        <v>7</v>
      </c>
      <c r="O19" s="100">
        <v>0</v>
      </c>
      <c r="P19" s="99">
        <f>P18 - N22</f>
        <v>0</v>
      </c>
    </row>
    <row r="20" spans="1:16" ht="42.75" x14ac:dyDescent="0.2">
      <c r="A20" s="40"/>
      <c r="B20" s="132" t="s">
        <v>130</v>
      </c>
      <c r="C20" s="120">
        <v>10</v>
      </c>
      <c r="D20" s="34">
        <v>0</v>
      </c>
      <c r="E20" s="34">
        <v>0</v>
      </c>
      <c r="F20" s="34">
        <v>10</v>
      </c>
      <c r="G20" s="34">
        <v>0</v>
      </c>
      <c r="H20" s="34">
        <v>0</v>
      </c>
      <c r="I20" s="34">
        <v>0</v>
      </c>
      <c r="J20" s="34">
        <v>0</v>
      </c>
      <c r="K20" s="122" t="s">
        <v>48</v>
      </c>
    </row>
    <row r="21" spans="1:16" s="90" customFormat="1" ht="14.25" x14ac:dyDescent="0.2">
      <c r="A21" s="123"/>
      <c r="B21" s="116"/>
      <c r="C21" s="117"/>
      <c r="D21" s="118"/>
      <c r="E21" s="118"/>
      <c r="F21" s="118"/>
      <c r="G21" s="118"/>
      <c r="H21" s="118"/>
      <c r="I21" s="118"/>
      <c r="J21" s="118"/>
      <c r="K21" s="119"/>
      <c r="M21" s="113"/>
      <c r="O21" s="115"/>
      <c r="P21" s="115"/>
    </row>
    <row r="22" spans="1:16" ht="45" x14ac:dyDescent="0.25">
      <c r="A22" s="125">
        <v>10</v>
      </c>
      <c r="B22" s="74" t="s">
        <v>18</v>
      </c>
      <c r="C22" s="127">
        <v>15</v>
      </c>
      <c r="D22" s="128">
        <f>SUM(D23:D28)</f>
        <v>0</v>
      </c>
      <c r="E22" s="128">
        <f t="shared" ref="E22:J22" si="1">SUM(E23:E28)</f>
        <v>0</v>
      </c>
      <c r="F22" s="128">
        <f t="shared" si="1"/>
        <v>0</v>
      </c>
      <c r="G22" s="128">
        <f t="shared" si="1"/>
        <v>4</v>
      </c>
      <c r="H22" s="128">
        <f t="shared" si="1"/>
        <v>4</v>
      </c>
      <c r="I22" s="128">
        <f t="shared" si="1"/>
        <v>0</v>
      </c>
      <c r="J22" s="128">
        <f t="shared" si="1"/>
        <v>7</v>
      </c>
      <c r="K22" s="129"/>
      <c r="M22" s="103" t="s">
        <v>84</v>
      </c>
      <c r="N22" s="104">
        <f xml:space="preserve"> C30 / 7</f>
        <v>9.2857142857142865</v>
      </c>
    </row>
    <row r="23" spans="1:16" ht="42.75" x14ac:dyDescent="0.2">
      <c r="A23" s="31"/>
      <c r="B23" s="60" t="s">
        <v>131</v>
      </c>
      <c r="C23" s="126">
        <v>2</v>
      </c>
      <c r="D23" s="34">
        <v>0</v>
      </c>
      <c r="E23" s="34">
        <v>0</v>
      </c>
      <c r="F23" s="34">
        <v>0</v>
      </c>
      <c r="G23" s="34">
        <v>2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28.5" x14ac:dyDescent="0.2">
      <c r="A24" s="31"/>
      <c r="B24" s="60" t="s">
        <v>132</v>
      </c>
      <c r="C24" s="33">
        <v>2</v>
      </c>
      <c r="D24" s="34">
        <v>0</v>
      </c>
      <c r="E24" s="34">
        <v>0</v>
      </c>
      <c r="F24" s="34">
        <v>0</v>
      </c>
      <c r="G24" s="34">
        <v>2</v>
      </c>
      <c r="H24" s="34">
        <v>0</v>
      </c>
      <c r="I24" s="34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14.25" x14ac:dyDescent="0.2">
      <c r="A25" s="31"/>
      <c r="B25" s="130" t="s">
        <v>133</v>
      </c>
      <c r="C25" s="33">
        <v>2</v>
      </c>
      <c r="D25" s="34">
        <v>0</v>
      </c>
      <c r="E25" s="34">
        <v>0</v>
      </c>
      <c r="F25" s="34">
        <v>0</v>
      </c>
      <c r="G25" s="34">
        <v>0</v>
      </c>
      <c r="H25" s="34">
        <v>2</v>
      </c>
      <c r="I25" s="34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28.5" x14ac:dyDescent="0.2">
      <c r="A26" s="40"/>
      <c r="B26" s="130" t="s">
        <v>134</v>
      </c>
      <c r="C26" s="33">
        <v>2</v>
      </c>
      <c r="D26" s="34">
        <v>0</v>
      </c>
      <c r="E26" s="34">
        <v>0</v>
      </c>
      <c r="F26" s="34">
        <v>0</v>
      </c>
      <c r="G26" s="34">
        <v>0</v>
      </c>
      <c r="H26" s="34">
        <v>2</v>
      </c>
      <c r="I26" s="34">
        <v>0</v>
      </c>
      <c r="J26" s="34">
        <v>0</v>
      </c>
      <c r="K26" s="35" t="s">
        <v>48</v>
      </c>
      <c r="M26" s="113"/>
      <c r="N26" s="90"/>
      <c r="O26" s="90"/>
      <c r="P26" s="90"/>
    </row>
    <row r="27" spans="1:16" ht="42.75" x14ac:dyDescent="0.2">
      <c r="A27" s="40"/>
      <c r="B27" s="130" t="s">
        <v>135</v>
      </c>
      <c r="C27" s="33">
        <v>5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5</v>
      </c>
      <c r="K27" s="35" t="s">
        <v>48</v>
      </c>
      <c r="M27" s="113"/>
      <c r="N27" s="90"/>
      <c r="O27" s="90"/>
      <c r="P27" s="90"/>
    </row>
    <row r="28" spans="1:16" ht="28.5" x14ac:dyDescent="0.2">
      <c r="A28" s="40"/>
      <c r="B28" s="130" t="s">
        <v>136</v>
      </c>
      <c r="C28" s="33">
        <v>2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2</v>
      </c>
      <c r="K28" s="35" t="s">
        <v>48</v>
      </c>
      <c r="M28" s="113"/>
      <c r="N28" s="90"/>
      <c r="O28" s="90"/>
      <c r="P28" s="90"/>
    </row>
    <row r="30" spans="1:16" ht="15.75" customHeight="1" x14ac:dyDescent="0.25">
      <c r="B30" s="43" t="s">
        <v>52</v>
      </c>
      <c r="C30" s="111">
        <f>SUM(C22,C14)</f>
        <v>65</v>
      </c>
      <c r="D30" s="111">
        <f>SUM(D22,D14)</f>
        <v>10</v>
      </c>
      <c r="E30" s="111">
        <f t="shared" ref="E30:I30" si="2">SUM(E22,E14)</f>
        <v>15</v>
      </c>
      <c r="F30" s="111">
        <f t="shared" si="2"/>
        <v>25</v>
      </c>
      <c r="G30" s="111">
        <f t="shared" si="2"/>
        <v>4</v>
      </c>
      <c r="H30" s="111">
        <f t="shared" si="2"/>
        <v>4</v>
      </c>
      <c r="I30" s="111">
        <f t="shared" si="2"/>
        <v>0</v>
      </c>
      <c r="J30" s="111">
        <f>SUM(J22,J14)</f>
        <v>7</v>
      </c>
      <c r="K30" s="46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8CBE-8478-490C-8582-52D86D4E4E5B}">
  <sheetPr>
    <outlinePr summaryBelow="0" summaryRight="0"/>
  </sheetPr>
  <dimension ref="A1:P33"/>
  <sheetViews>
    <sheetView topLeftCell="A25" workbookViewId="0">
      <selection activeCell="K31" sqref="K31"/>
    </sheetView>
  </sheetViews>
  <sheetFormatPr defaultColWidth="14.42578125" defaultRowHeight="15.75" customHeight="1" x14ac:dyDescent="0.2"/>
  <cols>
    <col min="1" max="1" width="27.85546875" style="115" customWidth="1"/>
    <col min="2" max="2" width="44.42578125" style="115" customWidth="1"/>
    <col min="3" max="6" width="14.42578125" style="115"/>
    <col min="7" max="7" width="16.140625" style="115" customWidth="1"/>
    <col min="8" max="10" width="14.42578125" style="115"/>
    <col min="11" max="11" width="19.5703125" style="115" customWidth="1"/>
    <col min="12" max="12" width="18.42578125" style="115" customWidth="1"/>
    <col min="13" max="13" width="17.85546875" style="115" customWidth="1"/>
    <col min="14" max="14" width="16" style="115" customWidth="1"/>
    <col min="15" max="15" width="19.42578125" style="115" customWidth="1"/>
    <col min="16" max="16" width="27.28515625" style="115" customWidth="1"/>
    <col min="17" max="16384" width="14.42578125" style="115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140</v>
      </c>
    </row>
    <row r="3" spans="1:16" ht="12.75" x14ac:dyDescent="0.2"/>
    <row r="4" spans="1:16" ht="12.75" x14ac:dyDescent="0.2"/>
    <row r="5" spans="1:16" ht="15.75" customHeight="1" x14ac:dyDescent="0.25">
      <c r="A5" s="114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141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38.2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43878</v>
      </c>
      <c r="E13" s="91">
        <v>43879</v>
      </c>
      <c r="F13" s="91">
        <v>43880</v>
      </c>
      <c r="G13" s="91">
        <v>43881</v>
      </c>
      <c r="H13" s="91">
        <v>43882</v>
      </c>
      <c r="I13" s="91">
        <v>43883</v>
      </c>
      <c r="J13" s="91">
        <v>43884</v>
      </c>
      <c r="K13" s="26" t="s">
        <v>46</v>
      </c>
      <c r="M13" s="12" t="s">
        <v>29</v>
      </c>
      <c r="N13" s="98">
        <f>D33</f>
        <v>5</v>
      </c>
      <c r="O13" s="100">
        <f>C33 - N13</f>
        <v>70</v>
      </c>
      <c r="P13" s="99">
        <f>C33 - N22</f>
        <v>64.285714285714292</v>
      </c>
    </row>
    <row r="14" spans="1:16" ht="60" x14ac:dyDescent="0.25">
      <c r="A14" s="87">
        <v>11</v>
      </c>
      <c r="B14" s="57" t="s">
        <v>73</v>
      </c>
      <c r="C14" s="88">
        <v>35</v>
      </c>
      <c r="D14" s="89">
        <f>SUM(D15:D20)</f>
        <v>5</v>
      </c>
      <c r="E14" s="89">
        <f t="shared" ref="E14:J14" si="0">SUM(E15:E20)</f>
        <v>10</v>
      </c>
      <c r="F14" s="89">
        <f t="shared" si="0"/>
        <v>20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E33</f>
        <v>10</v>
      </c>
      <c r="O14" s="100">
        <f>O13- N14</f>
        <v>60</v>
      </c>
      <c r="P14" s="99">
        <f>P13 - N22</f>
        <v>53.571428571428577</v>
      </c>
    </row>
    <row r="15" spans="1:16" ht="28.5" x14ac:dyDescent="0.2">
      <c r="A15" s="31"/>
      <c r="B15" s="60" t="s">
        <v>151</v>
      </c>
      <c r="C15" s="33">
        <v>5</v>
      </c>
      <c r="D15" s="34">
        <v>5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F33</f>
        <v>21</v>
      </c>
      <c r="O15" s="100">
        <f>O14- N15</f>
        <v>39</v>
      </c>
      <c r="P15" s="99">
        <f>P14 - N22</f>
        <v>42.857142857142861</v>
      </c>
    </row>
    <row r="16" spans="1:16" ht="28.5" x14ac:dyDescent="0.2">
      <c r="A16" s="31"/>
      <c r="B16" s="60" t="s">
        <v>152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48</v>
      </c>
      <c r="M16" s="12" t="s">
        <v>33</v>
      </c>
      <c r="N16" s="98">
        <f>G33</f>
        <v>9</v>
      </c>
      <c r="O16" s="100">
        <f>O15- N16</f>
        <v>30</v>
      </c>
      <c r="P16" s="99">
        <f>P15 - N22</f>
        <v>32.142857142857146</v>
      </c>
    </row>
    <row r="17" spans="1:16" ht="28.5" x14ac:dyDescent="0.2">
      <c r="A17" s="31"/>
      <c r="B17" s="60" t="s">
        <v>153</v>
      </c>
      <c r="C17" s="33">
        <v>10</v>
      </c>
      <c r="D17" s="34">
        <v>0</v>
      </c>
      <c r="E17" s="34">
        <v>5</v>
      </c>
      <c r="F17" s="34">
        <v>5</v>
      </c>
      <c r="G17" s="34">
        <v>0</v>
      </c>
      <c r="H17" s="34">
        <v>0</v>
      </c>
      <c r="I17" s="34">
        <v>0</v>
      </c>
      <c r="J17" s="34">
        <v>0</v>
      </c>
      <c r="K17" s="35" t="s">
        <v>48</v>
      </c>
      <c r="M17" s="12" t="s">
        <v>34</v>
      </c>
      <c r="N17" s="98">
        <f>H33</f>
        <v>20</v>
      </c>
      <c r="O17" s="100">
        <f>O16- N17</f>
        <v>10</v>
      </c>
      <c r="P17" s="99">
        <f>P16 - N22</f>
        <v>21.428571428571431</v>
      </c>
    </row>
    <row r="18" spans="1:16" ht="42.75" x14ac:dyDescent="0.2">
      <c r="A18" s="31"/>
      <c r="B18" s="60" t="s">
        <v>154</v>
      </c>
      <c r="C18" s="64">
        <v>5</v>
      </c>
      <c r="D18" s="34">
        <v>0</v>
      </c>
      <c r="E18" s="34">
        <v>0</v>
      </c>
      <c r="F18" s="34">
        <v>5</v>
      </c>
      <c r="G18" s="34">
        <v>0</v>
      </c>
      <c r="H18" s="34">
        <v>0</v>
      </c>
      <c r="I18" s="34">
        <v>0</v>
      </c>
      <c r="J18" s="34">
        <v>0</v>
      </c>
      <c r="K18" s="68" t="s">
        <v>48</v>
      </c>
      <c r="M18" s="12" t="s">
        <v>35</v>
      </c>
      <c r="N18" s="98">
        <f>I33</f>
        <v>0</v>
      </c>
      <c r="O18" s="100">
        <f>O17- N18</f>
        <v>10</v>
      </c>
      <c r="P18" s="99">
        <f>P17 - N22</f>
        <v>10.714285714285717</v>
      </c>
    </row>
    <row r="19" spans="1:16" ht="42.75" x14ac:dyDescent="0.2">
      <c r="A19" s="40"/>
      <c r="B19" s="60" t="s">
        <v>155</v>
      </c>
      <c r="C19" s="69">
        <v>5</v>
      </c>
      <c r="D19" s="34">
        <v>0</v>
      </c>
      <c r="E19" s="34">
        <v>0</v>
      </c>
      <c r="F19" s="34">
        <v>5</v>
      </c>
      <c r="G19" s="34">
        <v>0</v>
      </c>
      <c r="H19" s="34">
        <v>0</v>
      </c>
      <c r="I19" s="34">
        <v>0</v>
      </c>
      <c r="J19" s="34">
        <v>0</v>
      </c>
      <c r="K19" s="71" t="s">
        <v>48</v>
      </c>
      <c r="M19" s="12" t="s">
        <v>36</v>
      </c>
      <c r="N19" s="98">
        <f>J33</f>
        <v>10</v>
      </c>
      <c r="O19" s="100">
        <v>0</v>
      </c>
      <c r="P19" s="99">
        <f>P18 - N22</f>
        <v>0</v>
      </c>
    </row>
    <row r="20" spans="1:16" ht="42.75" x14ac:dyDescent="0.2">
      <c r="A20" s="40"/>
      <c r="B20" s="60" t="s">
        <v>156</v>
      </c>
      <c r="C20" s="120">
        <v>5</v>
      </c>
      <c r="D20" s="34">
        <v>0</v>
      </c>
      <c r="E20" s="34">
        <v>0</v>
      </c>
      <c r="F20" s="34">
        <v>5</v>
      </c>
      <c r="G20" s="34">
        <v>0</v>
      </c>
      <c r="H20" s="34">
        <v>0</v>
      </c>
      <c r="I20" s="34">
        <v>0</v>
      </c>
      <c r="J20" s="34">
        <v>0</v>
      </c>
      <c r="K20" s="122" t="s">
        <v>48</v>
      </c>
    </row>
    <row r="21" spans="1:16" s="90" customFormat="1" ht="14.25" x14ac:dyDescent="0.2">
      <c r="A21" s="123"/>
      <c r="B21" s="116"/>
      <c r="C21" s="117"/>
      <c r="D21" s="118"/>
      <c r="E21" s="118"/>
      <c r="F21" s="118"/>
      <c r="G21" s="118"/>
      <c r="H21" s="118"/>
      <c r="I21" s="118"/>
      <c r="J21" s="118"/>
      <c r="K21" s="119"/>
      <c r="M21" s="113"/>
      <c r="O21" s="115"/>
      <c r="P21" s="115"/>
    </row>
    <row r="22" spans="1:16" ht="30" x14ac:dyDescent="0.25">
      <c r="A22" s="125">
        <v>12</v>
      </c>
      <c r="B22" s="74" t="s">
        <v>19</v>
      </c>
      <c r="C22" s="127">
        <v>40</v>
      </c>
      <c r="D22" s="128">
        <f>SUM(D23:D31)</f>
        <v>0</v>
      </c>
      <c r="E22" s="128">
        <f t="shared" ref="E22:J22" si="1">SUM(E23:E31)</f>
        <v>0</v>
      </c>
      <c r="F22" s="128">
        <f t="shared" si="1"/>
        <v>1</v>
      </c>
      <c r="G22" s="128">
        <f t="shared" si="1"/>
        <v>9</v>
      </c>
      <c r="H22" s="128">
        <f t="shared" si="1"/>
        <v>20</v>
      </c>
      <c r="I22" s="128">
        <f t="shared" si="1"/>
        <v>0</v>
      </c>
      <c r="J22" s="128">
        <f t="shared" si="1"/>
        <v>10</v>
      </c>
      <c r="K22" s="129"/>
      <c r="M22" s="103" t="s">
        <v>84</v>
      </c>
      <c r="N22" s="104">
        <f xml:space="preserve"> C33 / 7</f>
        <v>10.714285714285714</v>
      </c>
    </row>
    <row r="23" spans="1:16" ht="14.25" x14ac:dyDescent="0.2">
      <c r="A23" s="31"/>
      <c r="B23" s="60" t="s">
        <v>142</v>
      </c>
      <c r="C23" s="126">
        <v>1</v>
      </c>
      <c r="D23" s="34">
        <v>0</v>
      </c>
      <c r="E23" s="34">
        <v>0</v>
      </c>
      <c r="F23" s="34">
        <v>1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14.25" x14ac:dyDescent="0.2">
      <c r="A24" s="31"/>
      <c r="B24" s="60" t="s">
        <v>143</v>
      </c>
      <c r="C24" s="33">
        <v>1</v>
      </c>
      <c r="D24" s="34">
        <v>0</v>
      </c>
      <c r="E24" s="34">
        <v>0</v>
      </c>
      <c r="F24" s="34">
        <v>0</v>
      </c>
      <c r="G24" s="34">
        <v>1</v>
      </c>
      <c r="H24" s="34">
        <v>0</v>
      </c>
      <c r="I24" s="34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28.5" x14ac:dyDescent="0.2">
      <c r="A25" s="31"/>
      <c r="B25" s="130" t="s">
        <v>144</v>
      </c>
      <c r="C25" s="33">
        <v>1</v>
      </c>
      <c r="D25" s="34">
        <v>0</v>
      </c>
      <c r="E25" s="34">
        <v>0</v>
      </c>
      <c r="F25" s="34">
        <v>0</v>
      </c>
      <c r="G25" s="34">
        <v>1</v>
      </c>
      <c r="H25" s="34">
        <v>0</v>
      </c>
      <c r="I25" s="34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28.5" x14ac:dyDescent="0.2">
      <c r="A26" s="40"/>
      <c r="B26" s="130" t="s">
        <v>145</v>
      </c>
      <c r="C26" s="33">
        <v>10</v>
      </c>
      <c r="D26" s="34">
        <v>0</v>
      </c>
      <c r="E26" s="34">
        <v>0</v>
      </c>
      <c r="F26" s="34">
        <v>0</v>
      </c>
      <c r="G26" s="34">
        <v>7</v>
      </c>
      <c r="H26" s="34">
        <v>3</v>
      </c>
      <c r="I26" s="34">
        <v>0</v>
      </c>
      <c r="J26" s="34">
        <v>0</v>
      </c>
      <c r="K26" s="35" t="s">
        <v>48</v>
      </c>
      <c r="M26" s="113"/>
      <c r="N26" s="90"/>
      <c r="O26" s="90"/>
      <c r="P26" s="90"/>
    </row>
    <row r="27" spans="1:16" ht="28.5" x14ac:dyDescent="0.2">
      <c r="A27" s="40"/>
      <c r="B27" s="131" t="s">
        <v>146</v>
      </c>
      <c r="C27" s="33">
        <v>5</v>
      </c>
      <c r="D27" s="34">
        <v>0</v>
      </c>
      <c r="E27" s="34">
        <v>0</v>
      </c>
      <c r="F27" s="34">
        <v>0</v>
      </c>
      <c r="G27" s="34">
        <v>0</v>
      </c>
      <c r="H27" s="34">
        <v>5</v>
      </c>
      <c r="I27" s="34">
        <v>0</v>
      </c>
      <c r="J27" s="34">
        <v>0</v>
      </c>
      <c r="K27" s="35" t="s">
        <v>48</v>
      </c>
      <c r="M27" s="113"/>
      <c r="N27" s="90"/>
      <c r="O27" s="90"/>
      <c r="P27" s="90"/>
    </row>
    <row r="28" spans="1:16" ht="28.5" x14ac:dyDescent="0.2">
      <c r="A28" s="40"/>
      <c r="B28" s="132" t="s">
        <v>147</v>
      </c>
      <c r="C28" s="33">
        <v>8</v>
      </c>
      <c r="D28" s="34">
        <v>0</v>
      </c>
      <c r="E28" s="34">
        <v>0</v>
      </c>
      <c r="F28" s="34">
        <v>0</v>
      </c>
      <c r="G28" s="34">
        <v>0</v>
      </c>
      <c r="H28" s="34">
        <v>8</v>
      </c>
      <c r="I28" s="34">
        <v>0</v>
      </c>
      <c r="J28" s="34">
        <v>0</v>
      </c>
      <c r="K28" s="35" t="s">
        <v>48</v>
      </c>
      <c r="M28" s="113"/>
      <c r="N28" s="90"/>
      <c r="O28" s="90"/>
      <c r="P28" s="90"/>
    </row>
    <row r="29" spans="1:16" ht="28.5" x14ac:dyDescent="0.2">
      <c r="A29" s="40"/>
      <c r="B29" s="132" t="s">
        <v>148</v>
      </c>
      <c r="C29" s="33">
        <v>4</v>
      </c>
      <c r="D29" s="34">
        <v>0</v>
      </c>
      <c r="E29" s="34">
        <v>0</v>
      </c>
      <c r="F29" s="34">
        <v>0</v>
      </c>
      <c r="G29" s="34">
        <v>0</v>
      </c>
      <c r="H29" s="34">
        <v>4</v>
      </c>
      <c r="I29" s="34">
        <v>0</v>
      </c>
      <c r="J29" s="34">
        <v>0</v>
      </c>
      <c r="K29" s="35" t="s">
        <v>48</v>
      </c>
      <c r="M29" s="113"/>
      <c r="N29" s="90"/>
      <c r="O29" s="90"/>
      <c r="P29" s="90"/>
    </row>
    <row r="30" spans="1:16" ht="28.5" x14ac:dyDescent="0.2">
      <c r="A30" s="136"/>
      <c r="B30" s="93" t="s">
        <v>149</v>
      </c>
      <c r="C30" s="145">
        <v>5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5</v>
      </c>
      <c r="K30" s="148" t="s">
        <v>48</v>
      </c>
      <c r="M30" s="113"/>
      <c r="N30" s="90"/>
      <c r="O30" s="90"/>
      <c r="P30" s="90"/>
    </row>
    <row r="31" spans="1:16" ht="28.5" x14ac:dyDescent="0.2">
      <c r="A31" s="136"/>
      <c r="B31" s="93" t="s">
        <v>150</v>
      </c>
      <c r="C31" s="145">
        <v>5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5</v>
      </c>
      <c r="K31" s="148" t="s">
        <v>48</v>
      </c>
      <c r="M31" s="113"/>
      <c r="N31" s="90"/>
      <c r="O31" s="90"/>
      <c r="P31" s="90"/>
    </row>
    <row r="32" spans="1:16" s="138" customFormat="1" ht="14.25" x14ac:dyDescent="0.2">
      <c r="A32" s="123"/>
      <c r="B32" s="137"/>
      <c r="C32" s="117"/>
      <c r="D32" s="118"/>
      <c r="E32" s="118"/>
      <c r="F32" s="118"/>
      <c r="G32" s="118"/>
      <c r="H32" s="118"/>
      <c r="I32" s="118"/>
      <c r="J32" s="118"/>
      <c r="K32" s="141"/>
      <c r="M32" s="113"/>
      <c r="N32" s="90"/>
      <c r="O32" s="90"/>
      <c r="P32" s="90"/>
    </row>
    <row r="33" spans="2:11" ht="15.75" customHeight="1" x14ac:dyDescent="0.25">
      <c r="B33" s="43" t="s">
        <v>52</v>
      </c>
      <c r="C33" s="139">
        <f>SUM(C22,C14)</f>
        <v>75</v>
      </c>
      <c r="D33" s="139">
        <f>SUM(D22,D14)</f>
        <v>5</v>
      </c>
      <c r="E33" s="139">
        <f t="shared" ref="E33:I33" si="2">SUM(E22,E14)</f>
        <v>10</v>
      </c>
      <c r="F33" s="139">
        <f t="shared" si="2"/>
        <v>21</v>
      </c>
      <c r="G33" s="139">
        <f t="shared" si="2"/>
        <v>9</v>
      </c>
      <c r="H33" s="139">
        <f t="shared" si="2"/>
        <v>20</v>
      </c>
      <c r="I33" s="139">
        <f t="shared" si="2"/>
        <v>0</v>
      </c>
      <c r="J33" s="139">
        <f>SUM(J22,J14)</f>
        <v>10</v>
      </c>
      <c r="K33" s="140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4696-D0B7-4FE7-AB5E-DCADA8AA3B32}">
  <sheetPr>
    <outlinePr summaryBelow="0" summaryRight="0"/>
  </sheetPr>
  <dimension ref="A1:P39"/>
  <sheetViews>
    <sheetView topLeftCell="A25" workbookViewId="0">
      <selection activeCell="B39" sqref="B39:K39"/>
    </sheetView>
  </sheetViews>
  <sheetFormatPr defaultColWidth="14.42578125" defaultRowHeight="15.75" customHeight="1" x14ac:dyDescent="0.2"/>
  <cols>
    <col min="1" max="1" width="27.85546875" style="115" customWidth="1"/>
    <col min="2" max="2" width="44.42578125" style="115" customWidth="1"/>
    <col min="3" max="6" width="14.42578125" style="115"/>
    <col min="7" max="7" width="16.140625" style="115" customWidth="1"/>
    <col min="8" max="10" width="14.42578125" style="115"/>
    <col min="11" max="11" width="19.5703125" style="115" customWidth="1"/>
    <col min="12" max="12" width="18.42578125" style="115" customWidth="1"/>
    <col min="13" max="13" width="17.85546875" style="115" customWidth="1"/>
    <col min="14" max="14" width="16" style="115" customWidth="1"/>
    <col min="15" max="15" width="19.42578125" style="115" customWidth="1"/>
    <col min="16" max="16" width="27.28515625" style="115" customWidth="1"/>
    <col min="17" max="16384" width="14.42578125" style="115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159</v>
      </c>
    </row>
    <row r="3" spans="1:16" ht="12.75" x14ac:dyDescent="0.2"/>
    <row r="4" spans="1:16" ht="12.75" x14ac:dyDescent="0.2"/>
    <row r="5" spans="1:16" ht="15.75" customHeight="1" x14ac:dyDescent="0.25">
      <c r="A5" s="114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160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38.2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43885</v>
      </c>
      <c r="E13" s="91">
        <v>43886</v>
      </c>
      <c r="F13" s="91">
        <v>43887</v>
      </c>
      <c r="G13" s="91">
        <v>43888</v>
      </c>
      <c r="H13" s="91">
        <v>43889</v>
      </c>
      <c r="I13" s="91">
        <v>43890</v>
      </c>
      <c r="J13" s="91">
        <v>43891</v>
      </c>
      <c r="K13" s="26" t="s">
        <v>46</v>
      </c>
      <c r="M13" s="12" t="s">
        <v>29</v>
      </c>
      <c r="N13" s="98">
        <f>D39</f>
        <v>20</v>
      </c>
      <c r="O13" s="100">
        <f>C39 - N13</f>
        <v>100</v>
      </c>
      <c r="P13" s="99">
        <f>C39 - N22</f>
        <v>102.85714285714286</v>
      </c>
    </row>
    <row r="14" spans="1:16" ht="45" x14ac:dyDescent="0.25">
      <c r="A14" s="87">
        <v>13</v>
      </c>
      <c r="B14" s="57" t="s">
        <v>99</v>
      </c>
      <c r="C14" s="88">
        <v>40</v>
      </c>
      <c r="D14" s="89">
        <f>SUM(D15:D17)</f>
        <v>20</v>
      </c>
      <c r="E14" s="89">
        <f t="shared" ref="E14:J14" si="0">SUM(E15:E17)</f>
        <v>20</v>
      </c>
      <c r="F14" s="89">
        <f t="shared" si="0"/>
        <v>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E39</f>
        <v>27</v>
      </c>
      <c r="O14" s="100">
        <f>O13- N14</f>
        <v>73</v>
      </c>
      <c r="P14" s="99">
        <f>P13 - N22</f>
        <v>85.714285714285722</v>
      </c>
    </row>
    <row r="15" spans="1:16" ht="14.25" x14ac:dyDescent="0.2">
      <c r="A15" s="31"/>
      <c r="B15" s="60" t="s">
        <v>161</v>
      </c>
      <c r="C15" s="33">
        <v>30</v>
      </c>
      <c r="D15" s="34">
        <v>20</v>
      </c>
      <c r="E15" s="34">
        <v>10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F39</f>
        <v>31</v>
      </c>
      <c r="O15" s="100">
        <f>O14- N15</f>
        <v>42</v>
      </c>
      <c r="P15" s="99">
        <f>P14 - N22</f>
        <v>68.571428571428584</v>
      </c>
    </row>
    <row r="16" spans="1:16" ht="28.5" x14ac:dyDescent="0.2">
      <c r="A16" s="31"/>
      <c r="B16" s="60" t="s">
        <v>162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48</v>
      </c>
      <c r="M16" s="12" t="s">
        <v>33</v>
      </c>
      <c r="N16" s="98">
        <f>G39</f>
        <v>8</v>
      </c>
      <c r="O16" s="100">
        <f>O15- N16</f>
        <v>34</v>
      </c>
      <c r="P16" s="99">
        <f>P15 - N22</f>
        <v>51.428571428571445</v>
      </c>
    </row>
    <row r="17" spans="1:16" ht="42.75" x14ac:dyDescent="0.2">
      <c r="A17" s="31"/>
      <c r="B17" s="149" t="s">
        <v>163</v>
      </c>
      <c r="C17" s="142">
        <v>5</v>
      </c>
      <c r="D17" s="143">
        <v>0</v>
      </c>
      <c r="E17" s="143">
        <v>5</v>
      </c>
      <c r="F17" s="143">
        <v>0</v>
      </c>
      <c r="G17" s="143">
        <v>0</v>
      </c>
      <c r="H17" s="143">
        <v>0</v>
      </c>
      <c r="I17" s="143">
        <v>0</v>
      </c>
      <c r="J17" s="143">
        <v>0</v>
      </c>
      <c r="K17" s="144" t="s">
        <v>48</v>
      </c>
      <c r="M17" s="12" t="s">
        <v>34</v>
      </c>
      <c r="N17" s="98">
        <f>H39</f>
        <v>25</v>
      </c>
      <c r="O17" s="100">
        <f>O16- N17</f>
        <v>9</v>
      </c>
      <c r="P17" s="99">
        <f>P16 - N22</f>
        <v>34.285714285714306</v>
      </c>
    </row>
    <row r="18" spans="1:16" ht="14.25" x14ac:dyDescent="0.2">
      <c r="A18" s="40"/>
      <c r="B18" s="90"/>
      <c r="C18" s="117"/>
      <c r="D18" s="118"/>
      <c r="E18" s="118"/>
      <c r="F18" s="118"/>
      <c r="G18" s="118"/>
      <c r="H18" s="118"/>
      <c r="I18" s="118"/>
      <c r="J18" s="118"/>
      <c r="K18" s="117"/>
      <c r="M18" s="12" t="s">
        <v>35</v>
      </c>
      <c r="N18" s="98">
        <f>I39</f>
        <v>0</v>
      </c>
      <c r="O18" s="100">
        <f>O17- N18</f>
        <v>9</v>
      </c>
      <c r="P18" s="99">
        <f>P17 - N22</f>
        <v>17.142857142857164</v>
      </c>
    </row>
    <row r="19" spans="1:16" ht="60" x14ac:dyDescent="0.25">
      <c r="A19" s="150">
        <v>14</v>
      </c>
      <c r="B19" s="74" t="s">
        <v>72</v>
      </c>
      <c r="C19" s="127">
        <v>40</v>
      </c>
      <c r="D19" s="128">
        <f t="shared" ref="D19:J19" si="1">SUM(D20:D25)</f>
        <v>0</v>
      </c>
      <c r="E19" s="128">
        <f t="shared" si="1"/>
        <v>7</v>
      </c>
      <c r="F19" s="128">
        <f t="shared" si="1"/>
        <v>31</v>
      </c>
      <c r="G19" s="128">
        <f t="shared" si="1"/>
        <v>7</v>
      </c>
      <c r="H19" s="128">
        <f t="shared" si="1"/>
        <v>0</v>
      </c>
      <c r="I19" s="128">
        <f t="shared" si="1"/>
        <v>0</v>
      </c>
      <c r="J19" s="128">
        <f t="shared" si="1"/>
        <v>0</v>
      </c>
      <c r="K19" s="129"/>
      <c r="M19" s="12" t="s">
        <v>36</v>
      </c>
      <c r="N19" s="98">
        <f>J39</f>
        <v>14</v>
      </c>
      <c r="O19" s="100">
        <v>0</v>
      </c>
      <c r="P19" s="99">
        <f>P18 - N22</f>
        <v>0</v>
      </c>
    </row>
    <row r="20" spans="1:16" ht="28.5" x14ac:dyDescent="0.2">
      <c r="A20" s="31"/>
      <c r="B20" s="60" t="s">
        <v>164</v>
      </c>
      <c r="C20" s="126">
        <v>2</v>
      </c>
      <c r="D20" s="34">
        <v>0</v>
      </c>
      <c r="E20" s="34">
        <v>2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5" t="s">
        <v>48</v>
      </c>
    </row>
    <row r="21" spans="1:16" s="90" customFormat="1" ht="42.75" x14ac:dyDescent="0.2">
      <c r="A21" s="31"/>
      <c r="B21" s="60" t="s">
        <v>165</v>
      </c>
      <c r="C21" s="126">
        <v>5</v>
      </c>
      <c r="D21" s="34">
        <v>0</v>
      </c>
      <c r="E21" s="34">
        <v>5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48</v>
      </c>
      <c r="M21" s="113"/>
      <c r="O21" s="115"/>
      <c r="P21" s="115"/>
    </row>
    <row r="22" spans="1:16" ht="28.5" x14ac:dyDescent="0.2">
      <c r="A22" s="31"/>
      <c r="B22" s="130" t="s">
        <v>167</v>
      </c>
      <c r="C22" s="126">
        <v>15</v>
      </c>
      <c r="D22" s="34">
        <v>0</v>
      </c>
      <c r="E22" s="34">
        <v>0</v>
      </c>
      <c r="F22" s="34">
        <v>15</v>
      </c>
      <c r="G22" s="34">
        <v>0</v>
      </c>
      <c r="H22" s="34">
        <v>0</v>
      </c>
      <c r="I22" s="34">
        <v>0</v>
      </c>
      <c r="J22" s="34">
        <v>0</v>
      </c>
      <c r="K22" s="35" t="s">
        <v>48</v>
      </c>
      <c r="M22" s="103" t="s">
        <v>84</v>
      </c>
      <c r="N22" s="104">
        <f xml:space="preserve"> C39 / 7</f>
        <v>17.142857142857142</v>
      </c>
    </row>
    <row r="23" spans="1:16" ht="28.5" x14ac:dyDescent="0.2">
      <c r="A23" s="40"/>
      <c r="B23" s="130" t="s">
        <v>166</v>
      </c>
      <c r="C23" s="126">
        <v>8</v>
      </c>
      <c r="D23" s="34">
        <v>0</v>
      </c>
      <c r="E23" s="34">
        <v>0</v>
      </c>
      <c r="F23" s="34">
        <v>8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42.75" x14ac:dyDescent="0.2">
      <c r="A24" s="40"/>
      <c r="B24" s="130" t="s">
        <v>168</v>
      </c>
      <c r="C24" s="126">
        <v>8</v>
      </c>
      <c r="D24" s="34">
        <v>0</v>
      </c>
      <c r="E24" s="34">
        <v>0</v>
      </c>
      <c r="F24" s="34">
        <v>8</v>
      </c>
      <c r="G24" s="34">
        <v>0</v>
      </c>
      <c r="H24" s="34">
        <v>0</v>
      </c>
      <c r="I24" s="34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42.75" x14ac:dyDescent="0.2">
      <c r="A25" s="40"/>
      <c r="B25" s="132" t="s">
        <v>169</v>
      </c>
      <c r="C25" s="126">
        <v>7</v>
      </c>
      <c r="D25" s="34">
        <v>0</v>
      </c>
      <c r="E25" s="34">
        <v>0</v>
      </c>
      <c r="F25" s="34">
        <v>0</v>
      </c>
      <c r="G25" s="34">
        <v>7</v>
      </c>
      <c r="H25" s="34">
        <v>0</v>
      </c>
      <c r="I25" s="34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14.25" x14ac:dyDescent="0.2">
      <c r="M26" s="113"/>
      <c r="N26" s="90"/>
      <c r="O26" s="90"/>
      <c r="P26" s="90"/>
    </row>
    <row r="27" spans="1:16" ht="30" x14ac:dyDescent="0.25">
      <c r="A27" s="125">
        <v>15</v>
      </c>
      <c r="B27" s="74" t="s">
        <v>62</v>
      </c>
      <c r="C27" s="127">
        <v>40</v>
      </c>
      <c r="D27" s="128">
        <f>SUM(D28:D37)</f>
        <v>0</v>
      </c>
      <c r="E27" s="128">
        <f t="shared" ref="E27:J27" si="2">SUM(E28:E37)</f>
        <v>0</v>
      </c>
      <c r="F27" s="128">
        <f t="shared" si="2"/>
        <v>0</v>
      </c>
      <c r="G27" s="128">
        <f t="shared" si="2"/>
        <v>1</v>
      </c>
      <c r="H27" s="128">
        <f t="shared" si="2"/>
        <v>25</v>
      </c>
      <c r="I27" s="128">
        <f t="shared" si="2"/>
        <v>0</v>
      </c>
      <c r="J27" s="128">
        <f t="shared" si="2"/>
        <v>14</v>
      </c>
      <c r="K27" s="129"/>
      <c r="M27" s="113"/>
      <c r="N27" s="90"/>
      <c r="O27" s="90"/>
      <c r="P27" s="90"/>
    </row>
    <row r="28" spans="1:16" ht="28.5" x14ac:dyDescent="0.2">
      <c r="A28" s="31"/>
      <c r="B28" s="60" t="s">
        <v>170</v>
      </c>
      <c r="C28" s="126">
        <v>1</v>
      </c>
      <c r="D28" s="34">
        <v>0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5" t="s">
        <v>48</v>
      </c>
      <c r="M28" s="113"/>
      <c r="N28" s="90"/>
      <c r="O28" s="90"/>
      <c r="P28" s="90"/>
    </row>
    <row r="29" spans="1:16" s="138" customFormat="1" ht="14.25" x14ac:dyDescent="0.2">
      <c r="A29" s="31"/>
      <c r="B29" s="60" t="s">
        <v>171</v>
      </c>
      <c r="C29" s="126">
        <v>5</v>
      </c>
      <c r="D29" s="34">
        <v>0</v>
      </c>
      <c r="E29" s="34">
        <v>0</v>
      </c>
      <c r="F29" s="34">
        <v>0</v>
      </c>
      <c r="G29" s="34">
        <v>0</v>
      </c>
      <c r="H29" s="34">
        <v>5</v>
      </c>
      <c r="I29" s="34">
        <v>0</v>
      </c>
      <c r="J29" s="34">
        <v>0</v>
      </c>
      <c r="K29" s="35" t="s">
        <v>48</v>
      </c>
      <c r="M29" s="113"/>
      <c r="N29" s="90"/>
      <c r="O29" s="90"/>
      <c r="P29" s="90"/>
    </row>
    <row r="30" spans="1:16" ht="33.75" customHeight="1" x14ac:dyDescent="0.2">
      <c r="A30" s="31"/>
      <c r="B30" s="130" t="s">
        <v>172</v>
      </c>
      <c r="C30" s="126">
        <v>5</v>
      </c>
      <c r="D30" s="34">
        <v>0</v>
      </c>
      <c r="E30" s="34">
        <v>0</v>
      </c>
      <c r="F30" s="34">
        <v>0</v>
      </c>
      <c r="G30" s="34">
        <v>0</v>
      </c>
      <c r="H30" s="34">
        <v>5</v>
      </c>
      <c r="I30" s="34">
        <v>0</v>
      </c>
      <c r="J30" s="34">
        <v>0</v>
      </c>
      <c r="K30" s="35" t="s">
        <v>48</v>
      </c>
    </row>
    <row r="31" spans="1:16" ht="15.75" customHeight="1" x14ac:dyDescent="0.2">
      <c r="A31" s="40"/>
      <c r="B31" s="130" t="s">
        <v>173</v>
      </c>
      <c r="C31" s="126">
        <v>5</v>
      </c>
      <c r="D31" s="34">
        <v>0</v>
      </c>
      <c r="E31" s="34">
        <v>0</v>
      </c>
      <c r="F31" s="34">
        <v>0</v>
      </c>
      <c r="G31" s="34">
        <v>0</v>
      </c>
      <c r="H31" s="34">
        <v>5</v>
      </c>
      <c r="I31" s="34">
        <v>0</v>
      </c>
      <c r="J31" s="34">
        <v>0</v>
      </c>
      <c r="K31" s="35" t="s">
        <v>48</v>
      </c>
    </row>
    <row r="32" spans="1:16" ht="15.75" customHeight="1" x14ac:dyDescent="0.2">
      <c r="A32" s="40"/>
      <c r="B32" s="131" t="s">
        <v>174</v>
      </c>
      <c r="C32" s="126">
        <v>5</v>
      </c>
      <c r="D32" s="34">
        <v>0</v>
      </c>
      <c r="E32" s="34">
        <v>0</v>
      </c>
      <c r="F32" s="34">
        <v>0</v>
      </c>
      <c r="G32" s="34">
        <v>0</v>
      </c>
      <c r="H32" s="34">
        <v>5</v>
      </c>
      <c r="I32" s="34">
        <v>0</v>
      </c>
      <c r="J32" s="34">
        <v>0</v>
      </c>
      <c r="K32" s="35" t="s">
        <v>48</v>
      </c>
    </row>
    <row r="33" spans="1:11" ht="15.75" customHeight="1" x14ac:dyDescent="0.2">
      <c r="A33" s="40"/>
      <c r="B33" s="132" t="s">
        <v>175</v>
      </c>
      <c r="C33" s="126">
        <v>5</v>
      </c>
      <c r="D33" s="34">
        <v>0</v>
      </c>
      <c r="E33" s="34">
        <v>0</v>
      </c>
      <c r="F33" s="34">
        <v>0</v>
      </c>
      <c r="G33" s="34">
        <v>0</v>
      </c>
      <c r="H33" s="34">
        <v>5</v>
      </c>
      <c r="I33" s="34">
        <v>0</v>
      </c>
      <c r="J33" s="34">
        <v>0</v>
      </c>
      <c r="K33" s="35" t="s">
        <v>48</v>
      </c>
    </row>
    <row r="34" spans="1:11" ht="15.75" customHeight="1" x14ac:dyDescent="0.2">
      <c r="A34" s="40"/>
      <c r="B34" s="132" t="s">
        <v>176</v>
      </c>
      <c r="C34" s="126">
        <v>5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5</v>
      </c>
      <c r="K34" s="35" t="s">
        <v>48</v>
      </c>
    </row>
    <row r="35" spans="1:11" ht="15.75" customHeight="1" x14ac:dyDescent="0.2">
      <c r="A35" s="136"/>
      <c r="B35" s="93" t="s">
        <v>177</v>
      </c>
      <c r="C35" s="126">
        <v>5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5</v>
      </c>
      <c r="K35" s="144"/>
    </row>
    <row r="36" spans="1:11" ht="27.75" customHeight="1" x14ac:dyDescent="0.2">
      <c r="A36" s="136"/>
      <c r="B36" s="93" t="s">
        <v>178</v>
      </c>
      <c r="C36" s="126">
        <v>2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2</v>
      </c>
      <c r="K36" s="144"/>
    </row>
    <row r="37" spans="1:11" ht="27.75" customHeight="1" x14ac:dyDescent="0.2">
      <c r="A37" s="136"/>
      <c r="B37" s="93" t="s">
        <v>179</v>
      </c>
      <c r="C37" s="126">
        <v>2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2</v>
      </c>
      <c r="K37" s="144"/>
    </row>
    <row r="39" spans="1:11" ht="15.75" customHeight="1" x14ac:dyDescent="0.25">
      <c r="B39" s="43" t="s">
        <v>52</v>
      </c>
      <c r="C39" s="139">
        <f t="shared" ref="C39:J39" si="3">SUM(C19,C14,C27)</f>
        <v>120</v>
      </c>
      <c r="D39" s="139">
        <f t="shared" si="3"/>
        <v>20</v>
      </c>
      <c r="E39" s="139">
        <f t="shared" si="3"/>
        <v>27</v>
      </c>
      <c r="F39" s="139">
        <f t="shared" si="3"/>
        <v>31</v>
      </c>
      <c r="G39" s="139">
        <f t="shared" si="3"/>
        <v>8</v>
      </c>
      <c r="H39" s="139">
        <f t="shared" si="3"/>
        <v>25</v>
      </c>
      <c r="I39" s="139">
        <f t="shared" si="3"/>
        <v>0</v>
      </c>
      <c r="J39" s="139">
        <f t="shared" si="3"/>
        <v>14</v>
      </c>
      <c r="K39" s="140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3346-4EF3-42A5-A710-5BB889533B76}">
  <sheetPr>
    <outlinePr summaryBelow="0" summaryRight="0"/>
  </sheetPr>
  <dimension ref="A1:P44"/>
  <sheetViews>
    <sheetView topLeftCell="A10" workbookViewId="0">
      <selection activeCell="D28" sqref="D28:J37"/>
    </sheetView>
  </sheetViews>
  <sheetFormatPr defaultColWidth="14.42578125" defaultRowHeight="15.75" customHeight="1" x14ac:dyDescent="0.2"/>
  <cols>
    <col min="1" max="1" width="27.85546875" style="135" customWidth="1"/>
    <col min="2" max="2" width="44.42578125" style="135" customWidth="1"/>
    <col min="3" max="6" width="14.42578125" style="135"/>
    <col min="7" max="7" width="16.140625" style="135" customWidth="1"/>
    <col min="8" max="10" width="14.42578125" style="135"/>
    <col min="11" max="11" width="19.5703125" style="135" customWidth="1"/>
    <col min="12" max="12" width="18.42578125" style="135" customWidth="1"/>
    <col min="13" max="13" width="17.85546875" style="135" customWidth="1"/>
    <col min="14" max="14" width="16" style="135" customWidth="1"/>
    <col min="15" max="15" width="19.42578125" style="135" customWidth="1"/>
    <col min="16" max="16" width="27.28515625" style="135" customWidth="1"/>
    <col min="17" max="16384" width="14.42578125" style="135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180</v>
      </c>
    </row>
    <row r="3" spans="1:16" ht="12.75" x14ac:dyDescent="0.2"/>
    <row r="4" spans="1:16" ht="12.75" x14ac:dyDescent="0.2"/>
    <row r="5" spans="1:16" ht="15.75" customHeight="1" x14ac:dyDescent="0.25">
      <c r="A5" s="134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/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38.2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43892</v>
      </c>
      <c r="E13" s="91">
        <v>43893</v>
      </c>
      <c r="F13" s="91">
        <v>43894</v>
      </c>
      <c r="G13" s="91">
        <v>43895</v>
      </c>
      <c r="H13" s="91">
        <v>43896</v>
      </c>
      <c r="I13" s="91">
        <v>43897</v>
      </c>
      <c r="J13" s="91">
        <v>43898</v>
      </c>
      <c r="K13" s="26" t="s">
        <v>46</v>
      </c>
      <c r="M13" s="12" t="s">
        <v>29</v>
      </c>
      <c r="N13" s="98">
        <f>D44</f>
        <v>0</v>
      </c>
      <c r="O13" s="100">
        <f>C44 - N13</f>
        <v>120</v>
      </c>
      <c r="P13" s="99">
        <f>C44 - N22</f>
        <v>102.85714285714286</v>
      </c>
    </row>
    <row r="14" spans="1:16" ht="15" x14ac:dyDescent="0.25">
      <c r="A14" s="87">
        <v>13</v>
      </c>
      <c r="B14" s="57"/>
      <c r="C14" s="88">
        <v>40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30"/>
      <c r="M14" s="12" t="s">
        <v>30</v>
      </c>
      <c r="N14" s="98">
        <f>E44</f>
        <v>0</v>
      </c>
      <c r="O14" s="100">
        <f>O13- N14</f>
        <v>120</v>
      </c>
      <c r="P14" s="99">
        <f>P13 - N22</f>
        <v>85.714285714285722</v>
      </c>
    </row>
    <row r="15" spans="1:16" ht="14.25" x14ac:dyDescent="0.2">
      <c r="A15" s="31"/>
      <c r="B15" s="60"/>
      <c r="C15" s="33">
        <v>30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F44</f>
        <v>0</v>
      </c>
      <c r="O15" s="100">
        <f>O14- N15</f>
        <v>120</v>
      </c>
      <c r="P15" s="99">
        <f>P14 - N22</f>
        <v>68.571428571428584</v>
      </c>
    </row>
    <row r="16" spans="1:16" ht="14.25" x14ac:dyDescent="0.2">
      <c r="A16" s="31"/>
      <c r="B16" s="60"/>
      <c r="C16" s="33">
        <v>5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48</v>
      </c>
      <c r="M16" s="12" t="s">
        <v>33</v>
      </c>
      <c r="N16" s="98">
        <f>G44</f>
        <v>0</v>
      </c>
      <c r="O16" s="100">
        <f>O15- N16</f>
        <v>120</v>
      </c>
      <c r="P16" s="99">
        <f>P15 - N22</f>
        <v>51.428571428571445</v>
      </c>
    </row>
    <row r="17" spans="1:16" ht="14.25" x14ac:dyDescent="0.2">
      <c r="A17" s="31"/>
      <c r="B17" s="149"/>
      <c r="C17" s="142">
        <v>5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144" t="s">
        <v>48</v>
      </c>
      <c r="M17" s="12" t="s">
        <v>34</v>
      </c>
      <c r="N17" s="98">
        <f>H44</f>
        <v>0</v>
      </c>
      <c r="O17" s="100">
        <f>O16- N17</f>
        <v>120</v>
      </c>
      <c r="P17" s="99">
        <f>P16 - N22</f>
        <v>34.285714285714306</v>
      </c>
    </row>
    <row r="18" spans="1:16" ht="14.25" x14ac:dyDescent="0.2">
      <c r="A18" s="40"/>
      <c r="B18" s="90"/>
      <c r="C18" s="117"/>
      <c r="D18" s="118"/>
      <c r="E18" s="118"/>
      <c r="F18" s="118"/>
      <c r="G18" s="118"/>
      <c r="H18" s="118"/>
      <c r="I18" s="118"/>
      <c r="J18" s="118"/>
      <c r="K18" s="117"/>
      <c r="M18" s="12" t="s">
        <v>35</v>
      </c>
      <c r="N18" s="98">
        <f>I44</f>
        <v>0</v>
      </c>
      <c r="O18" s="100">
        <f>O17- N18</f>
        <v>120</v>
      </c>
      <c r="P18" s="99">
        <f>P17 - N22</f>
        <v>17.142857142857164</v>
      </c>
    </row>
    <row r="19" spans="1:16" ht="15" x14ac:dyDescent="0.25">
      <c r="A19" s="150">
        <v>14</v>
      </c>
      <c r="B19" s="74"/>
      <c r="C19" s="127">
        <v>40</v>
      </c>
      <c r="D19" s="128">
        <f t="shared" ref="D19:J19" si="0">SUM(D20:D25)</f>
        <v>0</v>
      </c>
      <c r="E19" s="128">
        <f t="shared" si="0"/>
        <v>0</v>
      </c>
      <c r="F19" s="128">
        <f t="shared" si="0"/>
        <v>0</v>
      </c>
      <c r="G19" s="128">
        <f t="shared" si="0"/>
        <v>0</v>
      </c>
      <c r="H19" s="128">
        <f t="shared" si="0"/>
        <v>0</v>
      </c>
      <c r="I19" s="128">
        <f t="shared" si="0"/>
        <v>0</v>
      </c>
      <c r="J19" s="128">
        <f t="shared" si="0"/>
        <v>0</v>
      </c>
      <c r="K19" s="129"/>
      <c r="M19" s="12" t="s">
        <v>36</v>
      </c>
      <c r="N19" s="98">
        <f>J44</f>
        <v>0</v>
      </c>
      <c r="O19" s="100">
        <v>0</v>
      </c>
      <c r="P19" s="99">
        <f>P18 - N22</f>
        <v>0</v>
      </c>
    </row>
    <row r="20" spans="1:16" ht="14.25" x14ac:dyDescent="0.2">
      <c r="A20" s="31"/>
      <c r="B20" s="60"/>
      <c r="C20" s="126">
        <v>2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5" t="s">
        <v>48</v>
      </c>
    </row>
    <row r="21" spans="1:16" s="90" customFormat="1" ht="14.25" x14ac:dyDescent="0.2">
      <c r="A21" s="31"/>
      <c r="B21" s="60"/>
      <c r="C21" s="126">
        <v>5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48</v>
      </c>
      <c r="M21" s="113"/>
      <c r="O21" s="135"/>
      <c r="P21" s="135"/>
    </row>
    <row r="22" spans="1:16" ht="14.25" x14ac:dyDescent="0.2">
      <c r="A22" s="31"/>
      <c r="B22" s="130"/>
      <c r="C22" s="126">
        <v>15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5" t="s">
        <v>48</v>
      </c>
      <c r="M22" s="103" t="s">
        <v>84</v>
      </c>
      <c r="N22" s="104">
        <f xml:space="preserve"> C44 / 7</f>
        <v>17.142857142857142</v>
      </c>
    </row>
    <row r="23" spans="1:16" ht="14.25" x14ac:dyDescent="0.2">
      <c r="A23" s="40"/>
      <c r="B23" s="130"/>
      <c r="C23" s="126">
        <v>8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14.25" x14ac:dyDescent="0.2">
      <c r="A24" s="40"/>
      <c r="B24" s="130"/>
      <c r="C24" s="126">
        <v>8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14.25" x14ac:dyDescent="0.2">
      <c r="A25" s="40"/>
      <c r="B25" s="132"/>
      <c r="C25" s="126">
        <v>7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14.25" x14ac:dyDescent="0.2">
      <c r="M26" s="113"/>
      <c r="N26" s="90"/>
      <c r="O26" s="90"/>
      <c r="P26" s="90"/>
    </row>
    <row r="27" spans="1:16" ht="15" x14ac:dyDescent="0.25">
      <c r="A27" s="125">
        <v>15</v>
      </c>
      <c r="B27" s="74"/>
      <c r="C27" s="127">
        <v>40</v>
      </c>
      <c r="D27" s="128">
        <f>SUM(D28:D37)</f>
        <v>0</v>
      </c>
      <c r="E27" s="128">
        <f t="shared" ref="E27:J27" si="1">SUM(E28:E37)</f>
        <v>0</v>
      </c>
      <c r="F27" s="128">
        <f t="shared" si="1"/>
        <v>0</v>
      </c>
      <c r="G27" s="128">
        <f t="shared" si="1"/>
        <v>0</v>
      </c>
      <c r="H27" s="128">
        <f t="shared" si="1"/>
        <v>0</v>
      </c>
      <c r="I27" s="128">
        <f t="shared" si="1"/>
        <v>0</v>
      </c>
      <c r="J27" s="128">
        <f t="shared" si="1"/>
        <v>0</v>
      </c>
      <c r="K27" s="129"/>
      <c r="M27" s="113"/>
      <c r="N27" s="90"/>
      <c r="O27" s="90"/>
      <c r="P27" s="90"/>
    </row>
    <row r="28" spans="1:16" ht="14.25" x14ac:dyDescent="0.2">
      <c r="A28" s="31"/>
      <c r="B28" s="60"/>
      <c r="C28" s="126">
        <v>1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5" t="s">
        <v>48</v>
      </c>
      <c r="M28" s="113"/>
      <c r="N28" s="90"/>
      <c r="O28" s="90"/>
      <c r="P28" s="90"/>
    </row>
    <row r="29" spans="1:16" s="138" customFormat="1" ht="14.25" x14ac:dyDescent="0.2">
      <c r="A29" s="31"/>
      <c r="B29" s="60"/>
      <c r="C29" s="126">
        <v>5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5" t="s">
        <v>48</v>
      </c>
      <c r="M29" s="113"/>
      <c r="N29" s="90"/>
      <c r="O29" s="90"/>
      <c r="P29" s="90"/>
    </row>
    <row r="30" spans="1:16" ht="33.75" customHeight="1" x14ac:dyDescent="0.2">
      <c r="A30" s="31"/>
      <c r="B30" s="130"/>
      <c r="C30" s="126">
        <v>5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5" t="s">
        <v>48</v>
      </c>
    </row>
    <row r="31" spans="1:16" ht="15.75" customHeight="1" x14ac:dyDescent="0.2">
      <c r="A31" s="40"/>
      <c r="B31" s="130"/>
      <c r="C31" s="126">
        <v>5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5" t="s">
        <v>48</v>
      </c>
    </row>
    <row r="32" spans="1:16" ht="15.75" customHeight="1" x14ac:dyDescent="0.2">
      <c r="A32" s="40"/>
      <c r="B32" s="131"/>
      <c r="C32" s="126">
        <v>5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5" t="s">
        <v>48</v>
      </c>
    </row>
    <row r="33" spans="1:11" ht="15.75" customHeight="1" x14ac:dyDescent="0.2">
      <c r="A33" s="40"/>
      <c r="B33" s="132"/>
      <c r="C33" s="126">
        <v>5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5" t="s">
        <v>48</v>
      </c>
    </row>
    <row r="34" spans="1:11" ht="15.75" customHeight="1" x14ac:dyDescent="0.2">
      <c r="A34" s="40"/>
      <c r="B34" s="132"/>
      <c r="C34" s="126">
        <v>5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5" t="s">
        <v>48</v>
      </c>
    </row>
    <row r="35" spans="1:11" ht="15.75" customHeight="1" x14ac:dyDescent="0.2">
      <c r="A35" s="136"/>
      <c r="B35" s="93"/>
      <c r="C35" s="126">
        <v>5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144"/>
    </row>
    <row r="36" spans="1:11" ht="27.75" customHeight="1" x14ac:dyDescent="0.2">
      <c r="A36" s="136"/>
      <c r="B36" s="93"/>
      <c r="C36" s="126">
        <v>2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144"/>
    </row>
    <row r="37" spans="1:11" ht="27.75" customHeight="1" x14ac:dyDescent="0.2">
      <c r="A37" s="136"/>
      <c r="B37" s="93"/>
      <c r="C37" s="126">
        <v>2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144"/>
    </row>
    <row r="44" spans="1:11" ht="15.75" customHeight="1" x14ac:dyDescent="0.25">
      <c r="B44" s="43" t="s">
        <v>52</v>
      </c>
      <c r="C44" s="139">
        <f>SUM(C19,C14,C27)</f>
        <v>120</v>
      </c>
      <c r="D44" s="139">
        <f t="shared" ref="D44:I44" si="2">SUM(D19,D14,D27)</f>
        <v>0</v>
      </c>
      <c r="E44" s="139">
        <f t="shared" si="2"/>
        <v>0</v>
      </c>
      <c r="F44" s="139">
        <f t="shared" si="2"/>
        <v>0</v>
      </c>
      <c r="G44" s="139">
        <f t="shared" si="2"/>
        <v>0</v>
      </c>
      <c r="H44" s="139">
        <f t="shared" si="2"/>
        <v>0</v>
      </c>
      <c r="I44" s="139">
        <f t="shared" si="2"/>
        <v>0</v>
      </c>
      <c r="J44" s="139">
        <f>SUM(J19,J14,J27)</f>
        <v>0</v>
      </c>
      <c r="K44" s="140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One</vt:lpstr>
      <vt:lpstr>Sprint Two</vt:lpstr>
      <vt:lpstr>Sprint Three</vt:lpstr>
      <vt:lpstr>Sprint Four</vt:lpstr>
      <vt:lpstr>Sprint Five</vt:lpstr>
      <vt:lpstr>Sprint Six</vt:lpstr>
      <vt:lpstr>Sprint Seven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Martin</cp:lastModifiedBy>
  <dcterms:modified xsi:type="dcterms:W3CDTF">2020-03-02T16:44:31Z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066c9ddb-0c30-443e-a725-ce402454b6ea</vt:lpwstr>
  </property>
</Properties>
</file>