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ueve-my.sharepoint.com/personal/20224297_etud_univ-evry_fr/Documents/LDD/Biologie/L3/Régulation Expression Génique Eucaryotes/TP/Photos/"/>
    </mc:Choice>
  </mc:AlternateContent>
  <xr:revisionPtr revIDLastSave="7" documentId="8_{9DCCB44D-431C-4172-9C41-8512D7D9E56A}" xr6:coauthVersionLast="47" xr6:coauthVersionMax="47" xr10:uidLastSave="{2D9C7EC7-2717-4685-B167-F3EDC4A078B4}"/>
  <bookViews>
    <workbookView xWindow="-110" yWindow="-110" windowWidth="19420" windowHeight="11500" xr2:uid="{00000000-000D-0000-FFFF-FFFF00000000}"/>
  </bookViews>
  <sheets>
    <sheet name="Comptag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4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H12" i="1" s="1"/>
  <c r="E46" i="1"/>
  <c r="E45" i="1"/>
  <c r="E44" i="1"/>
  <c r="E43" i="1"/>
  <c r="I11" i="1" s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H8" i="1" s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H6" i="1" s="1"/>
  <c r="E16" i="1"/>
  <c r="E15" i="1"/>
  <c r="I14" i="1"/>
  <c r="H14" i="1"/>
  <c r="E14" i="1"/>
  <c r="E13" i="1"/>
  <c r="I12" i="1"/>
  <c r="E12" i="1"/>
  <c r="H11" i="1"/>
  <c r="E11" i="1"/>
  <c r="I10" i="1"/>
  <c r="H10" i="1"/>
  <c r="E10" i="1"/>
  <c r="I9" i="1"/>
  <c r="H9" i="1"/>
  <c r="E9" i="1"/>
  <c r="I8" i="1"/>
  <c r="E8" i="1"/>
  <c r="I7" i="1"/>
  <c r="H7" i="1"/>
  <c r="E7" i="1"/>
  <c r="I4" i="1" s="1"/>
  <c r="I6" i="1"/>
  <c r="E6" i="1"/>
  <c r="I5" i="1"/>
  <c r="E5" i="1"/>
  <c r="E4" i="1"/>
  <c r="E3" i="1"/>
  <c r="E2" i="1"/>
  <c r="H3" i="1" s="1"/>
  <c r="I13" i="1" l="1"/>
  <c r="H13" i="1"/>
  <c r="I3" i="1"/>
</calcChain>
</file>

<file path=xl/sharedStrings.xml><?xml version="1.0" encoding="utf-8"?>
<sst xmlns="http://schemas.openxmlformats.org/spreadsheetml/2006/main" count="142" uniqueCount="92">
  <si>
    <t>Image</t>
  </si>
  <si>
    <t>Nom  Binôme</t>
  </si>
  <si>
    <t>Nb de Cellules totales</t>
  </si>
  <si>
    <t>Nb de Cellules différenciées</t>
  </si>
  <si>
    <t>Ratio D/T</t>
  </si>
  <si>
    <t>Rangés par binome</t>
  </si>
  <si>
    <t>p3_0_1_72</t>
  </si>
  <si>
    <t>Manola &amp; Tassilie</t>
  </si>
  <si>
    <t>Binome</t>
  </si>
  <si>
    <t>Moyenne</t>
  </si>
  <si>
    <t>Ecart-type</t>
  </si>
  <si>
    <t>p3_0_2_72</t>
  </si>
  <si>
    <t>B1</t>
  </si>
  <si>
    <t>p3_0_3_72</t>
  </si>
  <si>
    <t>B2</t>
  </si>
  <si>
    <t>p3_0_4_72</t>
  </si>
  <si>
    <t>B3</t>
  </si>
  <si>
    <t>p3_0_5_72</t>
  </si>
  <si>
    <t>B4</t>
  </si>
  <si>
    <t xml:space="preserve">p3_20_1_72 </t>
  </si>
  <si>
    <t>Laura &amp; Sarah 🥵</t>
  </si>
  <si>
    <t>B5</t>
  </si>
  <si>
    <t xml:space="preserve">p3_20_2_72 </t>
  </si>
  <si>
    <t>B6</t>
  </si>
  <si>
    <t>p3_20_3_72</t>
  </si>
  <si>
    <t>B7</t>
  </si>
  <si>
    <t>p3_20_4_72 (1)</t>
  </si>
  <si>
    <t>B8</t>
  </si>
  <si>
    <t>p3_20_5_72</t>
  </si>
  <si>
    <t>B9</t>
  </si>
  <si>
    <t xml:space="preserve">p3_100_1_72 </t>
  </si>
  <si>
    <t>Maroua &amp; Louise</t>
  </si>
  <si>
    <t>B10</t>
  </si>
  <si>
    <t xml:space="preserve">p3_100_2_72 </t>
  </si>
  <si>
    <t>B11</t>
  </si>
  <si>
    <t xml:space="preserve">p3_100_3_72 </t>
  </si>
  <si>
    <t>B12-pics partagé</t>
  </si>
  <si>
    <t xml:space="preserve">p3_100_4_72 </t>
  </si>
  <si>
    <t>p3_100_5_72</t>
  </si>
  <si>
    <t>p3_0_1_72 (1)</t>
  </si>
  <si>
    <t>Julie &amp; Apolline</t>
  </si>
  <si>
    <t>p3_0_2_72 (1)</t>
  </si>
  <si>
    <t>p3_0_3_72 (1)</t>
  </si>
  <si>
    <t>p3_0_4_72 (1)</t>
  </si>
  <si>
    <t>p3_0_5_72 (1)</t>
  </si>
  <si>
    <t>p3_20_1_72 (1)</t>
  </si>
  <si>
    <t>Sitty &amp; Boomika</t>
  </si>
  <si>
    <t>p3_20_2_72 (1)</t>
  </si>
  <si>
    <t>p3_20_3_72 (1)</t>
  </si>
  <si>
    <t>p3_20_5_72 (1)</t>
  </si>
  <si>
    <t>p3_100_1_72 (1)</t>
  </si>
  <si>
    <t>Maxime &amp; Celina</t>
  </si>
  <si>
    <t>p3_100_2_72 (1)</t>
  </si>
  <si>
    <t>p3_100_3_72 (1)</t>
  </si>
  <si>
    <t>p3_100_4_72 (1)</t>
  </si>
  <si>
    <t>p3_100_5_72 (1)</t>
  </si>
  <si>
    <t>p4_0_1_72</t>
  </si>
  <si>
    <t>Mélanie &amp; Khadidja</t>
  </si>
  <si>
    <t>p4_0_2_72</t>
  </si>
  <si>
    <t>p4_0_3_72</t>
  </si>
  <si>
    <t>p4_0_4_72</t>
  </si>
  <si>
    <t>p4_0_5_72</t>
  </si>
  <si>
    <t>p4_20_1_72</t>
  </si>
  <si>
    <t>Ahmed &amp; Edwige</t>
  </si>
  <si>
    <t>p4_20_2_72</t>
  </si>
  <si>
    <t>p4_20_3_72</t>
  </si>
  <si>
    <t>p4_20_4_72</t>
  </si>
  <si>
    <t>p4_20_5_72</t>
  </si>
  <si>
    <t xml:space="preserve">p4_100_1_72 </t>
  </si>
  <si>
    <t>Sirine &amp; Oly</t>
  </si>
  <si>
    <t>p4_100_2_72</t>
  </si>
  <si>
    <t>p4_100_3_72</t>
  </si>
  <si>
    <t>p4_100_4_72</t>
  </si>
  <si>
    <t>p4_100_5_72</t>
  </si>
  <si>
    <t>p4_0_1_72 (1)</t>
  </si>
  <si>
    <t>Talissa et Lydia</t>
  </si>
  <si>
    <t>p4_0_2_72 (1)</t>
  </si>
  <si>
    <t>p4_0_3_72 (1)</t>
  </si>
  <si>
    <t>p4_0_4_72 (1)</t>
  </si>
  <si>
    <t>p4_0_5_72 (1)</t>
  </si>
  <si>
    <t>p4_20_1_72 (1)</t>
  </si>
  <si>
    <t>Crakshay et Hugoat 😎</t>
  </si>
  <si>
    <t>Recomptage à faire parce que Hugo a tout whippin</t>
  </si>
  <si>
    <t>p4_20_2_72 (1)</t>
  </si>
  <si>
    <t>p4_20_3_72 (1)</t>
  </si>
  <si>
    <t>p4_20_4_72 (1)</t>
  </si>
  <si>
    <t>p4_20_5_72 (1)</t>
  </si>
  <si>
    <t>p4_100_1_72 (1)</t>
  </si>
  <si>
    <t>p4_100_2_72 (1)</t>
  </si>
  <si>
    <t>p4_100_3_72 (1)</t>
  </si>
  <si>
    <t>p4_100_4_72 (1)</t>
  </si>
  <si>
    <t>p4_100_5_72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</si>
</sst>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9"/>
      <color theme="1"/>
      <name val="Google Sans Mono"/>
    </font>
    <font>
      <sz val="10"/>
      <color rgb="FF000000"/>
      <name val="Arial"/>
    </font>
    <font>
      <sz val="6"/>
      <color theme="1"/>
      <name val="Arial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6AA84F"/>
        <bgColor rgb="FF6AA84F"/>
      </patternFill>
    </fill>
    <fill>
      <patternFill patternType="solid">
        <fgColor rgb="FFEA9999"/>
        <bgColor rgb="FFEA9999"/>
      </patternFill>
    </fill>
    <fill>
      <patternFill patternType="solid">
        <fgColor rgb="FFD0E0E3"/>
        <bgColor rgb="FFD0E0E3"/>
      </patternFill>
    </fill>
    <fill>
      <patternFill patternType="solid">
        <fgColor rgb="FFC27BA0"/>
        <bgColor rgb="FFC27BA0"/>
      </patternFill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45818E"/>
        <bgColor rgb="FF45818E"/>
      </patternFill>
    </fill>
    <fill>
      <patternFill patternType="solid">
        <fgColor rgb="FFFFD966"/>
        <bgColor rgb="FFFFD966"/>
      </patternFill>
    </fill>
    <fill>
      <patternFill patternType="solid">
        <fgColor rgb="FFE69138"/>
        <bgColor rgb="FFE69138"/>
      </patternFill>
    </fill>
    <fill>
      <patternFill patternType="solid">
        <fgColor rgb="FFE06666"/>
        <bgColor rgb="FFE06666"/>
      </patternFill>
    </fill>
    <fill>
      <patternFill patternType="solid">
        <fgColor rgb="FF76A5AF"/>
        <bgColor rgb="FF76A5A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/>
    <xf numFmtId="0" fontId="2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/>
    <xf numFmtId="2" fontId="1" fillId="5" borderId="0" xfId="0" applyNumberFormat="1" applyFont="1" applyFill="1" applyAlignment="1">
      <alignment horizontal="center"/>
    </xf>
    <xf numFmtId="0" fontId="1" fillId="6" borderId="0" xfId="0" applyFont="1" applyFill="1"/>
    <xf numFmtId="2" fontId="3" fillId="7" borderId="0" xfId="0" applyNumberFormat="1" applyFont="1" applyFill="1" applyAlignment="1">
      <alignment horizontal="center"/>
    </xf>
    <xf numFmtId="2" fontId="3" fillId="8" borderId="0" xfId="0" applyNumberFormat="1" applyFont="1" applyFill="1" applyAlignment="1">
      <alignment horizontal="center"/>
    </xf>
    <xf numFmtId="2" fontId="3" fillId="9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8" borderId="0" xfId="0" applyFont="1" applyFill="1" applyAlignment="1">
      <alignment horizontal="center" wrapText="1"/>
    </xf>
    <xf numFmtId="0" fontId="4" fillId="8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1" fillId="10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  <xf numFmtId="0" fontId="1" fillId="10" borderId="0" xfId="0" applyFont="1" applyFill="1" applyAlignment="1">
      <alignment horizontal="center" wrapText="1"/>
    </xf>
    <xf numFmtId="0" fontId="1" fillId="12" borderId="0" xfId="0" applyFont="1" applyFill="1" applyAlignment="1">
      <alignment horizontal="center" wrapText="1"/>
    </xf>
    <xf numFmtId="0" fontId="1" fillId="8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14" borderId="0" xfId="0" applyFont="1" applyFill="1" applyAlignment="1">
      <alignment horizontal="center" wrapText="1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workbookViewId="0">
      <selection activeCell="G20" sqref="G20"/>
    </sheetView>
  </sheetViews>
  <sheetFormatPr baseColWidth="10" defaultColWidth="12.6328125" defaultRowHeight="15.75" customHeight="1"/>
  <cols>
    <col min="1" max="1" width="15.36328125" customWidth="1"/>
    <col min="2" max="2" width="18.36328125" customWidth="1"/>
    <col min="3" max="3" width="18.90625" customWidth="1"/>
    <col min="4" max="4" width="22.26953125" customWidth="1"/>
    <col min="7" max="7" width="25" customWidth="1"/>
    <col min="10" max="10" width="14.0898437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3" t="s">
        <v>5</v>
      </c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5" t="s">
        <v>6</v>
      </c>
      <c r="B2" s="5" t="s">
        <v>7</v>
      </c>
      <c r="C2" s="5">
        <v>132</v>
      </c>
      <c r="D2" s="5">
        <v>0</v>
      </c>
      <c r="E2" s="5">
        <f t="shared" ref="E2:E6" si="0">ROUND(D2/C2,2)</f>
        <v>0</v>
      </c>
      <c r="F2" s="2"/>
      <c r="G2" s="6" t="s">
        <v>8</v>
      </c>
      <c r="H2" s="7" t="s">
        <v>9</v>
      </c>
      <c r="I2" s="7" t="s">
        <v>10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>
      <c r="A3" s="5" t="s">
        <v>11</v>
      </c>
      <c r="B3" s="5" t="s">
        <v>7</v>
      </c>
      <c r="C3" s="5">
        <v>93</v>
      </c>
      <c r="D3" s="5">
        <v>0</v>
      </c>
      <c r="E3" s="5">
        <f t="shared" si="0"/>
        <v>0</v>
      </c>
      <c r="F3" s="2"/>
      <c r="G3" s="8" t="s">
        <v>12</v>
      </c>
      <c r="H3" s="9">
        <f>AVERAGE(E2:E6)</f>
        <v>0</v>
      </c>
      <c r="I3" s="9">
        <f>STDEV(E2:E6)</f>
        <v>0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>
      <c r="A4" s="5" t="s">
        <v>13</v>
      </c>
      <c r="B4" s="5" t="s">
        <v>7</v>
      </c>
      <c r="C4" s="5">
        <v>106</v>
      </c>
      <c r="D4" s="5">
        <v>0</v>
      </c>
      <c r="E4" s="5">
        <f t="shared" si="0"/>
        <v>0</v>
      </c>
      <c r="F4" s="2"/>
      <c r="G4" s="8" t="s">
        <v>14</v>
      </c>
      <c r="H4" s="10">
        <f>AVERAGE(E7:E11)</f>
        <v>0.1802</v>
      </c>
      <c r="I4" s="10">
        <f>STDEV(E7:E11)</f>
        <v>3.7678906565875858E-2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>
      <c r="A5" s="5" t="s">
        <v>15</v>
      </c>
      <c r="B5" s="5" t="s">
        <v>7</v>
      </c>
      <c r="C5" s="5">
        <v>119</v>
      </c>
      <c r="D5" s="5">
        <v>0</v>
      </c>
      <c r="E5" s="5">
        <f t="shared" si="0"/>
        <v>0</v>
      </c>
      <c r="F5" s="2"/>
      <c r="G5" s="8" t="s">
        <v>16</v>
      </c>
      <c r="H5" s="11">
        <f>AVERAGE(E12:E16)</f>
        <v>0.24559999999999998</v>
      </c>
      <c r="I5" s="11">
        <f>STDEV(E12:E16)</f>
        <v>6.3771466973874841E-2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>
      <c r="A6" s="5" t="s">
        <v>17</v>
      </c>
      <c r="B6" s="5" t="s">
        <v>7</v>
      </c>
      <c r="C6" s="5">
        <v>79</v>
      </c>
      <c r="D6" s="5">
        <v>0</v>
      </c>
      <c r="E6" s="5">
        <f t="shared" si="0"/>
        <v>0</v>
      </c>
      <c r="F6" s="2"/>
      <c r="G6" s="8" t="s">
        <v>18</v>
      </c>
      <c r="H6" s="12">
        <f>AVERAGE(E17:E21)</f>
        <v>0</v>
      </c>
      <c r="I6" s="12">
        <f>STDEV(E17:E21)</f>
        <v>0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>
      <c r="A7" s="13" t="s">
        <v>19</v>
      </c>
      <c r="B7" s="14" t="s">
        <v>20</v>
      </c>
      <c r="C7" s="14">
        <v>70</v>
      </c>
      <c r="D7" s="14">
        <v>14</v>
      </c>
      <c r="E7" s="14">
        <f t="shared" ref="E7:E16" si="1">ROUND(D7/C7,3)</f>
        <v>0.2</v>
      </c>
      <c r="F7" s="15"/>
      <c r="G7" s="8" t="s">
        <v>21</v>
      </c>
      <c r="H7" s="16">
        <f>AVERAGE(E22:E26)</f>
        <v>9.1400000000000009E-2</v>
      </c>
      <c r="I7" s="16">
        <f>ROUND(STDEV(E22:E26),3)</f>
        <v>3.2000000000000001E-2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>
      <c r="A8" s="13" t="s">
        <v>22</v>
      </c>
      <c r="B8" s="14" t="s">
        <v>20</v>
      </c>
      <c r="C8" s="14">
        <v>80</v>
      </c>
      <c r="D8" s="14">
        <v>14</v>
      </c>
      <c r="E8" s="14">
        <f t="shared" si="1"/>
        <v>0.17499999999999999</v>
      </c>
      <c r="F8" s="15"/>
      <c r="G8" s="8" t="s">
        <v>23</v>
      </c>
      <c r="H8" s="17">
        <f>AVERAGE(E27:E31)</f>
        <v>0.28239999999999998</v>
      </c>
      <c r="I8" s="17">
        <f>ROUND(STDEV(E27:E31),3)</f>
        <v>5.5E-2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>
      <c r="A9" s="13" t="s">
        <v>24</v>
      </c>
      <c r="B9" s="14" t="s">
        <v>20</v>
      </c>
      <c r="C9" s="14">
        <v>82</v>
      </c>
      <c r="D9" s="14">
        <v>15</v>
      </c>
      <c r="E9" s="14">
        <f t="shared" si="1"/>
        <v>0.183</v>
      </c>
      <c r="F9" s="15"/>
      <c r="G9" s="8" t="s">
        <v>25</v>
      </c>
      <c r="H9" s="18">
        <f>AVERAGE(E32:E36)</f>
        <v>0</v>
      </c>
      <c r="I9" s="18">
        <f>ROUND(STDEV(E32:E36),3)</f>
        <v>0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>
      <c r="A10" s="13" t="s">
        <v>26</v>
      </c>
      <c r="B10" s="14" t="s">
        <v>20</v>
      </c>
      <c r="C10" s="14">
        <v>91</v>
      </c>
      <c r="D10" s="14">
        <v>11</v>
      </c>
      <c r="E10" s="14">
        <f t="shared" si="1"/>
        <v>0.121</v>
      </c>
      <c r="F10" s="15"/>
      <c r="G10" s="8" t="s">
        <v>27</v>
      </c>
      <c r="H10" s="19">
        <f>AVERAGE(E37:E41)</f>
        <v>8.0800000000000011E-2</v>
      </c>
      <c r="I10" s="19">
        <f>ROUND(STDEV(E37:E41),3)</f>
        <v>4.1000000000000002E-2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>
      <c r="A11" s="13" t="s">
        <v>28</v>
      </c>
      <c r="B11" s="14" t="s">
        <v>20</v>
      </c>
      <c r="C11" s="14">
        <v>81</v>
      </c>
      <c r="D11" s="14">
        <v>18</v>
      </c>
      <c r="E11" s="14">
        <f t="shared" si="1"/>
        <v>0.222</v>
      </c>
      <c r="F11" s="15"/>
      <c r="G11" s="8" t="s">
        <v>29</v>
      </c>
      <c r="H11" s="20">
        <f>AVERAGE(E42:E46)</f>
        <v>6.6399999999999987E-2</v>
      </c>
      <c r="I11" s="20">
        <f>ROUND(STDEV(E42:E46),3)</f>
        <v>3.1E-2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>
      <c r="A12" s="21" t="s">
        <v>30</v>
      </c>
      <c r="B12" s="21" t="s">
        <v>31</v>
      </c>
      <c r="C12" s="22">
        <v>74</v>
      </c>
      <c r="D12" s="22">
        <v>23</v>
      </c>
      <c r="E12" s="21">
        <f t="shared" si="1"/>
        <v>0.311</v>
      </c>
      <c r="F12" s="15"/>
      <c r="G12" s="8" t="s">
        <v>32</v>
      </c>
      <c r="H12" s="23">
        <f>AVERAGE(E47:E51)</f>
        <v>7.3999999999999995E-3</v>
      </c>
      <c r="I12" s="23">
        <f>ROUND(STDEV(E47:E51),3)</f>
        <v>1.0999999999999999E-2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>
      <c r="A13" s="21" t="s">
        <v>33</v>
      </c>
      <c r="B13" s="21" t="s">
        <v>31</v>
      </c>
      <c r="C13" s="21">
        <v>82</v>
      </c>
      <c r="D13" s="21">
        <v>15</v>
      </c>
      <c r="E13" s="21">
        <f t="shared" si="1"/>
        <v>0.183</v>
      </c>
      <c r="F13" s="2"/>
      <c r="G13" s="8" t="s">
        <v>34</v>
      </c>
      <c r="H13" s="24">
        <f>AVERAGE(E52:E56)</f>
        <v>7.0999999999999994E-2</v>
      </c>
      <c r="I13" s="24">
        <f>ROUND(STDEV(E52:E56),3)</f>
        <v>3.9E-2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>
      <c r="A14" s="21" t="s">
        <v>35</v>
      </c>
      <c r="B14" s="21" t="s">
        <v>31</v>
      </c>
      <c r="C14" s="21">
        <v>89</v>
      </c>
      <c r="D14" s="21">
        <v>27</v>
      </c>
      <c r="E14" s="21">
        <f t="shared" si="1"/>
        <v>0.30299999999999999</v>
      </c>
      <c r="F14" s="2"/>
      <c r="G14" s="8" t="s">
        <v>36</v>
      </c>
      <c r="H14" s="16">
        <f>AVERAGE(E57:E61)</f>
        <v>0.29320000000000002</v>
      </c>
      <c r="I14" s="16">
        <f>ROUND(STDEV(E57:E61),3)</f>
        <v>8.5000000000000006E-2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>
      <c r="A15" s="21" t="s">
        <v>37</v>
      </c>
      <c r="B15" s="21" t="s">
        <v>31</v>
      </c>
      <c r="C15" s="21">
        <v>79</v>
      </c>
      <c r="D15" s="21">
        <v>14</v>
      </c>
      <c r="E15" s="21">
        <f t="shared" si="1"/>
        <v>0.17699999999999999</v>
      </c>
      <c r="F15" s="2"/>
      <c r="G15" s="4"/>
      <c r="H15" s="4"/>
      <c r="I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>
      <c r="A16" s="21" t="s">
        <v>38</v>
      </c>
      <c r="B16" s="21" t="s">
        <v>31</v>
      </c>
      <c r="C16" s="21">
        <v>67</v>
      </c>
      <c r="D16" s="21">
        <v>17</v>
      </c>
      <c r="E16" s="21">
        <f t="shared" si="1"/>
        <v>0.254</v>
      </c>
      <c r="F16" s="2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>
      <c r="A17" s="12" t="s">
        <v>39</v>
      </c>
      <c r="B17" s="12" t="s">
        <v>40</v>
      </c>
      <c r="C17" s="12">
        <v>164</v>
      </c>
      <c r="D17" s="12">
        <v>0</v>
      </c>
      <c r="E17" s="12">
        <f t="shared" ref="E17:E21" si="2">ROUND(D17/C17*100,2)</f>
        <v>0</v>
      </c>
      <c r="F17" s="2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>
      <c r="A18" s="12" t="s">
        <v>41</v>
      </c>
      <c r="B18" s="12" t="s">
        <v>40</v>
      </c>
      <c r="C18" s="12">
        <v>117</v>
      </c>
      <c r="D18" s="12">
        <v>0</v>
      </c>
      <c r="E18" s="12">
        <f t="shared" si="2"/>
        <v>0</v>
      </c>
      <c r="F18" s="2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>
      <c r="A19" s="12" t="s">
        <v>42</v>
      </c>
      <c r="B19" s="12" t="s">
        <v>40</v>
      </c>
      <c r="C19" s="12">
        <v>201</v>
      </c>
      <c r="D19" s="12">
        <v>0</v>
      </c>
      <c r="E19" s="12">
        <f t="shared" si="2"/>
        <v>0</v>
      </c>
      <c r="F19" s="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>
      <c r="A20" s="12" t="s">
        <v>43</v>
      </c>
      <c r="B20" s="12" t="s">
        <v>40</v>
      </c>
      <c r="C20" s="12">
        <v>146</v>
      </c>
      <c r="D20" s="12">
        <v>0</v>
      </c>
      <c r="E20" s="12">
        <f t="shared" si="2"/>
        <v>0</v>
      </c>
      <c r="F20" s="2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12" t="s">
        <v>44</v>
      </c>
      <c r="B21" s="12" t="s">
        <v>40</v>
      </c>
      <c r="C21" s="12">
        <v>128</v>
      </c>
      <c r="D21" s="12">
        <v>0</v>
      </c>
      <c r="E21" s="12">
        <f t="shared" si="2"/>
        <v>0</v>
      </c>
      <c r="F21" s="2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25" t="s">
        <v>45</v>
      </c>
      <c r="B22" s="16" t="s">
        <v>46</v>
      </c>
      <c r="C22" s="16">
        <v>100</v>
      </c>
      <c r="D22" s="16">
        <v>6</v>
      </c>
      <c r="E22" s="16">
        <f t="shared" ref="E22:E31" si="3">ROUND(D22/C22,3)</f>
        <v>0.06</v>
      </c>
      <c r="F22" s="2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25" t="s">
        <v>47</v>
      </c>
      <c r="B23" s="16" t="s">
        <v>46</v>
      </c>
      <c r="C23" s="16">
        <v>65</v>
      </c>
      <c r="D23" s="16">
        <v>8</v>
      </c>
      <c r="E23" s="16">
        <f t="shared" si="3"/>
        <v>0.123</v>
      </c>
      <c r="F23" s="2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5">
      <c r="A24" s="25" t="s">
        <v>48</v>
      </c>
      <c r="B24" s="16" t="s">
        <v>46</v>
      </c>
      <c r="C24" s="16">
        <v>70</v>
      </c>
      <c r="D24" s="16">
        <v>9</v>
      </c>
      <c r="E24" s="16">
        <f t="shared" si="3"/>
        <v>0.129</v>
      </c>
      <c r="F24" s="2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5">
      <c r="A25" s="25" t="s">
        <v>26</v>
      </c>
      <c r="B25" s="16" t="s">
        <v>46</v>
      </c>
      <c r="C25" s="16">
        <v>64</v>
      </c>
      <c r="D25" s="16">
        <v>5</v>
      </c>
      <c r="E25" s="16">
        <f t="shared" si="3"/>
        <v>7.8E-2</v>
      </c>
      <c r="F25" s="2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5">
      <c r="A26" s="25" t="s">
        <v>49</v>
      </c>
      <c r="B26" s="16" t="s">
        <v>46</v>
      </c>
      <c r="C26" s="16">
        <v>75</v>
      </c>
      <c r="D26" s="16">
        <v>5</v>
      </c>
      <c r="E26" s="16">
        <f t="shared" si="3"/>
        <v>6.7000000000000004E-2</v>
      </c>
      <c r="F26" s="2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5">
      <c r="A27" s="17" t="s">
        <v>50</v>
      </c>
      <c r="B27" s="17" t="s">
        <v>51</v>
      </c>
      <c r="C27" s="17">
        <v>93</v>
      </c>
      <c r="D27" s="17">
        <v>23</v>
      </c>
      <c r="E27" s="17">
        <f t="shared" si="3"/>
        <v>0.247</v>
      </c>
      <c r="F27" s="2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5">
      <c r="A28" s="17" t="s">
        <v>52</v>
      </c>
      <c r="B28" s="17" t="s">
        <v>51</v>
      </c>
      <c r="C28" s="17">
        <v>104</v>
      </c>
      <c r="D28" s="17">
        <v>36</v>
      </c>
      <c r="E28" s="17">
        <f t="shared" si="3"/>
        <v>0.34599999999999997</v>
      </c>
      <c r="F28" s="2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5">
      <c r="A29" s="17" t="s">
        <v>53</v>
      </c>
      <c r="B29" s="17" t="s">
        <v>51</v>
      </c>
      <c r="C29" s="17">
        <v>119</v>
      </c>
      <c r="D29" s="17">
        <v>27</v>
      </c>
      <c r="E29" s="17">
        <f t="shared" si="3"/>
        <v>0.22700000000000001</v>
      </c>
      <c r="F29" s="2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5">
      <c r="A30" s="17" t="s">
        <v>54</v>
      </c>
      <c r="B30" s="17" t="s">
        <v>51</v>
      </c>
      <c r="C30" s="17">
        <v>71</v>
      </c>
      <c r="D30" s="17">
        <v>18</v>
      </c>
      <c r="E30" s="17">
        <f t="shared" si="3"/>
        <v>0.254</v>
      </c>
      <c r="F30" s="2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5">
      <c r="A31" s="17" t="s">
        <v>55</v>
      </c>
      <c r="B31" s="17" t="s">
        <v>51</v>
      </c>
      <c r="C31" s="17">
        <v>74</v>
      </c>
      <c r="D31" s="17">
        <v>25</v>
      </c>
      <c r="E31" s="17">
        <f t="shared" si="3"/>
        <v>0.33800000000000002</v>
      </c>
      <c r="F31" s="2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5">
      <c r="A32" s="26" t="s">
        <v>56</v>
      </c>
      <c r="B32" s="18" t="s">
        <v>57</v>
      </c>
      <c r="C32" s="18">
        <v>119</v>
      </c>
      <c r="D32" s="18">
        <v>0</v>
      </c>
      <c r="E32" s="18">
        <f t="shared" ref="E32:E36" si="4">ROUND(D32/C32*100,2)</f>
        <v>0</v>
      </c>
      <c r="F32" s="2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5">
      <c r="A33" s="26" t="s">
        <v>58</v>
      </c>
      <c r="B33" s="18" t="s">
        <v>57</v>
      </c>
      <c r="C33" s="18">
        <v>120</v>
      </c>
      <c r="D33" s="18">
        <v>0</v>
      </c>
      <c r="E33" s="18">
        <f t="shared" si="4"/>
        <v>0</v>
      </c>
      <c r="F33" s="2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5">
      <c r="A34" s="26" t="s">
        <v>59</v>
      </c>
      <c r="B34" s="18" t="s">
        <v>57</v>
      </c>
      <c r="C34" s="18">
        <v>88</v>
      </c>
      <c r="D34" s="18">
        <v>0</v>
      </c>
      <c r="E34" s="18">
        <f t="shared" si="4"/>
        <v>0</v>
      </c>
      <c r="F34" s="2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5">
      <c r="A35" s="26" t="s">
        <v>60</v>
      </c>
      <c r="B35" s="18" t="s">
        <v>57</v>
      </c>
      <c r="C35" s="18">
        <v>125</v>
      </c>
      <c r="D35" s="18">
        <v>0</v>
      </c>
      <c r="E35" s="18">
        <f t="shared" si="4"/>
        <v>0</v>
      </c>
      <c r="F35" s="2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5">
      <c r="A36" s="26" t="s">
        <v>61</v>
      </c>
      <c r="B36" s="18" t="s">
        <v>57</v>
      </c>
      <c r="C36" s="18">
        <v>140</v>
      </c>
      <c r="D36" s="18">
        <v>0</v>
      </c>
      <c r="E36" s="18">
        <f t="shared" si="4"/>
        <v>0</v>
      </c>
      <c r="F36" s="2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5">
      <c r="A37" s="19" t="s">
        <v>62</v>
      </c>
      <c r="B37" s="19" t="s">
        <v>63</v>
      </c>
      <c r="C37" s="19">
        <v>91</v>
      </c>
      <c r="D37" s="19">
        <v>3</v>
      </c>
      <c r="E37" s="19">
        <f t="shared" ref="E37:E61" si="5">ROUND(D37/C37,3)</f>
        <v>3.3000000000000002E-2</v>
      </c>
      <c r="F37" s="2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5">
      <c r="A38" s="19" t="s">
        <v>64</v>
      </c>
      <c r="B38" s="19" t="s">
        <v>63</v>
      </c>
      <c r="C38" s="19">
        <v>97</v>
      </c>
      <c r="D38" s="19">
        <v>9</v>
      </c>
      <c r="E38" s="19">
        <f t="shared" si="5"/>
        <v>9.2999999999999999E-2</v>
      </c>
      <c r="F38" s="2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5">
      <c r="A39" s="19" t="s">
        <v>65</v>
      </c>
      <c r="B39" s="19" t="s">
        <v>63</v>
      </c>
      <c r="C39" s="19">
        <v>123</v>
      </c>
      <c r="D39" s="19">
        <v>10</v>
      </c>
      <c r="E39" s="19">
        <f t="shared" si="5"/>
        <v>8.1000000000000003E-2</v>
      </c>
      <c r="F39" s="2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5">
      <c r="A40" s="19" t="s">
        <v>66</v>
      </c>
      <c r="B40" s="19" t="s">
        <v>63</v>
      </c>
      <c r="C40" s="19">
        <v>89</v>
      </c>
      <c r="D40" s="19">
        <v>5</v>
      </c>
      <c r="E40" s="19">
        <f t="shared" si="5"/>
        <v>5.6000000000000001E-2</v>
      </c>
      <c r="F40" s="2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5">
      <c r="A41" s="19" t="s">
        <v>67</v>
      </c>
      <c r="B41" s="19" t="s">
        <v>63</v>
      </c>
      <c r="C41" s="19">
        <v>85</v>
      </c>
      <c r="D41" s="19">
        <v>12</v>
      </c>
      <c r="E41" s="19">
        <f t="shared" si="5"/>
        <v>0.14099999999999999</v>
      </c>
      <c r="F41" s="2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5">
      <c r="A42" s="13" t="s">
        <v>68</v>
      </c>
      <c r="B42" s="27" t="s">
        <v>69</v>
      </c>
      <c r="C42" s="27">
        <v>60</v>
      </c>
      <c r="D42" s="27">
        <v>4</v>
      </c>
      <c r="E42" s="27">
        <f t="shared" si="5"/>
        <v>6.7000000000000004E-2</v>
      </c>
      <c r="F42" s="2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5">
      <c r="A43" s="13" t="s">
        <v>70</v>
      </c>
      <c r="B43" s="27" t="s">
        <v>69</v>
      </c>
      <c r="C43" s="27">
        <v>110</v>
      </c>
      <c r="D43" s="27">
        <v>5</v>
      </c>
      <c r="E43" s="27">
        <f t="shared" si="5"/>
        <v>4.4999999999999998E-2</v>
      </c>
      <c r="F43" s="28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5">
      <c r="A44" s="13" t="s">
        <v>71</v>
      </c>
      <c r="B44" s="27" t="s">
        <v>69</v>
      </c>
      <c r="C44" s="27">
        <v>63</v>
      </c>
      <c r="D44" s="27">
        <v>4</v>
      </c>
      <c r="E44" s="27">
        <f t="shared" si="5"/>
        <v>6.3E-2</v>
      </c>
      <c r="F44" s="2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5">
      <c r="A45" s="13" t="s">
        <v>72</v>
      </c>
      <c r="B45" s="27" t="s">
        <v>69</v>
      </c>
      <c r="C45" s="27">
        <v>77</v>
      </c>
      <c r="D45" s="27">
        <v>3</v>
      </c>
      <c r="E45" s="27">
        <f t="shared" si="5"/>
        <v>3.9E-2</v>
      </c>
      <c r="F45" s="2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5">
      <c r="A46" s="13" t="s">
        <v>73</v>
      </c>
      <c r="B46" s="27" t="s">
        <v>69</v>
      </c>
      <c r="C46" s="27">
        <v>76</v>
      </c>
      <c r="D46" s="27">
        <v>9</v>
      </c>
      <c r="E46" s="27">
        <f t="shared" si="5"/>
        <v>0.11799999999999999</v>
      </c>
      <c r="F46" s="2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5">
      <c r="A47" s="29" t="s">
        <v>74</v>
      </c>
      <c r="B47" s="23" t="s">
        <v>75</v>
      </c>
      <c r="C47" s="23">
        <v>118</v>
      </c>
      <c r="D47" s="23">
        <v>0</v>
      </c>
      <c r="E47" s="23">
        <f t="shared" si="5"/>
        <v>0</v>
      </c>
      <c r="F47" s="2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5">
      <c r="A48" s="29" t="s">
        <v>76</v>
      </c>
      <c r="B48" s="23" t="s">
        <v>75</v>
      </c>
      <c r="C48" s="23">
        <v>124</v>
      </c>
      <c r="D48" s="23">
        <v>0</v>
      </c>
      <c r="E48" s="23">
        <f t="shared" si="5"/>
        <v>0</v>
      </c>
      <c r="F48" s="2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5">
      <c r="A49" s="29" t="s">
        <v>77</v>
      </c>
      <c r="B49" s="23" t="s">
        <v>75</v>
      </c>
      <c r="C49" s="23">
        <v>91</v>
      </c>
      <c r="D49" s="23">
        <v>1</v>
      </c>
      <c r="E49" s="23">
        <f t="shared" si="5"/>
        <v>1.0999999999999999E-2</v>
      </c>
      <c r="F49" s="2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5">
      <c r="A50" s="29" t="s">
        <v>78</v>
      </c>
      <c r="B50" s="23" t="s">
        <v>75</v>
      </c>
      <c r="C50" s="23">
        <v>98</v>
      </c>
      <c r="D50" s="23">
        <v>0</v>
      </c>
      <c r="E50" s="23">
        <f t="shared" si="5"/>
        <v>0</v>
      </c>
      <c r="F50" s="2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5">
      <c r="A51" s="29" t="s">
        <v>79</v>
      </c>
      <c r="B51" s="23" t="s">
        <v>75</v>
      </c>
      <c r="C51" s="23">
        <v>78</v>
      </c>
      <c r="D51" s="23">
        <v>2</v>
      </c>
      <c r="E51" s="23">
        <f t="shared" si="5"/>
        <v>2.5999999999999999E-2</v>
      </c>
      <c r="F51" s="2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5">
      <c r="A52" s="24" t="s">
        <v>80</v>
      </c>
      <c r="B52" s="24" t="s">
        <v>81</v>
      </c>
      <c r="C52" s="24">
        <v>92</v>
      </c>
      <c r="D52" s="24">
        <v>11</v>
      </c>
      <c r="E52" s="24">
        <f t="shared" si="5"/>
        <v>0.12</v>
      </c>
      <c r="F52" s="2"/>
      <c r="G52" s="30" t="s">
        <v>82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5">
      <c r="A53" s="24" t="s">
        <v>83</v>
      </c>
      <c r="B53" s="24" t="s">
        <v>81</v>
      </c>
      <c r="C53" s="24">
        <v>73</v>
      </c>
      <c r="D53" s="24">
        <v>4</v>
      </c>
      <c r="E53" s="24">
        <f t="shared" si="5"/>
        <v>5.5E-2</v>
      </c>
      <c r="F53" s="2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5">
      <c r="A54" s="24" t="s">
        <v>84</v>
      </c>
      <c r="B54" s="24" t="s">
        <v>81</v>
      </c>
      <c r="C54" s="24">
        <v>98</v>
      </c>
      <c r="D54" s="24">
        <v>5</v>
      </c>
      <c r="E54" s="24">
        <f t="shared" si="5"/>
        <v>5.0999999999999997E-2</v>
      </c>
      <c r="F54" s="2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5">
      <c r="A55" s="24" t="s">
        <v>85</v>
      </c>
      <c r="B55" s="24" t="s">
        <v>81</v>
      </c>
      <c r="C55" s="24">
        <v>78</v>
      </c>
      <c r="D55" s="24">
        <v>2</v>
      </c>
      <c r="E55" s="24">
        <f t="shared" si="5"/>
        <v>2.5999999999999999E-2</v>
      </c>
      <c r="F55" s="2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5">
      <c r="A56" s="24" t="s">
        <v>86</v>
      </c>
      <c r="B56" s="24" t="s">
        <v>81</v>
      </c>
      <c r="C56" s="24">
        <v>97</v>
      </c>
      <c r="D56" s="24">
        <v>10</v>
      </c>
      <c r="E56" s="24">
        <f t="shared" si="5"/>
        <v>0.10299999999999999</v>
      </c>
      <c r="F56" s="2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5">
      <c r="A57" s="25" t="s">
        <v>87</v>
      </c>
      <c r="B57" s="14" t="s">
        <v>20</v>
      </c>
      <c r="C57" s="16">
        <v>88</v>
      </c>
      <c r="D57" s="16">
        <v>23</v>
      </c>
      <c r="E57" s="16">
        <f t="shared" si="5"/>
        <v>0.26100000000000001</v>
      </c>
      <c r="F57" s="2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5">
      <c r="A58" s="25" t="s">
        <v>88</v>
      </c>
      <c r="B58" s="5" t="s">
        <v>7</v>
      </c>
      <c r="C58" s="16">
        <v>92</v>
      </c>
      <c r="D58" s="16">
        <v>38</v>
      </c>
      <c r="E58" s="16">
        <f t="shared" si="5"/>
        <v>0.41299999999999998</v>
      </c>
      <c r="F58" s="2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5">
      <c r="A59" s="25" t="s">
        <v>89</v>
      </c>
      <c r="B59" s="19" t="s">
        <v>63</v>
      </c>
      <c r="C59" s="16">
        <v>89</v>
      </c>
      <c r="D59" s="16">
        <v>16</v>
      </c>
      <c r="E59" s="16">
        <f t="shared" si="5"/>
        <v>0.18</v>
      </c>
      <c r="F59" s="2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5">
      <c r="A60" s="25" t="s">
        <v>90</v>
      </c>
      <c r="B60" s="23" t="s">
        <v>75</v>
      </c>
      <c r="C60" s="16">
        <v>86</v>
      </c>
      <c r="D60" s="16">
        <v>27</v>
      </c>
      <c r="E60" s="16">
        <f t="shared" si="5"/>
        <v>0.314</v>
      </c>
      <c r="F60" s="2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5">
      <c r="A61" s="25" t="s">
        <v>91</v>
      </c>
      <c r="B61" s="17" t="s">
        <v>51</v>
      </c>
      <c r="C61" s="16">
        <v>57</v>
      </c>
      <c r="D61" s="16">
        <v>17</v>
      </c>
      <c r="E61" s="16">
        <f t="shared" si="5"/>
        <v>0.29799999999999999</v>
      </c>
      <c r="F61" s="2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5">
      <c r="A62" s="2"/>
      <c r="B62" s="2"/>
      <c r="C62" s="2"/>
      <c r="D62" s="2"/>
      <c r="E62" s="2"/>
      <c r="F62" s="2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2.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47b2ca6-eb00-46e5-ae97-ddfe8c39caa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832414B05E574AACD05DE977B2ED35" ma:contentTypeVersion="15" ma:contentTypeDescription="Crée un document." ma:contentTypeScope="" ma:versionID="1ba9721be07eed5321d6886e0fe49c12">
  <xsd:schema xmlns:xsd="http://www.w3.org/2001/XMLSchema" xmlns:xs="http://www.w3.org/2001/XMLSchema" xmlns:p="http://schemas.microsoft.com/office/2006/metadata/properties" xmlns:ns3="c47b2ca6-eb00-46e5-ae97-ddfe8c39caa4" xmlns:ns4="2e8fcd5c-2412-4509-85c0-83b659903307" targetNamespace="http://schemas.microsoft.com/office/2006/metadata/properties" ma:root="true" ma:fieldsID="31f3b2d7459fbbdf2732acfbe24e979f" ns3:_="" ns4:_="">
    <xsd:import namespace="c47b2ca6-eb00-46e5-ae97-ddfe8c39caa4"/>
    <xsd:import namespace="2e8fcd5c-2412-4509-85c0-83b65990330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LengthInSeconds" minOccurs="0"/>
                <xsd:element ref="ns3:MediaServiceDateTaken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7b2ca6-eb00-46e5-ae97-ddfe8c39ca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8fcd5c-2412-4509-85c0-83b65990330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1951DDB-07B1-4A8C-B276-C936F36DD3BB}">
  <ds:schemaRefs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c47b2ca6-eb00-46e5-ae97-ddfe8c39caa4"/>
    <ds:schemaRef ds:uri="http://schemas.microsoft.com/office/infopath/2007/PartnerControls"/>
    <ds:schemaRef ds:uri="2e8fcd5c-2412-4509-85c0-83b659903307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DE9F8ACB-2795-47D4-88CA-F4619032FA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7b2ca6-eb00-46e5-ae97-ddfe8c39caa4"/>
    <ds:schemaRef ds:uri="2e8fcd5c-2412-4509-85c0-83b6599033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8BB51D-9B0F-4454-B994-02789370B17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Comptage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akshey mohammed khokan</cp:lastModifiedBy>
  <dcterms:created xsi:type="dcterms:W3CDTF">2025-04-15T13:34:11Z</dcterms:created>
  <dcterms:modified xsi:type="dcterms:W3CDTF">2025-05-01T22:04:39Z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0x01010027832414B05E574AACD05DE977B2ED35</vt:lpwstr>
  </property>
</Properties>
</file>