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c4_randomized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48" i="1" l="1"/>
  <c r="V48" i="1" s="1"/>
  <c r="BQ48" i="1"/>
  <c r="BO48" i="1"/>
  <c r="BP48" i="1" s="1"/>
  <c r="AY48" i="1" s="1"/>
  <c r="BL48" i="1"/>
  <c r="BK48" i="1"/>
  <c r="BG48" i="1"/>
  <c r="BJ48" i="1" s="1"/>
  <c r="BC48" i="1"/>
  <c r="AW48" i="1"/>
  <c r="AQ48" i="1"/>
  <c r="BD48" i="1" s="1"/>
  <c r="AL48" i="1"/>
  <c r="AJ48" i="1" s="1"/>
  <c r="AB48" i="1"/>
  <c r="AA48" i="1"/>
  <c r="S48" i="1"/>
  <c r="BR47" i="1"/>
  <c r="BQ47" i="1"/>
  <c r="BO47" i="1"/>
  <c r="BL47" i="1"/>
  <c r="BK47" i="1"/>
  <c r="BG47" i="1"/>
  <c r="BC47" i="1"/>
  <c r="AW47" i="1"/>
  <c r="AQ47" i="1"/>
  <c r="BD47" i="1" s="1"/>
  <c r="AL47" i="1"/>
  <c r="AJ47" i="1" s="1"/>
  <c r="N47" i="1" s="1"/>
  <c r="AK47" i="1"/>
  <c r="AB47" i="1"/>
  <c r="AA47" i="1"/>
  <c r="S47" i="1"/>
  <c r="M47" i="1"/>
  <c r="AZ47" i="1" s="1"/>
  <c r="L47" i="1"/>
  <c r="K47" i="1" s="1"/>
  <c r="BR46" i="1"/>
  <c r="BQ46" i="1"/>
  <c r="BP46" i="1" s="1"/>
  <c r="AY46" i="1" s="1"/>
  <c r="BO46" i="1"/>
  <c r="V46" i="1" s="1"/>
  <c r="BL46" i="1"/>
  <c r="BK46" i="1"/>
  <c r="BJ46" i="1"/>
  <c r="BG46" i="1"/>
  <c r="BI46" i="1" s="1"/>
  <c r="BM46" i="1" s="1"/>
  <c r="BN46" i="1" s="1"/>
  <c r="BC46" i="1"/>
  <c r="AW46" i="1"/>
  <c r="AQ46" i="1"/>
  <c r="BD46" i="1" s="1"/>
  <c r="AL46" i="1"/>
  <c r="AJ46" i="1" s="1"/>
  <c r="AB46" i="1"/>
  <c r="AA46" i="1"/>
  <c r="Z46" i="1" s="1"/>
  <c r="S46" i="1"/>
  <c r="BR45" i="1"/>
  <c r="BQ45" i="1"/>
  <c r="BO45" i="1"/>
  <c r="BL45" i="1"/>
  <c r="BK45" i="1"/>
  <c r="BG45" i="1"/>
  <c r="BC45" i="1"/>
  <c r="AW45" i="1"/>
  <c r="AQ45" i="1"/>
  <c r="BD45" i="1" s="1"/>
  <c r="AL45" i="1"/>
  <c r="AJ45" i="1" s="1"/>
  <c r="AB45" i="1"/>
  <c r="AA45" i="1"/>
  <c r="S45" i="1"/>
  <c r="BR44" i="1"/>
  <c r="BQ44" i="1"/>
  <c r="BO44" i="1"/>
  <c r="BL44" i="1"/>
  <c r="BK44" i="1"/>
  <c r="BG44" i="1"/>
  <c r="BJ44" i="1" s="1"/>
  <c r="BC44" i="1"/>
  <c r="AW44" i="1"/>
  <c r="AQ44" i="1"/>
  <c r="BD44" i="1" s="1"/>
  <c r="AL44" i="1"/>
  <c r="AJ44" i="1" s="1"/>
  <c r="AB44" i="1"/>
  <c r="AA44" i="1"/>
  <c r="S44" i="1"/>
  <c r="BR43" i="1"/>
  <c r="BQ43" i="1"/>
  <c r="BO43" i="1"/>
  <c r="BL43" i="1"/>
  <c r="BK43" i="1"/>
  <c r="BG43" i="1"/>
  <c r="BH43" i="1" s="1"/>
  <c r="BC43" i="1"/>
  <c r="AW43" i="1"/>
  <c r="AQ43" i="1"/>
  <c r="BD43" i="1" s="1"/>
  <c r="AL43" i="1"/>
  <c r="AJ43" i="1"/>
  <c r="N43" i="1" s="1"/>
  <c r="AB43" i="1"/>
  <c r="AA43" i="1"/>
  <c r="S43" i="1"/>
  <c r="M43" i="1"/>
  <c r="AZ43" i="1" s="1"/>
  <c r="BR42" i="1"/>
  <c r="V42" i="1" s="1"/>
  <c r="BQ42" i="1"/>
  <c r="BO42" i="1"/>
  <c r="BL42" i="1"/>
  <c r="BK42" i="1"/>
  <c r="BI42" i="1"/>
  <c r="BM42" i="1" s="1"/>
  <c r="BN42" i="1" s="1"/>
  <c r="BG42" i="1"/>
  <c r="BJ42" i="1" s="1"/>
  <c r="BC42" i="1"/>
  <c r="AW42" i="1"/>
  <c r="AQ42" i="1"/>
  <c r="BD42" i="1" s="1"/>
  <c r="AL42" i="1"/>
  <c r="AJ42" i="1" s="1"/>
  <c r="AB42" i="1"/>
  <c r="AA42" i="1"/>
  <c r="Z42" i="1" s="1"/>
  <c r="S42" i="1"/>
  <c r="BR41" i="1"/>
  <c r="BQ41" i="1"/>
  <c r="BO41" i="1"/>
  <c r="BL41" i="1"/>
  <c r="BK41" i="1"/>
  <c r="BG41" i="1"/>
  <c r="BC41" i="1"/>
  <c r="AW41" i="1"/>
  <c r="AQ41" i="1"/>
  <c r="BD41" i="1" s="1"/>
  <c r="AL41" i="1"/>
  <c r="AJ41" i="1" s="1"/>
  <c r="M41" i="1" s="1"/>
  <c r="AZ41" i="1" s="1"/>
  <c r="AB41" i="1"/>
  <c r="AA41" i="1"/>
  <c r="Z41" i="1" s="1"/>
  <c r="S41" i="1"/>
  <c r="BR40" i="1"/>
  <c r="BQ40" i="1"/>
  <c r="BO40" i="1"/>
  <c r="BP40" i="1" s="1"/>
  <c r="AY40" i="1" s="1"/>
  <c r="BA40" i="1" s="1"/>
  <c r="BL40" i="1"/>
  <c r="BK40" i="1"/>
  <c r="BG40" i="1"/>
  <c r="BJ40" i="1" s="1"/>
  <c r="BC40" i="1"/>
  <c r="AW40" i="1"/>
  <c r="AQ40" i="1"/>
  <c r="BD40" i="1" s="1"/>
  <c r="AL40" i="1"/>
  <c r="AJ40" i="1" s="1"/>
  <c r="AB40" i="1"/>
  <c r="AA40" i="1"/>
  <c r="Z40" i="1" s="1"/>
  <c r="S40" i="1"/>
  <c r="BR39" i="1"/>
  <c r="BQ39" i="1"/>
  <c r="BO39" i="1"/>
  <c r="BL39" i="1"/>
  <c r="BK39" i="1"/>
  <c r="BG39" i="1"/>
  <c r="BH39" i="1" s="1"/>
  <c r="BC39" i="1"/>
  <c r="AW39" i="1"/>
  <c r="AQ39" i="1"/>
  <c r="BD39" i="1" s="1"/>
  <c r="AL39" i="1"/>
  <c r="AJ39" i="1" s="1"/>
  <c r="AB39" i="1"/>
  <c r="AA39" i="1"/>
  <c r="Z39" i="1" s="1"/>
  <c r="S39" i="1"/>
  <c r="Q39" i="1"/>
  <c r="BR38" i="1"/>
  <c r="BQ38" i="1"/>
  <c r="BO38" i="1"/>
  <c r="BL38" i="1"/>
  <c r="BK38" i="1"/>
  <c r="BG38" i="1"/>
  <c r="BJ38" i="1" s="1"/>
  <c r="BC38" i="1"/>
  <c r="AW38" i="1"/>
  <c r="AQ38" i="1"/>
  <c r="BD38" i="1" s="1"/>
  <c r="AL38" i="1"/>
  <c r="AJ38" i="1" s="1"/>
  <c r="AB38" i="1"/>
  <c r="AA38" i="1"/>
  <c r="S38" i="1"/>
  <c r="BR37" i="1"/>
  <c r="BQ37" i="1"/>
  <c r="BO37" i="1"/>
  <c r="BL37" i="1"/>
  <c r="BK37" i="1"/>
  <c r="BG37" i="1"/>
  <c r="BC37" i="1"/>
  <c r="AW37" i="1"/>
  <c r="AQ37" i="1"/>
  <c r="BD37" i="1" s="1"/>
  <c r="AL37" i="1"/>
  <c r="AJ37" i="1" s="1"/>
  <c r="M37" i="1" s="1"/>
  <c r="AZ37" i="1" s="1"/>
  <c r="AB37" i="1"/>
  <c r="AA37" i="1"/>
  <c r="S37" i="1"/>
  <c r="BR36" i="1"/>
  <c r="BQ36" i="1"/>
  <c r="BO36" i="1"/>
  <c r="BL36" i="1"/>
  <c r="BK36" i="1"/>
  <c r="BG36" i="1"/>
  <c r="BC36" i="1"/>
  <c r="AW36" i="1"/>
  <c r="AQ36" i="1"/>
  <c r="BD36" i="1" s="1"/>
  <c r="AL36" i="1"/>
  <c r="AJ36" i="1"/>
  <c r="N36" i="1" s="1"/>
  <c r="AB36" i="1"/>
  <c r="AA36" i="1"/>
  <c r="S36" i="1"/>
  <c r="M36" i="1"/>
  <c r="AZ36" i="1" s="1"/>
  <c r="BR35" i="1"/>
  <c r="BQ35" i="1"/>
  <c r="BO35" i="1"/>
  <c r="BP35" i="1" s="1"/>
  <c r="AY35" i="1" s="1"/>
  <c r="BL35" i="1"/>
  <c r="BK35" i="1"/>
  <c r="BG35" i="1"/>
  <c r="BH35" i="1" s="1"/>
  <c r="BC35" i="1"/>
  <c r="AW35" i="1"/>
  <c r="BA35" i="1" s="1"/>
  <c r="AQ35" i="1"/>
  <c r="BD35" i="1" s="1"/>
  <c r="AL35" i="1"/>
  <c r="AJ35" i="1" s="1"/>
  <c r="AB35" i="1"/>
  <c r="AA35" i="1"/>
  <c r="S35" i="1"/>
  <c r="BR34" i="1"/>
  <c r="BQ34" i="1"/>
  <c r="BO34" i="1"/>
  <c r="BL34" i="1"/>
  <c r="BK34" i="1"/>
  <c r="BG34" i="1"/>
  <c r="BC34" i="1"/>
  <c r="AW34" i="1"/>
  <c r="AQ34" i="1"/>
  <c r="BD34" i="1" s="1"/>
  <c r="AL34" i="1"/>
  <c r="AJ34" i="1" s="1"/>
  <c r="M34" i="1" s="1"/>
  <c r="AZ34" i="1" s="1"/>
  <c r="AB34" i="1"/>
  <c r="AA34" i="1"/>
  <c r="Z34" i="1" s="1"/>
  <c r="S34" i="1"/>
  <c r="Q34" i="1"/>
  <c r="BR33" i="1"/>
  <c r="BQ33" i="1"/>
  <c r="BO33" i="1"/>
  <c r="BL33" i="1"/>
  <c r="BK33" i="1"/>
  <c r="BG33" i="1"/>
  <c r="BI33" i="1" s="1"/>
  <c r="BM33" i="1" s="1"/>
  <c r="BN33" i="1" s="1"/>
  <c r="BC33" i="1"/>
  <c r="AW33" i="1"/>
  <c r="AQ33" i="1"/>
  <c r="BD33" i="1" s="1"/>
  <c r="AL33" i="1"/>
  <c r="AJ33" i="1" s="1"/>
  <c r="AB33" i="1"/>
  <c r="AA33" i="1"/>
  <c r="Z33" i="1" s="1"/>
  <c r="S33" i="1"/>
  <c r="BR32" i="1"/>
  <c r="BQ32" i="1"/>
  <c r="BO32" i="1"/>
  <c r="BL32" i="1"/>
  <c r="BK32" i="1"/>
  <c r="BI32" i="1"/>
  <c r="BM32" i="1" s="1"/>
  <c r="BN32" i="1" s="1"/>
  <c r="BG32" i="1"/>
  <c r="BC32" i="1"/>
  <c r="AW32" i="1"/>
  <c r="AQ32" i="1"/>
  <c r="BD32" i="1" s="1"/>
  <c r="AL32" i="1"/>
  <c r="AJ32" i="1" s="1"/>
  <c r="M32" i="1" s="1"/>
  <c r="AZ32" i="1" s="1"/>
  <c r="AK32" i="1"/>
  <c r="AB32" i="1"/>
  <c r="AA32" i="1"/>
  <c r="S32" i="1"/>
  <c r="BR31" i="1"/>
  <c r="BQ31" i="1"/>
  <c r="BO31" i="1"/>
  <c r="BL31" i="1"/>
  <c r="BK31" i="1"/>
  <c r="BG31" i="1"/>
  <c r="BI31" i="1" s="1"/>
  <c r="BM31" i="1" s="1"/>
  <c r="BN31" i="1" s="1"/>
  <c r="BC31" i="1"/>
  <c r="AW31" i="1"/>
  <c r="AQ31" i="1"/>
  <c r="BD31" i="1" s="1"/>
  <c r="AL31" i="1"/>
  <c r="AJ31" i="1"/>
  <c r="L31" i="1" s="1"/>
  <c r="K31" i="1" s="1"/>
  <c r="AB31" i="1"/>
  <c r="AA31" i="1"/>
  <c r="S31" i="1"/>
  <c r="N31" i="1"/>
  <c r="BR30" i="1"/>
  <c r="BQ30" i="1"/>
  <c r="BO30" i="1"/>
  <c r="BL30" i="1"/>
  <c r="BK30" i="1"/>
  <c r="BI30" i="1"/>
  <c r="BM30" i="1" s="1"/>
  <c r="BN30" i="1" s="1"/>
  <c r="BG30" i="1"/>
  <c r="BD30" i="1"/>
  <c r="BC30" i="1"/>
  <c r="AW30" i="1"/>
  <c r="AQ30" i="1"/>
  <c r="AL30" i="1"/>
  <c r="AJ30" i="1" s="1"/>
  <c r="N30" i="1" s="1"/>
  <c r="AB30" i="1"/>
  <c r="AA30" i="1"/>
  <c r="S30" i="1"/>
  <c r="M30" i="1"/>
  <c r="AZ30" i="1" s="1"/>
  <c r="BR29" i="1"/>
  <c r="V29" i="1" s="1"/>
  <c r="BQ29" i="1"/>
  <c r="BP29" i="1" s="1"/>
  <c r="AY29" i="1" s="1"/>
  <c r="BA29" i="1" s="1"/>
  <c r="BO29" i="1"/>
  <c r="BL29" i="1"/>
  <c r="BK29" i="1"/>
  <c r="BH29" i="1"/>
  <c r="BG29" i="1"/>
  <c r="BJ29" i="1" s="1"/>
  <c r="BC29" i="1"/>
  <c r="AW29" i="1"/>
  <c r="AQ29" i="1"/>
  <c r="BD29" i="1" s="1"/>
  <c r="AL29" i="1"/>
  <c r="AJ29" i="1" s="1"/>
  <c r="AB29" i="1"/>
  <c r="AA29" i="1"/>
  <c r="S29" i="1"/>
  <c r="BR28" i="1"/>
  <c r="V28" i="1" s="1"/>
  <c r="BQ28" i="1"/>
  <c r="BP28" i="1" s="1"/>
  <c r="AY28" i="1" s="1"/>
  <c r="BA28" i="1" s="1"/>
  <c r="BO28" i="1"/>
  <c r="BL28" i="1"/>
  <c r="BK28" i="1"/>
  <c r="BJ28" i="1"/>
  <c r="BG28" i="1"/>
  <c r="BI28" i="1" s="1"/>
  <c r="BM28" i="1" s="1"/>
  <c r="BN28" i="1" s="1"/>
  <c r="BD28" i="1"/>
  <c r="BC28" i="1"/>
  <c r="AW28" i="1"/>
  <c r="AQ28" i="1"/>
  <c r="AL28" i="1"/>
  <c r="AJ28" i="1" s="1"/>
  <c r="AB28" i="1"/>
  <c r="AA28" i="1"/>
  <c r="S28" i="1"/>
  <c r="BR27" i="1"/>
  <c r="V27" i="1" s="1"/>
  <c r="BQ27" i="1"/>
  <c r="BO27" i="1"/>
  <c r="BP27" i="1" s="1"/>
  <c r="AY27" i="1" s="1"/>
  <c r="BL27" i="1"/>
  <c r="BK27" i="1"/>
  <c r="BG27" i="1"/>
  <c r="BI27" i="1" s="1"/>
  <c r="BM27" i="1" s="1"/>
  <c r="BN27" i="1" s="1"/>
  <c r="BC27" i="1"/>
  <c r="AW27" i="1"/>
  <c r="AQ27" i="1"/>
  <c r="BD27" i="1" s="1"/>
  <c r="AL27" i="1"/>
  <c r="AJ27" i="1"/>
  <c r="L27" i="1" s="1"/>
  <c r="K27" i="1" s="1"/>
  <c r="AB27" i="1"/>
  <c r="AA27" i="1"/>
  <c r="Z27" i="1" s="1"/>
  <c r="S27" i="1"/>
  <c r="BR26" i="1"/>
  <c r="BQ26" i="1"/>
  <c r="BO26" i="1"/>
  <c r="BP26" i="1" s="1"/>
  <c r="AY26" i="1" s="1"/>
  <c r="BA26" i="1" s="1"/>
  <c r="BL26" i="1"/>
  <c r="BK26" i="1"/>
  <c r="BG26" i="1"/>
  <c r="BJ26" i="1" s="1"/>
  <c r="BD26" i="1"/>
  <c r="BC26" i="1"/>
  <c r="AW26" i="1"/>
  <c r="AQ26" i="1"/>
  <c r="AL26" i="1"/>
  <c r="AJ26" i="1" s="1"/>
  <c r="AB26" i="1"/>
  <c r="AA26" i="1"/>
  <c r="Z26" i="1" s="1"/>
  <c r="S26" i="1"/>
  <c r="BR25" i="1"/>
  <c r="BQ25" i="1"/>
  <c r="BO25" i="1"/>
  <c r="BL25" i="1"/>
  <c r="BK25" i="1"/>
  <c r="BG25" i="1"/>
  <c r="BJ25" i="1" s="1"/>
  <c r="BC25" i="1"/>
  <c r="AW25" i="1"/>
  <c r="AQ25" i="1"/>
  <c r="BD25" i="1" s="1"/>
  <c r="AL25" i="1"/>
  <c r="AJ25" i="1" s="1"/>
  <c r="AK25" i="1" s="1"/>
  <c r="AB25" i="1"/>
  <c r="AA25" i="1"/>
  <c r="Z25" i="1" s="1"/>
  <c r="S25" i="1"/>
  <c r="BR24" i="1"/>
  <c r="V24" i="1" s="1"/>
  <c r="BQ24" i="1"/>
  <c r="BP24" i="1" s="1"/>
  <c r="AY24" i="1" s="1"/>
  <c r="BA24" i="1" s="1"/>
  <c r="BO24" i="1"/>
  <c r="BL24" i="1"/>
  <c r="BK24" i="1"/>
  <c r="BJ24" i="1"/>
  <c r="BG24" i="1"/>
  <c r="BI24" i="1" s="1"/>
  <c r="BM24" i="1" s="1"/>
  <c r="BN24" i="1" s="1"/>
  <c r="BD24" i="1"/>
  <c r="BC24" i="1"/>
  <c r="AW24" i="1"/>
  <c r="AQ24" i="1"/>
  <c r="AL24" i="1"/>
  <c r="AJ24" i="1" s="1"/>
  <c r="AB24" i="1"/>
  <c r="AA24" i="1"/>
  <c r="Z24" i="1" s="1"/>
  <c r="S24" i="1"/>
  <c r="BR23" i="1"/>
  <c r="V23" i="1" s="1"/>
  <c r="BQ23" i="1"/>
  <c r="BO23" i="1"/>
  <c r="BP23" i="1" s="1"/>
  <c r="AY23" i="1" s="1"/>
  <c r="BL23" i="1"/>
  <c r="BK23" i="1"/>
  <c r="BG23" i="1"/>
  <c r="BI23" i="1" s="1"/>
  <c r="BM23" i="1" s="1"/>
  <c r="BN23" i="1" s="1"/>
  <c r="BC23" i="1"/>
  <c r="AW23" i="1"/>
  <c r="AQ23" i="1"/>
  <c r="BD23" i="1" s="1"/>
  <c r="AL23" i="1"/>
  <c r="AJ23" i="1"/>
  <c r="L23" i="1" s="1"/>
  <c r="K23" i="1" s="1"/>
  <c r="AB23" i="1"/>
  <c r="AA23" i="1"/>
  <c r="Z23" i="1"/>
  <c r="S23" i="1"/>
  <c r="M23" i="1"/>
  <c r="AZ23" i="1" s="1"/>
  <c r="BR22" i="1"/>
  <c r="BQ22" i="1"/>
  <c r="BO22" i="1"/>
  <c r="BP22" i="1" s="1"/>
  <c r="AY22" i="1" s="1"/>
  <c r="BA22" i="1" s="1"/>
  <c r="BL22" i="1"/>
  <c r="BK22" i="1"/>
  <c r="BG22" i="1"/>
  <c r="BJ22" i="1" s="1"/>
  <c r="BD22" i="1"/>
  <c r="BC22" i="1"/>
  <c r="AW22" i="1"/>
  <c r="AQ22" i="1"/>
  <c r="AL22" i="1"/>
  <c r="AJ22" i="1" s="1"/>
  <c r="AB22" i="1"/>
  <c r="AA22" i="1"/>
  <c r="S22" i="1"/>
  <c r="BR21" i="1"/>
  <c r="BQ21" i="1"/>
  <c r="BO21" i="1"/>
  <c r="BP21" i="1" s="1"/>
  <c r="AY21" i="1" s="1"/>
  <c r="BL21" i="1"/>
  <c r="BK21" i="1"/>
  <c r="BG21" i="1"/>
  <c r="BJ21" i="1" s="1"/>
  <c r="BC21" i="1"/>
  <c r="AW21" i="1"/>
  <c r="AQ21" i="1"/>
  <c r="BD21" i="1" s="1"/>
  <c r="AL21" i="1"/>
  <c r="AJ21" i="1"/>
  <c r="AK21" i="1" s="1"/>
  <c r="AB21" i="1"/>
  <c r="AA21" i="1"/>
  <c r="Z21" i="1" s="1"/>
  <c r="S21" i="1"/>
  <c r="BR20" i="1"/>
  <c r="V20" i="1" s="1"/>
  <c r="BQ20" i="1"/>
  <c r="BP20" i="1" s="1"/>
  <c r="AY20" i="1" s="1"/>
  <c r="BA20" i="1" s="1"/>
  <c r="BO20" i="1"/>
  <c r="BL20" i="1"/>
  <c r="BK20" i="1"/>
  <c r="BJ20" i="1"/>
  <c r="BI20" i="1"/>
  <c r="BM20" i="1" s="1"/>
  <c r="BN20" i="1" s="1"/>
  <c r="BG20" i="1"/>
  <c r="BH20" i="1" s="1"/>
  <c r="BD20" i="1"/>
  <c r="BC20" i="1"/>
  <c r="AW20" i="1"/>
  <c r="AQ20" i="1"/>
  <c r="AL20" i="1"/>
  <c r="AJ20" i="1" s="1"/>
  <c r="AB20" i="1"/>
  <c r="AA20" i="1"/>
  <c r="S20" i="1"/>
  <c r="BR19" i="1"/>
  <c r="V19" i="1" s="1"/>
  <c r="BQ19" i="1"/>
  <c r="BO19" i="1"/>
  <c r="BP19" i="1" s="1"/>
  <c r="AY19" i="1" s="1"/>
  <c r="BL19" i="1"/>
  <c r="BK19" i="1"/>
  <c r="BG19" i="1"/>
  <c r="BI19" i="1" s="1"/>
  <c r="BM19" i="1" s="1"/>
  <c r="BN19" i="1" s="1"/>
  <c r="BC19" i="1"/>
  <c r="AW19" i="1"/>
  <c r="AQ19" i="1"/>
  <c r="BD19" i="1" s="1"/>
  <c r="AL19" i="1"/>
  <c r="AJ19" i="1"/>
  <c r="L19" i="1" s="1"/>
  <c r="K19" i="1" s="1"/>
  <c r="AB19" i="1"/>
  <c r="Z19" i="1" s="1"/>
  <c r="AA19" i="1"/>
  <c r="S19" i="1"/>
  <c r="BR18" i="1"/>
  <c r="BQ18" i="1"/>
  <c r="BO18" i="1"/>
  <c r="BP18" i="1" s="1"/>
  <c r="AY18" i="1" s="1"/>
  <c r="BL18" i="1"/>
  <c r="BK18" i="1"/>
  <c r="BG18" i="1"/>
  <c r="BJ18" i="1" s="1"/>
  <c r="BD18" i="1"/>
  <c r="BC18" i="1"/>
  <c r="AW18" i="1"/>
  <c r="AQ18" i="1"/>
  <c r="AL18" i="1"/>
  <c r="AJ18" i="1" s="1"/>
  <c r="AB18" i="1"/>
  <c r="AA18" i="1"/>
  <c r="Z18" i="1" s="1"/>
  <c r="S18" i="1"/>
  <c r="BR17" i="1"/>
  <c r="BQ17" i="1"/>
  <c r="BO17" i="1"/>
  <c r="BL17" i="1"/>
  <c r="BK17" i="1"/>
  <c r="BG17" i="1"/>
  <c r="BJ17" i="1" s="1"/>
  <c r="BC17" i="1"/>
  <c r="AW17" i="1"/>
  <c r="AQ17" i="1"/>
  <c r="BD17" i="1" s="1"/>
  <c r="AL17" i="1"/>
  <c r="AJ17" i="1" s="1"/>
  <c r="AK17" i="1" s="1"/>
  <c r="AB17" i="1"/>
  <c r="AA17" i="1"/>
  <c r="Z17" i="1" s="1"/>
  <c r="S17" i="1"/>
  <c r="W23" i="1" l="1"/>
  <c r="X23" i="1" s="1"/>
  <c r="AE23" i="1" s="1"/>
  <c r="L46" i="1"/>
  <c r="K46" i="1" s="1"/>
  <c r="N46" i="1"/>
  <c r="M46" i="1"/>
  <c r="AZ46" i="1" s="1"/>
  <c r="Q46" i="1"/>
  <c r="W46" i="1"/>
  <c r="X46" i="1" s="1"/>
  <c r="AF46" i="1" s="1"/>
  <c r="L35" i="1"/>
  <c r="K35" i="1" s="1"/>
  <c r="AD35" i="1" s="1"/>
  <c r="M35" i="1"/>
  <c r="AZ35" i="1" s="1"/>
  <c r="BB35" i="1" s="1"/>
  <c r="AK35" i="1"/>
  <c r="N35" i="1"/>
  <c r="Q35" i="1"/>
  <c r="AK42" i="1"/>
  <c r="N42" i="1"/>
  <c r="Q42" i="1"/>
  <c r="M42" i="1"/>
  <c r="AZ42" i="1" s="1"/>
  <c r="L42" i="1"/>
  <c r="K42" i="1" s="1"/>
  <c r="L29" i="1"/>
  <c r="K29" i="1" s="1"/>
  <c r="W29" i="1" s="1"/>
  <c r="X29" i="1" s="1"/>
  <c r="AE29" i="1" s="1"/>
  <c r="N29" i="1"/>
  <c r="AK29" i="1"/>
  <c r="M29" i="1"/>
  <c r="AZ29" i="1" s="1"/>
  <c r="Q29" i="1"/>
  <c r="BB43" i="1"/>
  <c r="N40" i="1"/>
  <c r="Q40" i="1"/>
  <c r="M40" i="1"/>
  <c r="AZ40" i="1" s="1"/>
  <c r="BB40" i="1" s="1"/>
  <c r="AK40" i="1"/>
  <c r="Q44" i="1"/>
  <c r="AK44" i="1"/>
  <c r="M44" i="1"/>
  <c r="AZ44" i="1" s="1"/>
  <c r="BB44" i="1" s="1"/>
  <c r="N33" i="1"/>
  <c r="Q33" i="1"/>
  <c r="M33" i="1"/>
  <c r="AZ33" i="1" s="1"/>
  <c r="AK33" i="1"/>
  <c r="Z48" i="1"/>
  <c r="BH48" i="1"/>
  <c r="N19" i="1"/>
  <c r="BI26" i="1"/>
  <c r="BM26" i="1" s="1"/>
  <c r="BN26" i="1" s="1"/>
  <c r="Q27" i="1"/>
  <c r="AK36" i="1"/>
  <c r="BI38" i="1"/>
  <c r="BM38" i="1" s="1"/>
  <c r="BN38" i="1" s="1"/>
  <c r="BI39" i="1"/>
  <c r="BM39" i="1" s="1"/>
  <c r="BN39" i="1" s="1"/>
  <c r="AK43" i="1"/>
  <c r="BI43" i="1"/>
  <c r="BM43" i="1" s="1"/>
  <c r="BN43" i="1" s="1"/>
  <c r="Z45" i="1"/>
  <c r="BI48" i="1"/>
  <c r="BM48" i="1" s="1"/>
  <c r="BN48" i="1" s="1"/>
  <c r="M27" i="1"/>
  <c r="AZ27" i="1" s="1"/>
  <c r="BB27" i="1" s="1"/>
  <c r="N27" i="1"/>
  <c r="BI18" i="1"/>
  <c r="BM18" i="1" s="1"/>
  <c r="BN18" i="1" s="1"/>
  <c r="Q19" i="1"/>
  <c r="BA21" i="1"/>
  <c r="BH23" i="1"/>
  <c r="BH24" i="1"/>
  <c r="AK31" i="1"/>
  <c r="Z29" i="1"/>
  <c r="M31" i="1"/>
  <c r="AZ31" i="1" s="1"/>
  <c r="Z35" i="1"/>
  <c r="Z38" i="1"/>
  <c r="BJ39" i="1"/>
  <c r="L43" i="1"/>
  <c r="K43" i="1" s="1"/>
  <c r="AD43" i="1" s="1"/>
  <c r="BJ43" i="1"/>
  <c r="Z44" i="1"/>
  <c r="BB23" i="1"/>
  <c r="N23" i="1"/>
  <c r="Q31" i="1"/>
  <c r="Q32" i="1"/>
  <c r="BI35" i="1"/>
  <c r="BM35" i="1" s="1"/>
  <c r="BN35" i="1" s="1"/>
  <c r="Q36" i="1"/>
  <c r="Q43" i="1"/>
  <c r="BA48" i="1"/>
  <c r="M19" i="1"/>
  <c r="AZ19" i="1" s="1"/>
  <c r="BB19" i="1" s="1"/>
  <c r="BP17" i="1"/>
  <c r="AY17" i="1" s="1"/>
  <c r="BA17" i="1" s="1"/>
  <c r="BH19" i="1"/>
  <c r="Z20" i="1"/>
  <c r="Z22" i="1"/>
  <c r="BI22" i="1"/>
  <c r="BM22" i="1" s="1"/>
  <c r="BN22" i="1" s="1"/>
  <c r="Q23" i="1"/>
  <c r="BP25" i="1"/>
  <c r="AY25" i="1" s="1"/>
  <c r="BA25" i="1" s="1"/>
  <c r="BH27" i="1"/>
  <c r="Z28" i="1"/>
  <c r="BH28" i="1"/>
  <c r="Z37" i="1"/>
  <c r="BP43" i="1"/>
  <c r="AY43" i="1" s="1"/>
  <c r="BA43" i="1" s="1"/>
  <c r="BP44" i="1"/>
  <c r="AY44" i="1" s="1"/>
  <c r="BA44" i="1" s="1"/>
  <c r="BH46" i="1"/>
  <c r="Z31" i="1"/>
  <c r="Z32" i="1"/>
  <c r="Z36" i="1"/>
  <c r="BP39" i="1"/>
  <c r="AY39" i="1" s="1"/>
  <c r="BA39" i="1" s="1"/>
  <c r="Z43" i="1"/>
  <c r="M18" i="1"/>
  <c r="AZ18" i="1" s="1"/>
  <c r="BB18" i="1" s="1"/>
  <c r="L18" i="1"/>
  <c r="K18" i="1" s="1"/>
  <c r="AK18" i="1"/>
  <c r="Q18" i="1"/>
  <c r="N18" i="1"/>
  <c r="W19" i="1"/>
  <c r="X19" i="1" s="1"/>
  <c r="AD23" i="1"/>
  <c r="T23" i="1"/>
  <c r="R23" i="1" s="1"/>
  <c r="U23" i="1" s="1"/>
  <c r="Q24" i="1"/>
  <c r="N24" i="1"/>
  <c r="M24" i="1"/>
  <c r="AZ24" i="1" s="1"/>
  <c r="BB24" i="1" s="1"/>
  <c r="L24" i="1"/>
  <c r="K24" i="1" s="1"/>
  <c r="AK24" i="1"/>
  <c r="M26" i="1"/>
  <c r="AZ26" i="1" s="1"/>
  <c r="BB26" i="1" s="1"/>
  <c r="L26" i="1"/>
  <c r="K26" i="1" s="1"/>
  <c r="AK26" i="1"/>
  <c r="Q26" i="1"/>
  <c r="N26" i="1"/>
  <c r="W27" i="1"/>
  <c r="X27" i="1" s="1"/>
  <c r="BA18" i="1"/>
  <c r="BB29" i="1"/>
  <c r="BA23" i="1"/>
  <c r="AD19" i="1"/>
  <c r="Q20" i="1"/>
  <c r="N20" i="1"/>
  <c r="M20" i="1"/>
  <c r="AZ20" i="1" s="1"/>
  <c r="BB20" i="1" s="1"/>
  <c r="L20" i="1"/>
  <c r="K20" i="1" s="1"/>
  <c r="W20" i="1" s="1"/>
  <c r="X20" i="1" s="1"/>
  <c r="AK20" i="1"/>
  <c r="M22" i="1"/>
  <c r="AZ22" i="1" s="1"/>
  <c r="BB22" i="1" s="1"/>
  <c r="L22" i="1"/>
  <c r="K22" i="1" s="1"/>
  <c r="AK22" i="1"/>
  <c r="Q22" i="1"/>
  <c r="N22" i="1"/>
  <c r="AD27" i="1"/>
  <c r="T27" i="1"/>
  <c r="R27" i="1" s="1"/>
  <c r="U27" i="1" s="1"/>
  <c r="Q28" i="1"/>
  <c r="N28" i="1"/>
  <c r="M28" i="1"/>
  <c r="AZ28" i="1" s="1"/>
  <c r="BB28" i="1" s="1"/>
  <c r="L28" i="1"/>
  <c r="K28" i="1" s="1"/>
  <c r="AK28" i="1"/>
  <c r="W24" i="1"/>
  <c r="X24" i="1" s="1"/>
  <c r="BA19" i="1"/>
  <c r="BA27" i="1"/>
  <c r="L17" i="1"/>
  <c r="K17" i="1" s="1"/>
  <c r="V18" i="1"/>
  <c r="BH18" i="1"/>
  <c r="BJ19" i="1"/>
  <c r="L21" i="1"/>
  <c r="K21" i="1" s="1"/>
  <c r="V22" i="1"/>
  <c r="BH22" i="1"/>
  <c r="BJ23" i="1"/>
  <c r="L25" i="1"/>
  <c r="K25" i="1" s="1"/>
  <c r="V26" i="1"/>
  <c r="BH26" i="1"/>
  <c r="BJ27" i="1"/>
  <c r="L30" i="1"/>
  <c r="K30" i="1" s="1"/>
  <c r="AK30" i="1"/>
  <c r="BJ30" i="1"/>
  <c r="BH30" i="1"/>
  <c r="BP32" i="1"/>
  <c r="AY32" i="1" s="1"/>
  <c r="BA32" i="1" s="1"/>
  <c r="V32" i="1"/>
  <c r="BJ33" i="1"/>
  <c r="BH33" i="1"/>
  <c r="BJ41" i="1"/>
  <c r="BI41" i="1"/>
  <c r="BM41" i="1" s="1"/>
  <c r="BN41" i="1" s="1"/>
  <c r="BH41" i="1"/>
  <c r="M17" i="1"/>
  <c r="AZ17" i="1" s="1"/>
  <c r="M21" i="1"/>
  <c r="AZ21" i="1" s="1"/>
  <c r="BB21" i="1" s="1"/>
  <c r="M25" i="1"/>
  <c r="AZ25" i="1" s="1"/>
  <c r="AD31" i="1"/>
  <c r="BJ36" i="1"/>
  <c r="BI36" i="1"/>
  <c r="BM36" i="1" s="1"/>
  <c r="BN36" i="1" s="1"/>
  <c r="BH36" i="1"/>
  <c r="AK37" i="1"/>
  <c r="Q37" i="1"/>
  <c r="N37" i="1"/>
  <c r="L37" i="1"/>
  <c r="K37" i="1" s="1"/>
  <c r="BP45" i="1"/>
  <c r="AY45" i="1" s="1"/>
  <c r="V45" i="1"/>
  <c r="N17" i="1"/>
  <c r="V17" i="1"/>
  <c r="BH17" i="1"/>
  <c r="N21" i="1"/>
  <c r="V21" i="1"/>
  <c r="BH21" i="1"/>
  <c r="N25" i="1"/>
  <c r="V25" i="1"/>
  <c r="BH25" i="1"/>
  <c r="BJ34" i="1"/>
  <c r="BH34" i="1"/>
  <c r="BP37" i="1"/>
  <c r="AY37" i="1" s="1"/>
  <c r="BA37" i="1" s="1"/>
  <c r="V37" i="1"/>
  <c r="AK45" i="1"/>
  <c r="Q45" i="1"/>
  <c r="N45" i="1"/>
  <c r="L45" i="1"/>
  <c r="K45" i="1" s="1"/>
  <c r="Y46" i="1"/>
  <c r="AC46" i="1" s="1"/>
  <c r="BA46" i="1"/>
  <c r="BI17" i="1"/>
  <c r="BM17" i="1" s="1"/>
  <c r="BN17" i="1" s="1"/>
  <c r="AK19" i="1"/>
  <c r="BI21" i="1"/>
  <c r="BM21" i="1" s="1"/>
  <c r="BN21" i="1" s="1"/>
  <c r="AK23" i="1"/>
  <c r="BI25" i="1"/>
  <c r="BM25" i="1" s="1"/>
  <c r="BN25" i="1" s="1"/>
  <c r="AK27" i="1"/>
  <c r="Z30" i="1"/>
  <c r="BJ32" i="1"/>
  <c r="BH32" i="1"/>
  <c r="BI34" i="1"/>
  <c r="BM34" i="1" s="1"/>
  <c r="BN34" i="1" s="1"/>
  <c r="M38" i="1"/>
  <c r="AZ38" i="1" s="1"/>
  <c r="L38" i="1"/>
  <c r="K38" i="1" s="1"/>
  <c r="AK38" i="1"/>
  <c r="Q38" i="1"/>
  <c r="N38" i="1"/>
  <c r="BP41" i="1"/>
  <c r="AY41" i="1" s="1"/>
  <c r="BA41" i="1" s="1"/>
  <c r="V41" i="1"/>
  <c r="Q30" i="1"/>
  <c r="BP31" i="1"/>
  <c r="AY31" i="1" s="1"/>
  <c r="BA31" i="1" s="1"/>
  <c r="V31" i="1"/>
  <c r="L34" i="1"/>
  <c r="K34" i="1" s="1"/>
  <c r="AK34" i="1"/>
  <c r="N34" i="1"/>
  <c r="BP38" i="1"/>
  <c r="AY38" i="1" s="1"/>
  <c r="BA38" i="1" s="1"/>
  <c r="AK41" i="1"/>
  <c r="Q41" i="1"/>
  <c r="N41" i="1"/>
  <c r="L41" i="1"/>
  <c r="K41" i="1" s="1"/>
  <c r="M45" i="1"/>
  <c r="AZ45" i="1" s="1"/>
  <c r="BB45" i="1" s="1"/>
  <c r="BA45" i="1"/>
  <c r="BB46" i="1"/>
  <c r="Q17" i="1"/>
  <c r="Q21" i="1"/>
  <c r="Q25" i="1"/>
  <c r="N32" i="1"/>
  <c r="L32" i="1"/>
  <c r="K32" i="1" s="1"/>
  <c r="BP33" i="1"/>
  <c r="AY33" i="1" s="1"/>
  <c r="BA33" i="1" s="1"/>
  <c r="V33" i="1"/>
  <c r="BP36" i="1"/>
  <c r="AY36" i="1" s="1"/>
  <c r="BA36" i="1" s="1"/>
  <c r="V36" i="1"/>
  <c r="N39" i="1"/>
  <c r="M39" i="1"/>
  <c r="AZ39" i="1" s="1"/>
  <c r="BB39" i="1" s="1"/>
  <c r="L39" i="1"/>
  <c r="K39" i="1" s="1"/>
  <c r="AK39" i="1"/>
  <c r="M48" i="1"/>
  <c r="AZ48" i="1" s="1"/>
  <c r="BB48" i="1" s="1"/>
  <c r="L48" i="1"/>
  <c r="K48" i="1" s="1"/>
  <c r="AK48" i="1"/>
  <c r="Q48" i="1"/>
  <c r="N48" i="1"/>
  <c r="BP30" i="1"/>
  <c r="AY30" i="1" s="1"/>
  <c r="BA30" i="1" s="1"/>
  <c r="V30" i="1"/>
  <c r="BP34" i="1"/>
  <c r="AY34" i="1" s="1"/>
  <c r="BA34" i="1" s="1"/>
  <c r="V34" i="1"/>
  <c r="BJ37" i="1"/>
  <c r="BH37" i="1"/>
  <c r="BP42" i="1"/>
  <c r="AY42" i="1" s="1"/>
  <c r="BA42" i="1" s="1"/>
  <c r="BJ45" i="1"/>
  <c r="BI45" i="1"/>
  <c r="BM45" i="1" s="1"/>
  <c r="BN45" i="1" s="1"/>
  <c r="BH45" i="1"/>
  <c r="AD47" i="1"/>
  <c r="BI29" i="1"/>
  <c r="BM29" i="1" s="1"/>
  <c r="BN29" i="1" s="1"/>
  <c r="BH31" i="1"/>
  <c r="BJ31" i="1"/>
  <c r="BI37" i="1"/>
  <c r="BM37" i="1" s="1"/>
  <c r="BN37" i="1" s="1"/>
  <c r="AD46" i="1"/>
  <c r="L33" i="1"/>
  <c r="K33" i="1" s="1"/>
  <c r="BJ35" i="1"/>
  <c r="V38" i="1"/>
  <c r="BH38" i="1"/>
  <c r="BH42" i="1"/>
  <c r="BJ47" i="1"/>
  <c r="BI47" i="1"/>
  <c r="BM47" i="1" s="1"/>
  <c r="BN47" i="1" s="1"/>
  <c r="BH47" i="1"/>
  <c r="L36" i="1"/>
  <c r="K36" i="1" s="1"/>
  <c r="L40" i="1"/>
  <c r="K40" i="1" s="1"/>
  <c r="L44" i="1"/>
  <c r="K44" i="1" s="1"/>
  <c r="V40" i="1"/>
  <c r="BH40" i="1"/>
  <c r="N44" i="1"/>
  <c r="V44" i="1"/>
  <c r="BH44" i="1"/>
  <c r="BP47" i="1"/>
  <c r="AY47" i="1" s="1"/>
  <c r="BA47" i="1" s="1"/>
  <c r="V47" i="1"/>
  <c r="W48" i="1"/>
  <c r="X48" i="1" s="1"/>
  <c r="BI40" i="1"/>
  <c r="BM40" i="1" s="1"/>
  <c r="BN40" i="1" s="1"/>
  <c r="BI44" i="1"/>
  <c r="BM44" i="1" s="1"/>
  <c r="BN44" i="1" s="1"/>
  <c r="AK46" i="1"/>
  <c r="Z47" i="1"/>
  <c r="V35" i="1"/>
  <c r="V39" i="1"/>
  <c r="V43" i="1"/>
  <c r="Q47" i="1"/>
  <c r="AF23" i="1" l="1"/>
  <c r="AG23" i="1" s="1"/>
  <c r="Y23" i="1"/>
  <c r="AC23" i="1" s="1"/>
  <c r="AD42" i="1"/>
  <c r="AD29" i="1"/>
  <c r="W42" i="1"/>
  <c r="X42" i="1" s="1"/>
  <c r="BB25" i="1"/>
  <c r="AE46" i="1"/>
  <c r="AG46" i="1" s="1"/>
  <c r="T46" i="1"/>
  <c r="R46" i="1" s="1"/>
  <c r="U46" i="1" s="1"/>
  <c r="O46" i="1" s="1"/>
  <c r="P46" i="1" s="1"/>
  <c r="BB17" i="1"/>
  <c r="O27" i="1"/>
  <c r="P27" i="1" s="1"/>
  <c r="O23" i="1"/>
  <c r="P23" i="1" s="1"/>
  <c r="Y48" i="1"/>
  <c r="AC48" i="1" s="1"/>
  <c r="AF48" i="1"/>
  <c r="AE48" i="1"/>
  <c r="W40" i="1"/>
  <c r="X40" i="1" s="1"/>
  <c r="T40" i="1" s="1"/>
  <c r="R40" i="1" s="1"/>
  <c r="U40" i="1" s="1"/>
  <c r="O40" i="1" s="1"/>
  <c r="P40" i="1" s="1"/>
  <c r="AD32" i="1"/>
  <c r="W41" i="1"/>
  <c r="X41" i="1" s="1"/>
  <c r="W32" i="1"/>
  <c r="X32" i="1" s="1"/>
  <c r="T32" i="1" s="1"/>
  <c r="R32" i="1" s="1"/>
  <c r="U32" i="1" s="1"/>
  <c r="O32" i="1" s="1"/>
  <c r="P32" i="1" s="1"/>
  <c r="W26" i="1"/>
  <c r="X26" i="1" s="1"/>
  <c r="T26" i="1" s="1"/>
  <c r="R26" i="1" s="1"/>
  <c r="U26" i="1" s="1"/>
  <c r="O26" i="1" s="1"/>
  <c r="P26" i="1" s="1"/>
  <c r="W18" i="1"/>
  <c r="X18" i="1" s="1"/>
  <c r="T18" i="1" s="1"/>
  <c r="R18" i="1" s="1"/>
  <c r="U18" i="1" s="1"/>
  <c r="O18" i="1" s="1"/>
  <c r="P18" i="1" s="1"/>
  <c r="AD28" i="1"/>
  <c r="W47" i="1"/>
  <c r="X47" i="1" s="1"/>
  <c r="AD39" i="1"/>
  <c r="AD41" i="1"/>
  <c r="T41" i="1"/>
  <c r="R41" i="1" s="1"/>
  <c r="U41" i="1" s="1"/>
  <c r="O41" i="1" s="1"/>
  <c r="P41" i="1" s="1"/>
  <c r="W37" i="1"/>
  <c r="X37" i="1" s="1"/>
  <c r="T37" i="1" s="1"/>
  <c r="R37" i="1" s="1"/>
  <c r="U37" i="1" s="1"/>
  <c r="O37" i="1" s="1"/>
  <c r="P37" i="1" s="1"/>
  <c r="BB42" i="1"/>
  <c r="AD25" i="1"/>
  <c r="AD17" i="1"/>
  <c r="Y20" i="1"/>
  <c r="AC20" i="1" s="1"/>
  <c r="AF20" i="1"/>
  <c r="AD26" i="1"/>
  <c r="AD44" i="1"/>
  <c r="AD34" i="1"/>
  <c r="W21" i="1"/>
  <c r="X21" i="1" s="1"/>
  <c r="BB30" i="1"/>
  <c r="Y24" i="1"/>
  <c r="AC24" i="1" s="1"/>
  <c r="AF24" i="1"/>
  <c r="AE19" i="1"/>
  <c r="Y19" i="1"/>
  <c r="AC19" i="1" s="1"/>
  <c r="AF19" i="1"/>
  <c r="AD40" i="1"/>
  <c r="BB33" i="1"/>
  <c r="AF29" i="1"/>
  <c r="AG29" i="1" s="1"/>
  <c r="Y29" i="1"/>
  <c r="AC29" i="1" s="1"/>
  <c r="T19" i="1"/>
  <c r="R19" i="1" s="1"/>
  <c r="U19" i="1" s="1"/>
  <c r="O19" i="1" s="1"/>
  <c r="P19" i="1" s="1"/>
  <c r="T29" i="1"/>
  <c r="R29" i="1" s="1"/>
  <c r="U29" i="1" s="1"/>
  <c r="O29" i="1" s="1"/>
  <c r="P29" i="1" s="1"/>
  <c r="AE20" i="1"/>
  <c r="W43" i="1"/>
  <c r="X43" i="1" s="1"/>
  <c r="W44" i="1"/>
  <c r="X44" i="1" s="1"/>
  <c r="T44" i="1" s="1"/>
  <c r="R44" i="1" s="1"/>
  <c r="U44" i="1" s="1"/>
  <c r="O44" i="1" s="1"/>
  <c r="P44" i="1" s="1"/>
  <c r="AD36" i="1"/>
  <c r="T48" i="1"/>
  <c r="R48" i="1" s="1"/>
  <c r="U48" i="1" s="1"/>
  <c r="O48" i="1" s="1"/>
  <c r="P48" i="1" s="1"/>
  <c r="AD48" i="1"/>
  <c r="W36" i="1"/>
  <c r="X36" i="1" s="1"/>
  <c r="W31" i="1"/>
  <c r="X31" i="1" s="1"/>
  <c r="W22" i="1"/>
  <c r="X22" i="1" s="1"/>
  <c r="BB32" i="1"/>
  <c r="AE24" i="1"/>
  <c r="T22" i="1"/>
  <c r="R22" i="1" s="1"/>
  <c r="U22" i="1" s="1"/>
  <c r="O22" i="1" s="1"/>
  <c r="P22" i="1" s="1"/>
  <c r="AD22" i="1"/>
  <c r="BB34" i="1"/>
  <c r="AD24" i="1"/>
  <c r="T24" i="1"/>
  <c r="R24" i="1" s="1"/>
  <c r="U24" i="1" s="1"/>
  <c r="O24" i="1" s="1"/>
  <c r="P24" i="1" s="1"/>
  <c r="W39" i="1"/>
  <c r="X39" i="1" s="1"/>
  <c r="BB47" i="1"/>
  <c r="W38" i="1"/>
  <c r="X38" i="1" s="1"/>
  <c r="T38" i="1" s="1"/>
  <c r="R38" i="1" s="1"/>
  <c r="U38" i="1" s="1"/>
  <c r="O38" i="1" s="1"/>
  <c r="P38" i="1" s="1"/>
  <c r="W34" i="1"/>
  <c r="X34" i="1" s="1"/>
  <c r="AD38" i="1"/>
  <c r="AD45" i="1"/>
  <c r="BB31" i="1"/>
  <c r="W17" i="1"/>
  <c r="X17" i="1" s="1"/>
  <c r="T17" i="1" s="1"/>
  <c r="R17" i="1" s="1"/>
  <c r="U17" i="1" s="1"/>
  <c r="O17" i="1" s="1"/>
  <c r="P17" i="1" s="1"/>
  <c r="W45" i="1"/>
  <c r="X45" i="1" s="1"/>
  <c r="T45" i="1" s="1"/>
  <c r="R45" i="1" s="1"/>
  <c r="U45" i="1" s="1"/>
  <c r="O45" i="1" s="1"/>
  <c r="P45" i="1" s="1"/>
  <c r="AD30" i="1"/>
  <c r="AD21" i="1"/>
  <c r="T21" i="1"/>
  <c r="R21" i="1" s="1"/>
  <c r="U21" i="1" s="1"/>
  <c r="O21" i="1" s="1"/>
  <c r="P21" i="1" s="1"/>
  <c r="W28" i="1"/>
  <c r="X28" i="1" s="1"/>
  <c r="T28" i="1" s="1"/>
  <c r="R28" i="1" s="1"/>
  <c r="U28" i="1" s="1"/>
  <c r="O28" i="1" s="1"/>
  <c r="P28" i="1" s="1"/>
  <c r="AE27" i="1"/>
  <c r="Y27" i="1"/>
  <c r="AC27" i="1" s="1"/>
  <c r="AF27" i="1"/>
  <c r="W35" i="1"/>
  <c r="X35" i="1" s="1"/>
  <c r="W33" i="1"/>
  <c r="X33" i="1" s="1"/>
  <c r="BB38" i="1"/>
  <c r="BB37" i="1"/>
  <c r="AD18" i="1"/>
  <c r="AD33" i="1"/>
  <c r="BB41" i="1"/>
  <c r="W30" i="1"/>
  <c r="X30" i="1" s="1"/>
  <c r="T30" i="1" s="1"/>
  <c r="R30" i="1" s="1"/>
  <c r="U30" i="1" s="1"/>
  <c r="O30" i="1" s="1"/>
  <c r="P30" i="1" s="1"/>
  <c r="BB36" i="1"/>
  <c r="W25" i="1"/>
  <c r="X25" i="1" s="1"/>
  <c r="AD37" i="1"/>
  <c r="AD20" i="1"/>
  <c r="T20" i="1"/>
  <c r="R20" i="1" s="1"/>
  <c r="U20" i="1" s="1"/>
  <c r="O20" i="1" s="1"/>
  <c r="P20" i="1" s="1"/>
  <c r="AG48" i="1" l="1"/>
  <c r="AE42" i="1"/>
  <c r="Y42" i="1"/>
  <c r="AC42" i="1" s="1"/>
  <c r="AF42" i="1"/>
  <c r="AG42" i="1" s="1"/>
  <c r="AG24" i="1"/>
  <c r="T42" i="1"/>
  <c r="R42" i="1" s="1"/>
  <c r="U42" i="1" s="1"/>
  <c r="O42" i="1" s="1"/>
  <c r="P42" i="1" s="1"/>
  <c r="AF33" i="1"/>
  <c r="AE33" i="1"/>
  <c r="Y33" i="1"/>
  <c r="AC33" i="1" s="1"/>
  <c r="Y25" i="1"/>
  <c r="AC25" i="1" s="1"/>
  <c r="AF25" i="1"/>
  <c r="AE25" i="1"/>
  <c r="Y36" i="1"/>
  <c r="AC36" i="1" s="1"/>
  <c r="AF36" i="1"/>
  <c r="AE36" i="1"/>
  <c r="AF47" i="1"/>
  <c r="Y47" i="1"/>
  <c r="AC47" i="1" s="1"/>
  <c r="AE47" i="1"/>
  <c r="T47" i="1"/>
  <c r="R47" i="1" s="1"/>
  <c r="U47" i="1" s="1"/>
  <c r="O47" i="1" s="1"/>
  <c r="P47" i="1" s="1"/>
  <c r="Y37" i="1"/>
  <c r="AC37" i="1" s="1"/>
  <c r="AF37" i="1"/>
  <c r="AE37" i="1"/>
  <c r="Y26" i="1"/>
  <c r="AC26" i="1" s="1"/>
  <c r="AF26" i="1"/>
  <c r="AE26" i="1"/>
  <c r="AF43" i="1"/>
  <c r="Y43" i="1"/>
  <c r="AC43" i="1" s="1"/>
  <c r="AE43" i="1"/>
  <c r="T43" i="1"/>
  <c r="R43" i="1" s="1"/>
  <c r="U43" i="1" s="1"/>
  <c r="O43" i="1" s="1"/>
  <c r="P43" i="1" s="1"/>
  <c r="Y21" i="1"/>
  <c r="AC21" i="1" s="1"/>
  <c r="AF21" i="1"/>
  <c r="AE21" i="1"/>
  <c r="AG20" i="1"/>
  <c r="AF35" i="1"/>
  <c r="Y35" i="1"/>
  <c r="AC35" i="1" s="1"/>
  <c r="T35" i="1"/>
  <c r="R35" i="1" s="1"/>
  <c r="U35" i="1" s="1"/>
  <c r="O35" i="1" s="1"/>
  <c r="P35" i="1" s="1"/>
  <c r="AE35" i="1"/>
  <c r="AG27" i="1"/>
  <c r="Y45" i="1"/>
  <c r="AC45" i="1" s="1"/>
  <c r="AF45" i="1"/>
  <c r="AG45" i="1" s="1"/>
  <c r="AE45" i="1"/>
  <c r="AF39" i="1"/>
  <c r="Y39" i="1"/>
  <c r="AC39" i="1" s="1"/>
  <c r="AE39" i="1"/>
  <c r="AF30" i="1"/>
  <c r="AE30" i="1"/>
  <c r="Y30" i="1"/>
  <c r="AC30" i="1" s="1"/>
  <c r="Y22" i="1"/>
  <c r="AC22" i="1" s="1"/>
  <c r="AF22" i="1"/>
  <c r="AE22" i="1"/>
  <c r="T36" i="1"/>
  <c r="R36" i="1" s="1"/>
  <c r="U36" i="1" s="1"/>
  <c r="O36" i="1" s="1"/>
  <c r="P36" i="1" s="1"/>
  <c r="AG19" i="1"/>
  <c r="AF32" i="1"/>
  <c r="Y32" i="1"/>
  <c r="AC32" i="1" s="1"/>
  <c r="AE32" i="1"/>
  <c r="Y40" i="1"/>
  <c r="AC40" i="1" s="1"/>
  <c r="AF40" i="1"/>
  <c r="AG40" i="1" s="1"/>
  <c r="AE40" i="1"/>
  <c r="Y17" i="1"/>
  <c r="AC17" i="1" s="1"/>
  <c r="AF17" i="1"/>
  <c r="AE17" i="1"/>
  <c r="AF34" i="1"/>
  <c r="Y34" i="1"/>
  <c r="AC34" i="1" s="1"/>
  <c r="AE34" i="1"/>
  <c r="T34" i="1"/>
  <c r="R34" i="1" s="1"/>
  <c r="U34" i="1" s="1"/>
  <c r="O34" i="1" s="1"/>
  <c r="P34" i="1" s="1"/>
  <c r="T39" i="1"/>
  <c r="R39" i="1" s="1"/>
  <c r="U39" i="1" s="1"/>
  <c r="O39" i="1" s="1"/>
  <c r="P39" i="1" s="1"/>
  <c r="Y41" i="1"/>
  <c r="AC41" i="1" s="1"/>
  <c r="AF41" i="1"/>
  <c r="AE41" i="1"/>
  <c r="Y18" i="1"/>
  <c r="AC18" i="1" s="1"/>
  <c r="AF18" i="1"/>
  <c r="AE18" i="1"/>
  <c r="T33" i="1"/>
  <c r="R33" i="1" s="1"/>
  <c r="U33" i="1" s="1"/>
  <c r="O33" i="1" s="1"/>
  <c r="P33" i="1" s="1"/>
  <c r="Y28" i="1"/>
  <c r="AC28" i="1" s="1"/>
  <c r="AF28" i="1"/>
  <c r="AE28" i="1"/>
  <c r="Y38" i="1"/>
  <c r="AC38" i="1" s="1"/>
  <c r="AF38" i="1"/>
  <c r="AE38" i="1"/>
  <c r="AF31" i="1"/>
  <c r="Y31" i="1"/>
  <c r="AC31" i="1" s="1"/>
  <c r="AE31" i="1"/>
  <c r="T31" i="1"/>
  <c r="R31" i="1" s="1"/>
  <c r="U31" i="1" s="1"/>
  <c r="O31" i="1" s="1"/>
  <c r="P31" i="1" s="1"/>
  <c r="Y44" i="1"/>
  <c r="AC44" i="1" s="1"/>
  <c r="AF44" i="1"/>
  <c r="AE44" i="1"/>
  <c r="T25" i="1"/>
  <c r="R25" i="1" s="1"/>
  <c r="U25" i="1" s="1"/>
  <c r="O25" i="1" s="1"/>
  <c r="P25" i="1" s="1"/>
  <c r="AG38" i="1" l="1"/>
  <c r="AG32" i="1"/>
  <c r="AG30" i="1"/>
  <c r="AG36" i="1"/>
  <c r="AG22" i="1"/>
  <c r="AG21" i="1"/>
  <c r="AG34" i="1"/>
  <c r="AG37" i="1"/>
  <c r="AG41" i="1"/>
  <c r="AG17" i="1"/>
  <c r="AG25" i="1"/>
  <c r="AG28" i="1"/>
  <c r="AG39" i="1"/>
  <c r="AG35" i="1"/>
  <c r="AG26" i="1"/>
  <c r="AG43" i="1"/>
  <c r="AG44" i="1"/>
  <c r="AG47" i="1"/>
  <c r="AG18" i="1"/>
  <c r="AG31" i="1"/>
  <c r="AG33" i="1"/>
</calcChain>
</file>

<file path=xl/sharedStrings.xml><?xml version="1.0" encoding="utf-8"?>
<sst xmlns="http://schemas.openxmlformats.org/spreadsheetml/2006/main" count="1271" uniqueCount="532">
  <si>
    <t>File opened</t>
  </si>
  <si>
    <t>2021-08-04 09:23:36</t>
  </si>
  <si>
    <t>Console s/n</t>
  </si>
  <si>
    <t>68C-831537</t>
  </si>
  <si>
    <t>Console ver</t>
  </si>
  <si>
    <t>Bluestem v.1.5.02</t>
  </si>
  <si>
    <t>Scripts ver</t>
  </si>
  <si>
    <t>2021.03  1.5.02, Feb 2021</t>
  </si>
  <si>
    <t>Head s/n</t>
  </si>
  <si>
    <t>68H-891537</t>
  </si>
  <si>
    <t>Head ver</t>
  </si>
  <si>
    <t>1.4.5</t>
  </si>
  <si>
    <t>Head cal</t>
  </si>
  <si>
    <t>{"flowmeterzero": "0.996641", "h2oaspan2b": "0.0655072", "oxygen": "21", "h2obspanconc2": "0", "flowbzero": "0.37823", "ssa_ref": "31255.1", "h2obzero": "1.10814", "ssb_ref": "32230.3", "co2aspan1": "1.00059", "co2aspan2": "-0.0336092", "co2bspanconc1": "2504", "co2bspan2b": "0.282755", "h2oaspan2": "0", "h2obspan2b": "0.0656108", "co2bspanconc2": "303.2", "tbzero": "0.013916", "h2obspan2a": "0.0656292", "h2obspan1": "0.999721", "tazero": "0.0185547", "co2azero": "0.987998", "co2bspan1": "1.00039", "h2oaspanconc1": "12.32", "co2aspan2a": "0.285547", "chamberpressurezero": "2.60253", "co2aspan2b": "0.282974", "h2oaspan1": "0.99979", "co2bzero": "1.00673", "co2aspanconc1": "2504", "h2oaspanconc2": "0", "h2obspan2": "0", "flowazero": "0.34506", "co2bspan2": "-0.0332885", "co2bspan2a": "0.285354", "h2obspanconc1": "12.32", "co2aspanconc2": "303.2", "h2oaspan2a": "0.0655209", "h2oazero": "1.10524"}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</si>
  <si>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</si>
  <si>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</si>
  <si>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</si>
  <si>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</si>
  <si>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</si>
  <si>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</si>
  <si>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</si>
  <si>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</si>
  <si>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</si>
  <si>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09:23:36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</si>
  <si>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</si>
  <si>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</si>
  <si>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</si>
  <si>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</si>
  <si>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</si>
  <si>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</si>
  <si>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</si>
  <si>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</si>
  <si>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</si>
  <si>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</si>
  <si>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</si>
  <si>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</si>
  <si>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</si>
  <si>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</si>
  <si>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</si>
  <si>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</si>
  <si>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</si>
  <si>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</si>
  <si>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</si>
  <si>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</si>
  <si>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</si>
  <si>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</si>
  <si>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</si>
  <si>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</si>
  <si>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</si>
  <si>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</si>
  <si>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</si>
  <si>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</si>
  <si>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</si>
  <si>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</si>
  <si>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</si>
  <si>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</si>
  <si>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</si>
  <si>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</si>
  <si>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</si>
  <si>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</si>
  <si>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</si>
  <si>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</si>
  <si>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</si>
  <si>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</si>
  <si>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</si>
  <si>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</si>
  <si>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</si>
  <si>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</si>
  <si>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</si>
  <si>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</si>
  <si>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</si>
  <si>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</si>
  <si>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</si>
  <si>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</si>
  <si>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</si>
  <si>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</si>
  <si>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</si>
  <si>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2.32787 83.4133 382.191 621.871 859.284 1047.06 1222.19 1383.94</t>
  </si>
  <si>
    <t>Fs_true</t>
  </si>
  <si>
    <t>-0.0490595 101.022 401.168 601.449 801.335 1000.68 1201.14 1401.46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</si>
  <si>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</si>
  <si>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</si>
  <si>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</si>
  <si>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</si>
  <si>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</si>
  <si>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</si>
  <si>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</si>
  <si>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</si>
  <si>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</si>
  <si>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</si>
  <si>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</si>
  <si>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</si>
  <si>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</si>
  <si>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</si>
  <si>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</si>
  <si>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</si>
  <si>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</si>
  <si>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</si>
  <si>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</si>
  <si>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</si>
  <si>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</si>
  <si>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</si>
  <si>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</si>
  <si>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</si>
  <si>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</si>
  <si>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</si>
  <si>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</si>
  <si>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</si>
  <si>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</si>
  <si>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</si>
  <si>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</si>
  <si>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</si>
  <si>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</si>
  <si>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</si>
  <si>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</si>
  <si>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</si>
  <si>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</si>
  <si>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</si>
  <si>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</si>
  <si>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</si>
  <si>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</si>
  <si>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</si>
  <si>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</si>
  <si>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</si>
  <si>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</si>
  <si>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</si>
  <si>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</si>
  <si>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</si>
  <si>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</si>
  <si>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</si>
  <si>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</si>
  <si>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</si>
  <si>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</si>
  <si>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</si>
  <si>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</si>
  <si>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</si>
  <si>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</si>
  <si>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</si>
  <si>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</si>
  <si>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</si>
  <si>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</si>
  <si>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</si>
  <si>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</si>
  <si>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</si>
  <si>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</si>
  <si>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</si>
  <si>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</si>
  <si>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</si>
  <si>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</si>
  <si>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</si>
  <si>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</si>
  <si>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</si>
  <si>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</si>
  <si>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</si>
  <si>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</si>
  <si>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</si>
  <si>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</si>
  <si>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</si>
  <si>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</si>
  <si>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</si>
  <si>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</si>
  <si>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</si>
  <si>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</si>
  <si>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</si>
  <si>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</si>
  <si>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</si>
  <si>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</si>
  <si>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</si>
  <si>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</si>
  <si>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</si>
  <si>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</si>
  <si>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</si>
  <si>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</si>
  <si>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</si>
  <si>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</si>
  <si>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</si>
  <si>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</si>
  <si>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</si>
  <si>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</si>
  <si>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</si>
  <si>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</si>
  <si>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</si>
  <si>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</si>
  <si>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</si>
  <si>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</si>
  <si>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</si>
  <si>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</si>
  <si>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</si>
  <si>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</si>
  <si>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</si>
  <si>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</si>
  <si>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</si>
  <si>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</si>
  <si>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</si>
  <si>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</si>
  <si>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</si>
  <si>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</si>
  <si>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</si>
  <si>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</si>
  <si>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</si>
  <si>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</si>
  <si>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</si>
  <si>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</si>
  <si>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</si>
  <si>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</si>
  <si>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</si>
  <si>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</si>
  <si>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</si>
  <si>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</si>
  <si>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</si>
  <si>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</si>
  <si>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</si>
  <si>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</si>
  <si>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</si>
  <si>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</si>
  <si>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</si>
  <si>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</si>
  <si>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</si>
  <si>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</si>
  <si>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</si>
  <si>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</si>
  <si>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</si>
  <si>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</si>
  <si>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</si>
  <si>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</si>
  <si>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</si>
  <si>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</si>
  <si>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</si>
  <si>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</si>
  <si>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</si>
  <si>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</si>
  <si>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</si>
  <si>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</si>
  <si>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</si>
  <si>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</si>
  <si>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</si>
  <si>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</si>
  <si>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</si>
  <si>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</si>
  <si>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</si>
  <si>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</si>
  <si>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</si>
  <si>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</si>
  <si>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</si>
  <si>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</si>
  <si>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</si>
  <si>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</si>
  <si>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</si>
  <si>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</si>
  <si>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</si>
  <si>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</si>
  <si>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</si>
  <si>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</si>
  <si>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</si>
  <si>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</si>
  <si>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</si>
  <si>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</si>
  <si>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</si>
  <si>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</si>
  <si>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</si>
  <si>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</si>
  <si>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</si>
  <si>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</si>
  <si>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</si>
  <si>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</si>
  <si>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</si>
  <si>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</si>
  <si>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</si>
  <si>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</si>
  <si>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</si>
  <si>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</si>
  <si>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</si>
  <si>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</si>
  <si>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</si>
  <si>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</si>
  <si>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</si>
  <si>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</si>
  <si>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</si>
  <si>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</si>
  <si>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</si>
  <si>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</si>
  <si>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</si>
  <si>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</si>
  <si>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</si>
  <si>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</si>
  <si>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</si>
  <si>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</si>
  <si>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</si>
  <si>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</si>
  <si>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</si>
  <si>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</si>
  <si>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</si>
  <si>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</si>
  <si>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</si>
  <si>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</si>
  <si>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</si>
  <si>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</si>
  <si>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</si>
  <si>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</si>
  <si>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</si>
  <si>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</si>
  <si>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</si>
  <si>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</si>
  <si>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</si>
  <si>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</si>
  <si>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</si>
  <si>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</si>
  <si>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</si>
  <si>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</si>
  <si>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</si>
  <si>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</si>
  <si>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</si>
  <si>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</si>
  <si>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</si>
  <si>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</si>
  <si>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</si>
  <si>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</si>
  <si>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</si>
  <si>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</si>
  <si>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</si>
  <si>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</si>
  <si>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</si>
  <si>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</si>
  <si>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</si>
  <si>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</si>
  <si>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</si>
  <si>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</si>
  <si>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</si>
  <si>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</si>
  <si>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</si>
  <si>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</si>
  <si>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</si>
  <si>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</si>
  <si>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</si>
  <si>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</si>
  <si>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</si>
  <si>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</si>
  <si>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</si>
  <si>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</si>
  <si>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</si>
  <si>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</si>
  <si>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</si>
  <si>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</si>
  <si>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</si>
  <si>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</si>
  <si>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</si>
  <si>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</si>
  <si>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</si>
  <si>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</si>
  <si>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</si>
  <si>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</si>
  <si>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</si>
  <si>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</si>
  <si>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</si>
  <si>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</si>
  <si>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</si>
  <si>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</si>
  <si>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</si>
  <si>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</si>
  <si>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</si>
  <si>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20210805 09:49:39</t>
  </si>
  <si>
    <t>09:49:39</t>
  </si>
  <si>
    <t>sorghum</t>
  </si>
  <si>
    <t>3</t>
  </si>
  <si>
    <t>ripe2</t>
  </si>
  <si>
    <t>RECT-12243-20210724-05_20_30</t>
  </si>
  <si>
    <t>MPF-1-20210804-09_49_22</t>
  </si>
  <si>
    <t>DARK-2-20210804-09_49_30</t>
  </si>
  <si>
    <t>0: Broadleaf</t>
  </si>
  <si>
    <t>09:48:58</t>
  </si>
  <si>
    <t>2/2</t>
  </si>
  <si>
    <t>11111111</t>
  </si>
  <si>
    <t>oooooooo</t>
  </si>
  <si>
    <t>off</t>
  </si>
  <si>
    <t>20210805 09:52:10</t>
  </si>
  <si>
    <t>09:52:10</t>
  </si>
  <si>
    <t>MPF-3-20210804-09_51_53</t>
  </si>
  <si>
    <t>DARK-4-20210804-09_52_01</t>
  </si>
  <si>
    <t>09:51:30</t>
  </si>
  <si>
    <t>20210805 09:53:58</t>
  </si>
  <si>
    <t>09:53:58</t>
  </si>
  <si>
    <t>MPF-5-20210804-09_53_41</t>
  </si>
  <si>
    <t>DARK-6-20210804-09_53_49</t>
  </si>
  <si>
    <t>09:53:16</t>
  </si>
  <si>
    <t>20210805 09:55:43</t>
  </si>
  <si>
    <t>09:55:43</t>
  </si>
  <si>
    <t>MPF-7-20210804-09_55_26</t>
  </si>
  <si>
    <t>DARK-8-20210804-09_55_33</t>
  </si>
  <si>
    <t>09:55:03</t>
  </si>
  <si>
    <t>20210805 09:57:53</t>
  </si>
  <si>
    <t>09:57:53</t>
  </si>
  <si>
    <t>MPF-9-20210804-09_57_36</t>
  </si>
  <si>
    <t>DARK-10-20210804-09_57_44</t>
  </si>
  <si>
    <t>09:57:11</t>
  </si>
  <si>
    <t>20210805 09:59:43</t>
  </si>
  <si>
    <t>09:59:43</t>
  </si>
  <si>
    <t>MPF-11-20210804-09_59_26</t>
  </si>
  <si>
    <t>DARK-12-20210804-09_59_34</t>
  </si>
  <si>
    <t>09:59:02</t>
  </si>
  <si>
    <t>20210805 10:01:34</t>
  </si>
  <si>
    <t>10:01:34</t>
  </si>
  <si>
    <t>MPF-13-20210804-10_01_17</t>
  </si>
  <si>
    <t>DARK-14-20210804-10_01_25</t>
  </si>
  <si>
    <t>10:00:52</t>
  </si>
  <si>
    <t>20210805 10:03:04</t>
  </si>
  <si>
    <t>10:03:04</t>
  </si>
  <si>
    <t>MPF-15-20210804-10_02_47</t>
  </si>
  <si>
    <t>DARK-16-20210804-10_02_55</t>
  </si>
  <si>
    <t>10:03:34</t>
  </si>
  <si>
    <t>20210805 10:06:35</t>
  </si>
  <si>
    <t>10:06:35</t>
  </si>
  <si>
    <t>MPF-17-20210804-10_06_18</t>
  </si>
  <si>
    <t>DARK-18-20210804-10_06_26</t>
  </si>
  <si>
    <t>10:05:09</t>
  </si>
  <si>
    <t>1/2</t>
  </si>
  <si>
    <t>20210805 10:09:08</t>
  </si>
  <si>
    <t>10:09:08</t>
  </si>
  <si>
    <t>MPF-19-20210804-10_08_51</t>
  </si>
  <si>
    <t>DARK-20-20210804-10_08_59</t>
  </si>
  <si>
    <t>10:07:36</t>
  </si>
  <si>
    <t>20210805 10:11:10</t>
  </si>
  <si>
    <t>10:11:10</t>
  </si>
  <si>
    <t>MPF-21-20210804-10_10_53</t>
  </si>
  <si>
    <t>DARK-22-20210804-10_11_01</t>
  </si>
  <si>
    <t>10:10:30</t>
  </si>
  <si>
    <t>20210805 10:12:55</t>
  </si>
  <si>
    <t>10:12:55</t>
  </si>
  <si>
    <t>MPF-23-20210804-10_12_38</t>
  </si>
  <si>
    <t>DARK-24-20210804-10_12_46</t>
  </si>
  <si>
    <t>10:12:17</t>
  </si>
  <si>
    <t>20210805 10:14:46</t>
  </si>
  <si>
    <t>10:14:46</t>
  </si>
  <si>
    <t>MPF-25-20210804-10_14_29</t>
  </si>
  <si>
    <t>DARK-26-20210804-10_14_37</t>
  </si>
  <si>
    <t>10:14:05</t>
  </si>
  <si>
    <t>20210805 10:16:37</t>
  </si>
  <si>
    <t>10:16:37</t>
  </si>
  <si>
    <t>MPF-27-20210804-10_16_20</t>
  </si>
  <si>
    <t>DARK-28-20210804-10_16_28</t>
  </si>
  <si>
    <t>10:15:55</t>
  </si>
  <si>
    <t>20210805 10:18:21</t>
  </si>
  <si>
    <t>10:18:21</t>
  </si>
  <si>
    <t>MPF-29-20210804-10_18_04</t>
  </si>
  <si>
    <t>DARK-30-20210804-10_18_12</t>
  </si>
  <si>
    <t>10:17:40</t>
  </si>
  <si>
    <t>20210805 10:20:03</t>
  </si>
  <si>
    <t>10:20:03</t>
  </si>
  <si>
    <t>MPF-31-20210804-10_19_46</t>
  </si>
  <si>
    <t>DARK-32-20210804-10_19_54</t>
  </si>
  <si>
    <t>10:19:19</t>
  </si>
  <si>
    <t>20210805 10:43:11</t>
  </si>
  <si>
    <t>10:43:11</t>
  </si>
  <si>
    <t>maize</t>
  </si>
  <si>
    <t>2</t>
  </si>
  <si>
    <t>MPF-33-20210804-10_42_54</t>
  </si>
  <si>
    <t>DARK-34-20210804-10_43_02</t>
  </si>
  <si>
    <t>10:42:31</t>
  </si>
  <si>
    <t>20210805 10:45:05</t>
  </si>
  <si>
    <t>10:45:05</t>
  </si>
  <si>
    <t>MPF-35-20210804-10_44_48</t>
  </si>
  <si>
    <t>DARK-36-20210804-10_44_56</t>
  </si>
  <si>
    <t>10:44:24</t>
  </si>
  <si>
    <t>20210805 10:46:57</t>
  </si>
  <si>
    <t>10:46:57</t>
  </si>
  <si>
    <t>MPF-37-20210804-10_46_40</t>
  </si>
  <si>
    <t>DARK-38-20210804-10_46_48</t>
  </si>
  <si>
    <t>10:46:17</t>
  </si>
  <si>
    <t>20210805 10:48:50</t>
  </si>
  <si>
    <t>10:48:50</t>
  </si>
  <si>
    <t>MPF-39-20210804-10_48_34</t>
  </si>
  <si>
    <t>DARK-40-20210804-10_48_41</t>
  </si>
  <si>
    <t>10:48:10</t>
  </si>
  <si>
    <t>20210805 10:50:49</t>
  </si>
  <si>
    <t>10:50:49</t>
  </si>
  <si>
    <t>MPF-41-20210804-10_50_33</t>
  </si>
  <si>
    <t>DARK-42-20210804-10_50_40</t>
  </si>
  <si>
    <t>10:50:10</t>
  </si>
  <si>
    <t>20210805 10:53:16</t>
  </si>
  <si>
    <t>10:53:16</t>
  </si>
  <si>
    <t>MPF-43-20210804-10_53_00</t>
  </si>
  <si>
    <t>DARK-44-20210804-10_53_07</t>
  </si>
  <si>
    <t>10:52:36</t>
  </si>
  <si>
    <t>20210805 10:55:01</t>
  </si>
  <si>
    <t>10:55:01</t>
  </si>
  <si>
    <t>MPF-45-20210804-10_54_45</t>
  </si>
  <si>
    <t>DARK-46-20210804-10_54_52</t>
  </si>
  <si>
    <t>10:54:21</t>
  </si>
  <si>
    <t>20210805 10:56:51</t>
  </si>
  <si>
    <t>10:56:51</t>
  </si>
  <si>
    <t>MPF-47-20210804-10_56_35</t>
  </si>
  <si>
    <t>DARK-48-20210804-10_56_42</t>
  </si>
  <si>
    <t>10:56:11</t>
  </si>
  <si>
    <t>20210805 10:59:52</t>
  </si>
  <si>
    <t>10:59:52</t>
  </si>
  <si>
    <t>MPF-49-20210804-10_59_35</t>
  </si>
  <si>
    <t>DARK-50-20210804-10_59_43</t>
  </si>
  <si>
    <t>10:58:16</t>
  </si>
  <si>
    <t>20210805 11:01:39</t>
  </si>
  <si>
    <t>11:01:39</t>
  </si>
  <si>
    <t>MPF-51-20210804-11_01_22</t>
  </si>
  <si>
    <t>DARK-52-20210804-11_01_30</t>
  </si>
  <si>
    <t>11:00:59</t>
  </si>
  <si>
    <t>20210805 11:03:33</t>
  </si>
  <si>
    <t>11:03:33</t>
  </si>
  <si>
    <t>MPF-53-20210804-11_03_16</t>
  </si>
  <si>
    <t>DARK-54-20210804-11_03_24</t>
  </si>
  <si>
    <t>11:02:51</t>
  </si>
  <si>
    <t>20210805 11:05:37</t>
  </si>
  <si>
    <t>11:05:37</t>
  </si>
  <si>
    <t>MPF-55-20210804-11_05_20</t>
  </si>
  <si>
    <t>DARK-56-20210804-11_05_28</t>
  </si>
  <si>
    <t>11:04:56</t>
  </si>
  <si>
    <t>20210805 11:07:25</t>
  </si>
  <si>
    <t>11:07:25</t>
  </si>
  <si>
    <t>MPF-57-20210804-11_07_08</t>
  </si>
  <si>
    <t>DARK-58-20210804-11_07_16</t>
  </si>
  <si>
    <t>11:06:42</t>
  </si>
  <si>
    <t>20210805 11:09:12</t>
  </si>
  <si>
    <t>11:09:12</t>
  </si>
  <si>
    <t>MPF-59-20210804-11_08_55</t>
  </si>
  <si>
    <t>DARK-60-20210804-11_09_03</t>
  </si>
  <si>
    <t>11:08:30</t>
  </si>
  <si>
    <t>20210805 11:11:21</t>
  </si>
  <si>
    <t>11:11:21</t>
  </si>
  <si>
    <t>MPF-61-20210804-11_11_05</t>
  </si>
  <si>
    <t>DARK-62-20210804-11_11_12</t>
  </si>
  <si>
    <t>11:10:38</t>
  </si>
  <si>
    <t>20210805 11:13:14</t>
  </si>
  <si>
    <t>11:13:14</t>
  </si>
  <si>
    <t>MPF-63-20210804-11_12_57</t>
  </si>
  <si>
    <t>DARK-64-20210804-11_13_05</t>
  </si>
  <si>
    <t>11:12:31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</si>
</sst>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48"/>
  <sheetViews>
    <sheetView tabSelected="1" topLeftCell="BN5" workbookViewId="0">
      <selection activeCell="BZ17" sqref="BZ17:BZ48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358</v>
      </c>
      <c r="GC16" t="s">
        <v>357</v>
      </c>
      <c r="GD16" t="s">
        <v>357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1628174979.5999999</v>
      </c>
      <c r="C17">
        <v>0</v>
      </c>
      <c r="D17" t="s">
        <v>360</v>
      </c>
      <c r="E17" t="s">
        <v>361</v>
      </c>
      <c r="F17">
        <v>0</v>
      </c>
      <c r="G17" t="s">
        <v>362</v>
      </c>
      <c r="H17" t="s">
        <v>363</v>
      </c>
      <c r="I17" t="s">
        <v>364</v>
      </c>
      <c r="J17">
        <v>1628174979.5999999</v>
      </c>
      <c r="K17">
        <f t="shared" ref="K17:K48" si="0">(L17)/1000</f>
        <v>4.4050046976892403E-3</v>
      </c>
      <c r="L17">
        <f t="shared" ref="L17:L48" si="1">1000*CD17*AJ17*(BZ17-CA17)/(100*BS17*(1000-AJ17*BZ17))</f>
        <v>4.4050046976892405</v>
      </c>
      <c r="M17">
        <f t="shared" ref="M17:M48" si="2">CD17*AJ17*(BY17-BX17*(1000-AJ17*CA17)/(1000-AJ17*BZ17))/(100*BS17)</f>
        <v>53.16536079404473</v>
      </c>
      <c r="N17">
        <f t="shared" ref="N17:N48" si="3">BX17 - IF(AJ17&gt;1, M17*BS17*100/(AL17*CL17), 0)</f>
        <v>337.35599999999999</v>
      </c>
      <c r="O17">
        <f t="shared" ref="O17:O48" si="4">((U17-K17/2)*N17-M17)/(U17+K17/2)</f>
        <v>89.690451075211357</v>
      </c>
      <c r="P17">
        <f t="shared" ref="P17:P48" si="5">O17*(CE17+CF17)/1000</f>
        <v>8.9386541798217269</v>
      </c>
      <c r="Q17">
        <f t="shared" ref="Q17:Q48" si="6">(BX17 - IF(AJ17&gt;1, M17*BS17*100/(AL17*CL17), 0))*(CE17+CF17)/1000</f>
        <v>33.621289483305596</v>
      </c>
      <c r="R17">
        <f t="shared" ref="R17:R48" si="7">2/((1/T17-1/S17)+SIGN(T17)*SQRT((1/T17-1/S17)*(1/T17-1/S17) + 4*BT17/((BT17+1)*(BT17+1))*(2*1/T17*1/S17-1/S17*1/S17)))</f>
        <v>0.37053919348996228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2.9207455710816581</v>
      </c>
      <c r="T17">
        <f t="shared" ref="T17:T48" si="9">K17*(1000-(1000*0.61365*EXP(17.502*X17/(240.97+X17))/(CE17+CF17)+BZ17)/2)/(1000*0.61365*EXP(17.502*X17/(240.97+X17))/(CE17+CF17)-BZ17)</f>
        <v>0.34626461027004929</v>
      </c>
      <c r="U17">
        <f t="shared" ref="U17:U48" si="10">1/((BT17+1)/(R17/1.6)+1/(S17/1.37)) + BT17/((BT17+1)/(R17/1.6) + BT17/(S17/1.37))</f>
        <v>0.21846369767817239</v>
      </c>
      <c r="V17">
        <f t="shared" ref="V17:V48" si="11">(BO17*BR17)</f>
        <v>321.49265338776087</v>
      </c>
      <c r="W17">
        <f t="shared" ref="W17:W48" si="12">(CG17+(V17+2*0.95*0.0000000567*(((CG17+$B$7)+273)^4-(CG17+273)^4)-44100*K17)/(1.84*29.3*S17+8*0.95*0.0000000567*(CG17+273)^3))</f>
        <v>30.746451997104668</v>
      </c>
      <c r="X17">
        <f t="shared" ref="X17:X48" si="13">($C$7*CH17+$D$7*CI17+$E$7*W17)</f>
        <v>29.717199999999998</v>
      </c>
      <c r="Y17">
        <f t="shared" ref="Y17:Y48" si="14">0.61365*EXP(17.502*X17/(240.97+X17))</f>
        <v>4.191731792530013</v>
      </c>
      <c r="Z17">
        <f t="shared" ref="Z17:Z48" si="15">(AA17/AB17*100)</f>
        <v>69.715492705191167</v>
      </c>
      <c r="AA17">
        <f t="shared" ref="AA17:AA48" si="16">BZ17*(CE17+CF17)/1000</f>
        <v>2.9694429688391737</v>
      </c>
      <c r="AB17">
        <f t="shared" ref="AB17:AB48" si="17">0.61365*EXP(17.502*CG17/(240.97+CG17))</f>
        <v>4.2593731373257047</v>
      </c>
      <c r="AC17">
        <f t="shared" ref="AC17:AC48" si="18">(Y17-BZ17*(CE17+CF17)/1000)</f>
        <v>1.2222888236908394</v>
      </c>
      <c r="AD17">
        <f t="shared" ref="AD17:AD48" si="19">(-K17*44100)</f>
        <v>-194.26070716809551</v>
      </c>
      <c r="AE17">
        <f t="shared" ref="AE17:AE48" si="20">2*29.3*S17*0.92*(CG17-X17)</f>
        <v>43.83776468751838</v>
      </c>
      <c r="AF17">
        <f t="shared" ref="AF17:AF48" si="21">2*0.95*0.0000000567*(((CG17+$B$7)+273)^4-(X17+273)^4)</f>
        <v>3.3325466755674507</v>
      </c>
      <c r="AG17">
        <f t="shared" ref="AG17:AG48" si="22">V17+AF17+AD17+AE17</f>
        <v>174.40225758275122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52093.415013420381</v>
      </c>
      <c r="AM17" t="s">
        <v>365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366</v>
      </c>
      <c r="AT17">
        <v>10247.299999999999</v>
      </c>
      <c r="AU17">
        <v>700.04804000000001</v>
      </c>
      <c r="AV17">
        <v>1083.6099999999999</v>
      </c>
      <c r="AW17">
        <f t="shared" ref="AW17:AW48" si="27">1-AU17/AV17</f>
        <v>0.3539667961720544</v>
      </c>
      <c r="AX17">
        <v>0.5</v>
      </c>
      <c r="AY17">
        <f t="shared" ref="AY17:AY48" si="28">BP17</f>
        <v>1681.1045996827777</v>
      </c>
      <c r="AZ17">
        <f t="shared" ref="AZ17:AZ48" si="29">M17</f>
        <v>53.16536079404473</v>
      </c>
      <c r="BA17">
        <f t="shared" ref="BA17:BA48" si="30">AW17*AX17*AY17</f>
        <v>297.52760458990844</v>
      </c>
      <c r="BB17">
        <f t="shared" ref="BB17:BB48" si="31">(AZ17-AR17)/AY17</f>
        <v>3.1817645923031157E-2</v>
      </c>
      <c r="BC17">
        <f t="shared" ref="BC17:BC48" si="32">(AP17-AV17)/AV17</f>
        <v>2.7396295715248113</v>
      </c>
      <c r="BD17">
        <f t="shared" ref="BD17:BD48" si="33">AO17/(AQ17+AO17/AV17)</f>
        <v>250.94082384863893</v>
      </c>
      <c r="BE17" t="s">
        <v>367</v>
      </c>
      <c r="BF17">
        <v>539.4</v>
      </c>
      <c r="BG17">
        <f t="shared" ref="BG17:BG48" si="34">IF(BF17&lt;&gt;0, BF17, BD17)</f>
        <v>539.4</v>
      </c>
      <c r="BH17">
        <f t="shared" ref="BH17:BH48" si="35">1-BG17/AV17</f>
        <v>0.50221943319090812</v>
      </c>
      <c r="BI17">
        <f t="shared" ref="BI17:BI48" si="36">(AV17-AU17)/(AV17-BG17)</f>
        <v>0.70480505687142825</v>
      </c>
      <c r="BJ17">
        <f t="shared" ref="BJ17:BJ48" si="37">(AP17-AV17)/(AP17-BG17)</f>
        <v>0.84508241054399513</v>
      </c>
      <c r="BK17">
        <f t="shared" ref="BK17:BK48" si="38">(AV17-AU17)/(AV17-AO17)</f>
        <v>0.49086631908451256</v>
      </c>
      <c r="BL17">
        <f t="shared" ref="BL17:BL48" si="39">(AP17-AV17)/(AP17-AO17)</f>
        <v>0.79163208970029508</v>
      </c>
      <c r="BM17">
        <f t="shared" ref="BM17:BM48" si="40">(BI17*BG17/AU17)</f>
        <v>0.54306536973726605</v>
      </c>
      <c r="BN17">
        <f t="shared" ref="BN17:BN48" si="41">(1-BM17)</f>
        <v>0.45693463026273395</v>
      </c>
      <c r="BO17">
        <f t="shared" ref="BO17:BO48" si="42">$B$11*CM17+$C$11*CN17+$F$11*CY17*(1-DB17)</f>
        <v>1999.89</v>
      </c>
      <c r="BP17">
        <f t="shared" ref="BP17:BP48" si="43">BO17*BQ17</f>
        <v>1681.1045996827777</v>
      </c>
      <c r="BQ17">
        <f t="shared" ref="BQ17:BQ48" si="44">($B$11*$D$9+$C$11*$D$9+$F$11*((DL17+DD17)/MAX(DL17+DD17+DM17, 0.1)*$I$9+DM17/MAX(DL17+DD17+DM17, 0.1)*$J$9))/($B$11+$C$11+$F$11)</f>
        <v>0.84059853276069063</v>
      </c>
      <c r="BR17">
        <f t="shared" ref="BR17:BR48" si="45">($B$11*$K$9+$C$11*$K$9+$F$11*((DL17+DD17)/MAX(DL17+DD17+DM17, 0.1)*$P$9+DM17/MAX(DL17+DD17+DM17, 0.1)*$Q$9))/($B$11+$C$11+$F$11)</f>
        <v>0.16075516822813296</v>
      </c>
      <c r="BS17">
        <v>6</v>
      </c>
      <c r="BT17">
        <v>0.5</v>
      </c>
      <c r="BU17" t="s">
        <v>368</v>
      </c>
      <c r="BV17">
        <v>2</v>
      </c>
      <c r="BW17">
        <v>1628174979.5999999</v>
      </c>
      <c r="BX17">
        <v>337.35599999999999</v>
      </c>
      <c r="BY17">
        <v>402.93874799457399</v>
      </c>
      <c r="BZ17">
        <v>29.795389099907201</v>
      </c>
      <c r="CA17">
        <v>24.666799999999999</v>
      </c>
      <c r="CB17">
        <v>336.90300000000002</v>
      </c>
      <c r="CC17">
        <v>30.011299999999999</v>
      </c>
      <c r="CD17">
        <v>499.99200000000002</v>
      </c>
      <c r="CE17">
        <v>99.561199999999999</v>
      </c>
      <c r="CF17">
        <v>9.9957599999999994E-2</v>
      </c>
      <c r="CG17">
        <v>29.9956</v>
      </c>
      <c r="CH17">
        <v>29.717199999999998</v>
      </c>
      <c r="CI17">
        <v>999.9</v>
      </c>
      <c r="CJ17">
        <v>0</v>
      </c>
      <c r="CK17">
        <v>0</v>
      </c>
      <c r="CL17">
        <v>9993.75</v>
      </c>
      <c r="CM17">
        <v>0</v>
      </c>
      <c r="CN17">
        <v>1187</v>
      </c>
      <c r="CO17">
        <v>-62.688699999999997</v>
      </c>
      <c r="CP17">
        <v>347.80599999999998</v>
      </c>
      <c r="CQ17">
        <v>410.16199999999998</v>
      </c>
      <c r="CR17">
        <v>5.3807200000000002</v>
      </c>
      <c r="CS17">
        <v>400.04399999999998</v>
      </c>
      <c r="CT17">
        <v>24.666799999999999</v>
      </c>
      <c r="CU17">
        <v>2.9915699999999998</v>
      </c>
      <c r="CV17">
        <v>2.4558599999999999</v>
      </c>
      <c r="CW17">
        <v>23.981000000000002</v>
      </c>
      <c r="CX17">
        <v>20.736899999999999</v>
      </c>
      <c r="CY17">
        <v>1999.89</v>
      </c>
      <c r="CZ17">
        <v>0.97999800000000004</v>
      </c>
      <c r="DA17">
        <v>2.0002200000000001E-2</v>
      </c>
      <c r="DB17">
        <v>0</v>
      </c>
      <c r="DC17">
        <v>699.86900000000003</v>
      </c>
      <c r="DD17">
        <v>5.0005300000000004</v>
      </c>
      <c r="DE17">
        <v>16057.1</v>
      </c>
      <c r="DF17">
        <v>17832.5</v>
      </c>
      <c r="DG17">
        <v>49.25</v>
      </c>
      <c r="DH17">
        <v>50</v>
      </c>
      <c r="DI17">
        <v>49.625</v>
      </c>
      <c r="DJ17">
        <v>49.936999999999998</v>
      </c>
      <c r="DK17">
        <v>50.561999999999998</v>
      </c>
      <c r="DL17">
        <v>1954.99</v>
      </c>
      <c r="DM17">
        <v>39.9</v>
      </c>
      <c r="DN17">
        <v>0</v>
      </c>
      <c r="DO17">
        <v>1628174988</v>
      </c>
      <c r="DP17">
        <v>0</v>
      </c>
      <c r="DQ17">
        <v>700.04804000000001</v>
      </c>
      <c r="DR17">
        <v>-0.102999984574976</v>
      </c>
      <c r="DS17">
        <v>157.56153930642799</v>
      </c>
      <c r="DT17">
        <v>16035.596</v>
      </c>
      <c r="DU17">
        <v>15</v>
      </c>
      <c r="DV17">
        <v>1628174938.5999999</v>
      </c>
      <c r="DW17" t="s">
        <v>369</v>
      </c>
      <c r="DX17">
        <v>1628174931.5999999</v>
      </c>
      <c r="DY17">
        <v>1628174938.5999999</v>
      </c>
      <c r="DZ17">
        <v>2</v>
      </c>
      <c r="EA17">
        <v>-3.6999999999999998E-2</v>
      </c>
      <c r="EB17">
        <v>-8.0000000000000002E-3</v>
      </c>
      <c r="EC17">
        <v>0.39300000000000002</v>
      </c>
      <c r="ED17">
        <v>2.9000000000000001E-2</v>
      </c>
      <c r="EE17">
        <v>400</v>
      </c>
      <c r="EF17">
        <v>24</v>
      </c>
      <c r="EG17">
        <v>0.03</v>
      </c>
      <c r="EH17">
        <v>0.01</v>
      </c>
      <c r="EI17">
        <v>50.751834105181999</v>
      </c>
      <c r="EJ17">
        <v>-0.44117476651737397</v>
      </c>
      <c r="EK17">
        <v>0.10727516375624201</v>
      </c>
      <c r="EL17">
        <v>1</v>
      </c>
      <c r="EM17">
        <v>0.38972808751300902</v>
      </c>
      <c r="EN17">
        <v>8.2064693647078801E-2</v>
      </c>
      <c r="EO17">
        <v>1.8249239047580398E-2</v>
      </c>
      <c r="EP17">
        <v>1</v>
      </c>
      <c r="EQ17">
        <v>2</v>
      </c>
      <c r="ER17">
        <v>2</v>
      </c>
      <c r="ES17" t="s">
        <v>370</v>
      </c>
      <c r="ET17">
        <v>2.99085</v>
      </c>
      <c r="EU17">
        <v>2.7508699999999999</v>
      </c>
      <c r="EV17">
        <v>7.8335100000000005E-2</v>
      </c>
      <c r="EW17">
        <v>8.9664999999999995E-2</v>
      </c>
      <c r="EX17">
        <v>0.12582399999999999</v>
      </c>
      <c r="EY17">
        <v>0.109974</v>
      </c>
      <c r="EZ17">
        <v>22192.2</v>
      </c>
      <c r="FA17">
        <v>22654.5</v>
      </c>
      <c r="FB17">
        <v>23921.5</v>
      </c>
      <c r="FC17">
        <v>25199.5</v>
      </c>
      <c r="FD17">
        <v>30123.8</v>
      </c>
      <c r="FE17">
        <v>31567.4</v>
      </c>
      <c r="FF17">
        <v>38108.699999999997</v>
      </c>
      <c r="FG17">
        <v>39330.300000000003</v>
      </c>
      <c r="FH17">
        <v>2.0812499999999998</v>
      </c>
      <c r="FI17">
        <v>2.0018199999999999</v>
      </c>
      <c r="FJ17">
        <v>2.3130299999999999E-2</v>
      </c>
      <c r="FK17">
        <v>0</v>
      </c>
      <c r="FL17">
        <v>29.340499999999999</v>
      </c>
      <c r="FM17">
        <v>999.9</v>
      </c>
      <c r="FN17">
        <v>60.127000000000002</v>
      </c>
      <c r="FO17">
        <v>34.683999999999997</v>
      </c>
      <c r="FP17">
        <v>33.519500000000001</v>
      </c>
      <c r="FQ17">
        <v>61.789900000000003</v>
      </c>
      <c r="FR17">
        <v>24.142600000000002</v>
      </c>
      <c r="FS17">
        <v>1</v>
      </c>
      <c r="FT17">
        <v>0.340335</v>
      </c>
      <c r="FU17">
        <v>1.9939800000000001</v>
      </c>
      <c r="FV17">
        <v>20.380600000000001</v>
      </c>
      <c r="FW17">
        <v>5.2526299999999999</v>
      </c>
      <c r="FX17">
        <v>12.0099</v>
      </c>
      <c r="FY17">
        <v>4.9794499999999999</v>
      </c>
      <c r="FZ17">
        <v>3.29278</v>
      </c>
      <c r="GA17">
        <v>9999</v>
      </c>
      <c r="GB17">
        <v>999.9</v>
      </c>
      <c r="GC17">
        <v>9999</v>
      </c>
      <c r="GD17">
        <v>9999</v>
      </c>
      <c r="GE17">
        <v>1.8753200000000001</v>
      </c>
      <c r="GF17">
        <v>1.8763000000000001</v>
      </c>
      <c r="GG17">
        <v>1.88249</v>
      </c>
      <c r="GH17">
        <v>1.8856599999999999</v>
      </c>
      <c r="GI17">
        <v>1.87639</v>
      </c>
      <c r="GJ17">
        <v>1.88297</v>
      </c>
      <c r="GK17">
        <v>1.8818999999999999</v>
      </c>
      <c r="GL17">
        <v>1.88544</v>
      </c>
      <c r="GM17">
        <v>5</v>
      </c>
      <c r="GN17">
        <v>0</v>
      </c>
      <c r="GO17">
        <v>0</v>
      </c>
      <c r="GP17">
        <v>0</v>
      </c>
      <c r="GQ17" t="s">
        <v>371</v>
      </c>
      <c r="GR17" t="s">
        <v>372</v>
      </c>
      <c r="GS17" t="s">
        <v>373</v>
      </c>
      <c r="GT17" t="s">
        <v>373</v>
      </c>
      <c r="GU17" t="s">
        <v>373</v>
      </c>
      <c r="GV17" t="s">
        <v>373</v>
      </c>
      <c r="GW17">
        <v>0</v>
      </c>
      <c r="GX17">
        <v>100</v>
      </c>
      <c r="GY17">
        <v>100</v>
      </c>
      <c r="GZ17">
        <v>0.45300000000000001</v>
      </c>
      <c r="HA17">
        <v>3.6200000000000003E-2</v>
      </c>
      <c r="HB17">
        <v>0.87169851083218497</v>
      </c>
      <c r="HC17">
        <v>-1.54219930941761E-3</v>
      </c>
      <c r="HD17">
        <v>9.932230794391771E-7</v>
      </c>
      <c r="HE17">
        <v>-3.2951819426937901E-10</v>
      </c>
      <c r="HF17">
        <v>3.6201718425450398E-2</v>
      </c>
      <c r="HG17">
        <v>0</v>
      </c>
      <c r="HH17">
        <v>0</v>
      </c>
      <c r="HI17">
        <v>0</v>
      </c>
      <c r="HJ17">
        <v>1</v>
      </c>
      <c r="HK17">
        <v>2080</v>
      </c>
      <c r="HL17">
        <v>1</v>
      </c>
      <c r="HM17">
        <v>27</v>
      </c>
      <c r="HN17">
        <v>0.8</v>
      </c>
      <c r="HO17">
        <v>0.7</v>
      </c>
      <c r="HP17">
        <v>18</v>
      </c>
      <c r="HQ17">
        <v>513.53899999999999</v>
      </c>
      <c r="HR17">
        <v>525.65099999999995</v>
      </c>
      <c r="HS17">
        <v>26.999700000000001</v>
      </c>
      <c r="HT17">
        <v>31.5959</v>
      </c>
      <c r="HU17">
        <v>30.000599999999999</v>
      </c>
      <c r="HV17">
        <v>31.212499999999999</v>
      </c>
      <c r="HW17">
        <v>31.1784</v>
      </c>
      <c r="HX17">
        <v>20.627400000000002</v>
      </c>
      <c r="HY17">
        <v>35.363500000000002</v>
      </c>
      <c r="HZ17">
        <v>70.484099999999998</v>
      </c>
      <c r="IA17">
        <v>27</v>
      </c>
      <c r="IB17">
        <v>400</v>
      </c>
      <c r="IC17">
        <v>24.6767</v>
      </c>
      <c r="ID17">
        <v>99.232100000000003</v>
      </c>
      <c r="IE17">
        <v>100.107</v>
      </c>
    </row>
    <row r="18" spans="1:239" x14ac:dyDescent="0.3">
      <c r="A18">
        <v>2</v>
      </c>
      <c r="B18">
        <v>1628175130.0999999</v>
      </c>
      <c r="C18">
        <v>150.5</v>
      </c>
      <c r="D18" t="s">
        <v>374</v>
      </c>
      <c r="E18" t="s">
        <v>375</v>
      </c>
      <c r="F18">
        <v>0</v>
      </c>
      <c r="G18" t="s">
        <v>362</v>
      </c>
      <c r="H18" t="s">
        <v>363</v>
      </c>
      <c r="I18" t="s">
        <v>364</v>
      </c>
      <c r="J18">
        <v>1628175130.0999999</v>
      </c>
      <c r="K18">
        <f t="shared" si="0"/>
        <v>5.135871505170986E-3</v>
      </c>
      <c r="L18">
        <f t="shared" si="1"/>
        <v>5.1358715051709858</v>
      </c>
      <c r="M18">
        <f t="shared" si="2"/>
        <v>39.629110222650375</v>
      </c>
      <c r="N18">
        <f t="shared" si="3"/>
        <v>249.024</v>
      </c>
      <c r="O18">
        <f t="shared" si="4"/>
        <v>95.897133971051645</v>
      </c>
      <c r="P18">
        <f t="shared" si="5"/>
        <v>9.557713693444061</v>
      </c>
      <c r="Q18">
        <f t="shared" si="6"/>
        <v>24.819303729292802</v>
      </c>
      <c r="R18">
        <f t="shared" si="7"/>
        <v>0.4544351393516477</v>
      </c>
      <c r="S18">
        <f t="shared" si="8"/>
        <v>2.9259773575542631</v>
      </c>
      <c r="T18">
        <f t="shared" si="9"/>
        <v>0.4185539706322895</v>
      </c>
      <c r="U18">
        <f t="shared" si="10"/>
        <v>0.26458352204986496</v>
      </c>
      <c r="V18">
        <f t="shared" si="11"/>
        <v>321.48888238790818</v>
      </c>
      <c r="W18">
        <f t="shared" si="12"/>
        <v>30.62066179927896</v>
      </c>
      <c r="X18">
        <f t="shared" si="13"/>
        <v>29.776299999999999</v>
      </c>
      <c r="Y18">
        <f t="shared" si="14"/>
        <v>4.2060121836981619</v>
      </c>
      <c r="Z18">
        <f t="shared" si="15"/>
        <v>70.810551969467454</v>
      </c>
      <c r="AA18">
        <f t="shared" si="16"/>
        <v>3.0274345545943948</v>
      </c>
      <c r="AB18">
        <f t="shared" si="17"/>
        <v>4.2754003046040134</v>
      </c>
      <c r="AC18">
        <f t="shared" si="18"/>
        <v>1.1785776291037671</v>
      </c>
      <c r="AD18">
        <f t="shared" si="19"/>
        <v>-226.49193337804047</v>
      </c>
      <c r="AE18">
        <f t="shared" si="20"/>
        <v>44.910084433242638</v>
      </c>
      <c r="AF18">
        <f t="shared" si="21"/>
        <v>3.4100618196281789</v>
      </c>
      <c r="AG18">
        <f t="shared" si="22"/>
        <v>143.31709526273855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52231.61888976326</v>
      </c>
      <c r="AM18" t="s">
        <v>365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376</v>
      </c>
      <c r="AT18">
        <v>10243.700000000001</v>
      </c>
      <c r="AU18">
        <v>680.74392307692301</v>
      </c>
      <c r="AV18">
        <v>982.44500000000005</v>
      </c>
      <c r="AW18">
        <f t="shared" si="27"/>
        <v>0.30709207835866337</v>
      </c>
      <c r="AX18">
        <v>0.5</v>
      </c>
      <c r="AY18">
        <f t="shared" si="28"/>
        <v>1681.0874996828538</v>
      </c>
      <c r="AZ18">
        <f t="shared" si="29"/>
        <v>39.629110222650375</v>
      </c>
      <c r="BA18">
        <f t="shared" si="30"/>
        <v>258.12432709018822</v>
      </c>
      <c r="BB18">
        <f t="shared" si="31"/>
        <v>2.376588984715463E-2</v>
      </c>
      <c r="BC18">
        <f t="shared" si="32"/>
        <v>3.1247092712569149</v>
      </c>
      <c r="BD18">
        <f t="shared" si="33"/>
        <v>245.09619518273772</v>
      </c>
      <c r="BE18" t="s">
        <v>377</v>
      </c>
      <c r="BF18">
        <v>530.47</v>
      </c>
      <c r="BG18">
        <f t="shared" si="34"/>
        <v>530.47</v>
      </c>
      <c r="BH18">
        <f t="shared" si="35"/>
        <v>0.46005119879484346</v>
      </c>
      <c r="BI18">
        <f t="shared" si="36"/>
        <v>0.66751717887732065</v>
      </c>
      <c r="BJ18">
        <f t="shared" si="37"/>
        <v>0.87166473111990073</v>
      </c>
      <c r="BK18">
        <f t="shared" si="38"/>
        <v>0.44352608139134242</v>
      </c>
      <c r="BL18">
        <f t="shared" si="39"/>
        <v>0.8186087899803951</v>
      </c>
      <c r="BM18">
        <f t="shared" si="40"/>
        <v>0.52016305379348904</v>
      </c>
      <c r="BN18">
        <f t="shared" si="41"/>
        <v>0.47983694620651096</v>
      </c>
      <c r="BO18">
        <f t="shared" si="42"/>
        <v>1999.87</v>
      </c>
      <c r="BP18">
        <f t="shared" si="43"/>
        <v>1681.0874996828538</v>
      </c>
      <c r="BQ18">
        <f t="shared" si="44"/>
        <v>0.84059838873669479</v>
      </c>
      <c r="BR18">
        <f t="shared" si="45"/>
        <v>0.1607548902618211</v>
      </c>
      <c r="BS18">
        <v>6</v>
      </c>
      <c r="BT18">
        <v>0.5</v>
      </c>
      <c r="BU18" t="s">
        <v>368</v>
      </c>
      <c r="BV18">
        <v>2</v>
      </c>
      <c r="BW18">
        <v>1628175130.0999999</v>
      </c>
      <c r="BX18">
        <v>249.024</v>
      </c>
      <c r="BY18">
        <v>298.10847563160797</v>
      </c>
      <c r="BZ18">
        <v>30.375705569593599</v>
      </c>
      <c r="CA18">
        <v>24.400500000000001</v>
      </c>
      <c r="CB18">
        <v>248.48099999999999</v>
      </c>
      <c r="CC18">
        <v>30.1419</v>
      </c>
      <c r="CD18">
        <v>500.053</v>
      </c>
      <c r="CE18">
        <v>99.566500000000005</v>
      </c>
      <c r="CF18">
        <v>9.9812200000000004E-2</v>
      </c>
      <c r="CG18">
        <v>30.061</v>
      </c>
      <c r="CH18">
        <v>29.776299999999999</v>
      </c>
      <c r="CI18">
        <v>999.9</v>
      </c>
      <c r="CJ18">
        <v>0</v>
      </c>
      <c r="CK18">
        <v>0</v>
      </c>
      <c r="CL18">
        <v>10023.1</v>
      </c>
      <c r="CM18">
        <v>0</v>
      </c>
      <c r="CN18">
        <v>1201.02</v>
      </c>
      <c r="CO18">
        <v>-50.9938</v>
      </c>
      <c r="CP18">
        <v>256.77300000000002</v>
      </c>
      <c r="CQ18">
        <v>307.52199999999999</v>
      </c>
      <c r="CR18">
        <v>5.7762900000000004</v>
      </c>
      <c r="CS18">
        <v>300.01799999999997</v>
      </c>
      <c r="CT18">
        <v>24.400500000000001</v>
      </c>
      <c r="CU18">
        <v>3.0045899999999999</v>
      </c>
      <c r="CV18">
        <v>2.4294699999999998</v>
      </c>
      <c r="CW18">
        <v>24.0534</v>
      </c>
      <c r="CX18">
        <v>20.561499999999999</v>
      </c>
      <c r="CY18">
        <v>1999.87</v>
      </c>
      <c r="CZ18">
        <v>0.98000399999999999</v>
      </c>
      <c r="DA18">
        <v>1.9996300000000002E-2</v>
      </c>
      <c r="DB18">
        <v>0</v>
      </c>
      <c r="DC18">
        <v>680.98500000000001</v>
      </c>
      <c r="DD18">
        <v>5.0005300000000004</v>
      </c>
      <c r="DE18">
        <v>15624.6</v>
      </c>
      <c r="DF18">
        <v>17832.400000000001</v>
      </c>
      <c r="DG18">
        <v>49.811999999999998</v>
      </c>
      <c r="DH18">
        <v>50.5</v>
      </c>
      <c r="DI18">
        <v>50.186999999999998</v>
      </c>
      <c r="DJ18">
        <v>50.436999999999998</v>
      </c>
      <c r="DK18">
        <v>51.061999999999998</v>
      </c>
      <c r="DL18">
        <v>1954.98</v>
      </c>
      <c r="DM18">
        <v>39.89</v>
      </c>
      <c r="DN18">
        <v>0</v>
      </c>
      <c r="DO18">
        <v>149.89999985694899</v>
      </c>
      <c r="DP18">
        <v>0</v>
      </c>
      <c r="DQ18">
        <v>680.74392307692301</v>
      </c>
      <c r="DR18">
        <v>-1.10577776496696</v>
      </c>
      <c r="DS18">
        <v>-181.20341949332499</v>
      </c>
      <c r="DT18">
        <v>15663.9230769231</v>
      </c>
      <c r="DU18">
        <v>15</v>
      </c>
      <c r="DV18">
        <v>1628175090.0999999</v>
      </c>
      <c r="DW18" t="s">
        <v>378</v>
      </c>
      <c r="DX18">
        <v>1628175085.0999999</v>
      </c>
      <c r="DY18">
        <v>1628175090.0999999</v>
      </c>
      <c r="DZ18">
        <v>3</v>
      </c>
      <c r="EA18">
        <v>-1E-3</v>
      </c>
      <c r="EB18">
        <v>-1E-3</v>
      </c>
      <c r="EC18">
        <v>0.48899999999999999</v>
      </c>
      <c r="ED18">
        <v>2.8000000000000001E-2</v>
      </c>
      <c r="EE18">
        <v>300</v>
      </c>
      <c r="EF18">
        <v>25</v>
      </c>
      <c r="EG18">
        <v>0.06</v>
      </c>
      <c r="EH18">
        <v>0.02</v>
      </c>
      <c r="EI18">
        <v>41.025969451193603</v>
      </c>
      <c r="EJ18">
        <v>0.65963284929381605</v>
      </c>
      <c r="EK18">
        <v>0.107111637905718</v>
      </c>
      <c r="EL18">
        <v>1</v>
      </c>
      <c r="EM18">
        <v>0.42263708252375698</v>
      </c>
      <c r="EN18">
        <v>8.5550029600463706E-2</v>
      </c>
      <c r="EO18">
        <v>1.74344825104863E-2</v>
      </c>
      <c r="EP18">
        <v>1</v>
      </c>
      <c r="EQ18">
        <v>2</v>
      </c>
      <c r="ER18">
        <v>2</v>
      </c>
      <c r="ES18" t="s">
        <v>370</v>
      </c>
      <c r="ET18">
        <v>2.9907300000000001</v>
      </c>
      <c r="EU18">
        <v>2.7509899999999998</v>
      </c>
      <c r="EV18">
        <v>6.0925E-2</v>
      </c>
      <c r="EW18">
        <v>7.1384000000000003E-2</v>
      </c>
      <c r="EX18">
        <v>0.12613199999999999</v>
      </c>
      <c r="EY18">
        <v>0.109083</v>
      </c>
      <c r="EZ18">
        <v>22601.7</v>
      </c>
      <c r="FA18">
        <v>23100</v>
      </c>
      <c r="FB18">
        <v>23912.3</v>
      </c>
      <c r="FC18">
        <v>25190.3</v>
      </c>
      <c r="FD18">
        <v>30102.799999999999</v>
      </c>
      <c r="FE18">
        <v>31587.5</v>
      </c>
      <c r="FF18">
        <v>38095.699999999997</v>
      </c>
      <c r="FG18">
        <v>39316.300000000003</v>
      </c>
      <c r="FH18">
        <v>2.0790500000000001</v>
      </c>
      <c r="FI18">
        <v>1.99417</v>
      </c>
      <c r="FJ18">
        <v>2.3186200000000001E-2</v>
      </c>
      <c r="FK18">
        <v>0</v>
      </c>
      <c r="FL18">
        <v>29.398700000000002</v>
      </c>
      <c r="FM18">
        <v>999.9</v>
      </c>
      <c r="FN18">
        <v>58.125</v>
      </c>
      <c r="FO18">
        <v>35.188000000000002</v>
      </c>
      <c r="FP18">
        <v>33.317599999999999</v>
      </c>
      <c r="FQ18">
        <v>61.63</v>
      </c>
      <c r="FR18">
        <v>24.0184</v>
      </c>
      <c r="FS18">
        <v>1</v>
      </c>
      <c r="FT18">
        <v>0.35772100000000001</v>
      </c>
      <c r="FU18">
        <v>2.0736699999999999</v>
      </c>
      <c r="FV18">
        <v>20.377800000000001</v>
      </c>
      <c r="FW18">
        <v>5.2494899999999998</v>
      </c>
      <c r="FX18">
        <v>12.0099</v>
      </c>
      <c r="FY18">
        <v>4.9787499999999998</v>
      </c>
      <c r="FZ18">
        <v>3.2923300000000002</v>
      </c>
      <c r="GA18">
        <v>9999</v>
      </c>
      <c r="GB18">
        <v>999.9</v>
      </c>
      <c r="GC18">
        <v>9999</v>
      </c>
      <c r="GD18">
        <v>9999</v>
      </c>
      <c r="GE18">
        <v>1.8754599999999999</v>
      </c>
      <c r="GF18">
        <v>1.8763700000000001</v>
      </c>
      <c r="GG18">
        <v>1.8826099999999999</v>
      </c>
      <c r="GH18">
        <v>1.88568</v>
      </c>
      <c r="GI18">
        <v>1.87653</v>
      </c>
      <c r="GJ18">
        <v>1.8830800000000001</v>
      </c>
      <c r="GK18">
        <v>1.88201</v>
      </c>
      <c r="GL18">
        <v>1.8855299999999999</v>
      </c>
      <c r="GM18">
        <v>5</v>
      </c>
      <c r="GN18">
        <v>0</v>
      </c>
      <c r="GO18">
        <v>0</v>
      </c>
      <c r="GP18">
        <v>0</v>
      </c>
      <c r="GQ18" t="s">
        <v>371</v>
      </c>
      <c r="GR18" t="s">
        <v>372</v>
      </c>
      <c r="GS18" t="s">
        <v>373</v>
      </c>
      <c r="GT18" t="s">
        <v>373</v>
      </c>
      <c r="GU18" t="s">
        <v>373</v>
      </c>
      <c r="GV18" t="s">
        <v>373</v>
      </c>
      <c r="GW18">
        <v>0</v>
      </c>
      <c r="GX18">
        <v>100</v>
      </c>
      <c r="GY18">
        <v>100</v>
      </c>
      <c r="GZ18">
        <v>0.54300000000000004</v>
      </c>
      <c r="HA18">
        <v>3.4799999999999998E-2</v>
      </c>
      <c r="HB18">
        <v>0.87037938745738597</v>
      </c>
      <c r="HC18">
        <v>-1.54219930941761E-3</v>
      </c>
      <c r="HD18">
        <v>9.932230794391771E-7</v>
      </c>
      <c r="HE18">
        <v>-3.2951819426937901E-10</v>
      </c>
      <c r="HF18">
        <v>3.48426881249378E-2</v>
      </c>
      <c r="HG18">
        <v>0</v>
      </c>
      <c r="HH18">
        <v>0</v>
      </c>
      <c r="HI18">
        <v>0</v>
      </c>
      <c r="HJ18">
        <v>1</v>
      </c>
      <c r="HK18">
        <v>2080</v>
      </c>
      <c r="HL18">
        <v>1</v>
      </c>
      <c r="HM18">
        <v>27</v>
      </c>
      <c r="HN18">
        <v>0.8</v>
      </c>
      <c r="HO18">
        <v>0.7</v>
      </c>
      <c r="HP18">
        <v>18</v>
      </c>
      <c r="HQ18">
        <v>514.25300000000004</v>
      </c>
      <c r="HR18">
        <v>522.09199999999998</v>
      </c>
      <c r="HS18">
        <v>27.000900000000001</v>
      </c>
      <c r="HT18">
        <v>31.8431</v>
      </c>
      <c r="HU18">
        <v>30.000599999999999</v>
      </c>
      <c r="HV18">
        <v>31.4695</v>
      </c>
      <c r="HW18">
        <v>31.436199999999999</v>
      </c>
      <c r="HX18">
        <v>16.409199999999998</v>
      </c>
      <c r="HY18">
        <v>35.301699999999997</v>
      </c>
      <c r="HZ18">
        <v>66.933899999999994</v>
      </c>
      <c r="IA18">
        <v>27</v>
      </c>
      <c r="IB18">
        <v>300</v>
      </c>
      <c r="IC18">
        <v>24.334499999999998</v>
      </c>
      <c r="ID18">
        <v>99.196700000000007</v>
      </c>
      <c r="IE18">
        <v>100.071</v>
      </c>
    </row>
    <row r="19" spans="1:239" x14ac:dyDescent="0.3">
      <c r="A19">
        <v>3</v>
      </c>
      <c r="B19">
        <v>1628175238.5999999</v>
      </c>
      <c r="C19">
        <v>259</v>
      </c>
      <c r="D19" t="s">
        <v>379</v>
      </c>
      <c r="E19" t="s">
        <v>380</v>
      </c>
      <c r="F19">
        <v>0</v>
      </c>
      <c r="G19" t="s">
        <v>362</v>
      </c>
      <c r="H19" t="s">
        <v>363</v>
      </c>
      <c r="I19" t="s">
        <v>364</v>
      </c>
      <c r="J19">
        <v>1628175238.5999999</v>
      </c>
      <c r="K19">
        <f t="shared" si="0"/>
        <v>5.2268893489142735E-3</v>
      </c>
      <c r="L19">
        <f t="shared" si="1"/>
        <v>5.2268893489142734</v>
      </c>
      <c r="M19">
        <f t="shared" si="2"/>
        <v>27.980668946354349</v>
      </c>
      <c r="N19">
        <f t="shared" si="3"/>
        <v>163.49799999999999</v>
      </c>
      <c r="O19">
        <f t="shared" si="4"/>
        <v>54.287983274739801</v>
      </c>
      <c r="P19">
        <f t="shared" si="5"/>
        <v>5.410932966498013</v>
      </c>
      <c r="Q19">
        <f t="shared" si="6"/>
        <v>16.295995260670001</v>
      </c>
      <c r="R19">
        <f t="shared" si="7"/>
        <v>0.448632143139854</v>
      </c>
      <c r="S19">
        <f t="shared" si="8"/>
        <v>2.9241966260117227</v>
      </c>
      <c r="T19">
        <f t="shared" si="9"/>
        <v>0.4136041673210899</v>
      </c>
      <c r="U19">
        <f t="shared" si="10"/>
        <v>0.26142144668229478</v>
      </c>
      <c r="V19">
        <f t="shared" si="11"/>
        <v>321.47234338803099</v>
      </c>
      <c r="W19">
        <f t="shared" si="12"/>
        <v>30.659796866713279</v>
      </c>
      <c r="X19">
        <f t="shared" si="13"/>
        <v>29.820499999999999</v>
      </c>
      <c r="Y19">
        <f t="shared" si="14"/>
        <v>4.2167199709213712</v>
      </c>
      <c r="Z19">
        <f t="shared" si="15"/>
        <v>69.981384023141246</v>
      </c>
      <c r="AA19">
        <f t="shared" si="16"/>
        <v>3.0027545750755551</v>
      </c>
      <c r="AB19">
        <f t="shared" si="17"/>
        <v>4.2907904966306649</v>
      </c>
      <c r="AC19">
        <f t="shared" si="18"/>
        <v>1.2139653958458161</v>
      </c>
      <c r="AD19">
        <f t="shared" si="19"/>
        <v>-230.50582028711946</v>
      </c>
      <c r="AE19">
        <f t="shared" si="20"/>
        <v>47.783499344818082</v>
      </c>
      <c r="AF19">
        <f t="shared" si="21"/>
        <v>3.6323726140936872</v>
      </c>
      <c r="AG19">
        <f t="shared" si="22"/>
        <v>142.3823950598233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52170.086027379053</v>
      </c>
      <c r="AM19" t="s">
        <v>365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381</v>
      </c>
      <c r="AT19">
        <v>10241.200000000001</v>
      </c>
      <c r="AU19">
        <v>678.75948000000005</v>
      </c>
      <c r="AV19">
        <v>887.44500000000005</v>
      </c>
      <c r="AW19">
        <f t="shared" si="27"/>
        <v>0.23515318695806497</v>
      </c>
      <c r="AX19">
        <v>0.5</v>
      </c>
      <c r="AY19">
        <f t="shared" si="28"/>
        <v>1681.0031996829175</v>
      </c>
      <c r="AZ19">
        <f t="shared" si="29"/>
        <v>27.980668946354349</v>
      </c>
      <c r="BA19">
        <f t="shared" si="30"/>
        <v>197.64662984607128</v>
      </c>
      <c r="BB19">
        <f t="shared" si="31"/>
        <v>1.6837623551183119E-2</v>
      </c>
      <c r="BC19">
        <f t="shared" si="32"/>
        <v>3.5662548101572491</v>
      </c>
      <c r="BD19">
        <f t="shared" si="33"/>
        <v>238.72089104395025</v>
      </c>
      <c r="BE19" t="s">
        <v>382</v>
      </c>
      <c r="BF19">
        <v>530.83000000000004</v>
      </c>
      <c r="BG19">
        <f t="shared" si="34"/>
        <v>530.83000000000004</v>
      </c>
      <c r="BH19">
        <f t="shared" si="35"/>
        <v>0.40184462135681642</v>
      </c>
      <c r="BI19">
        <f t="shared" si="36"/>
        <v>0.58518435848183614</v>
      </c>
      <c r="BJ19">
        <f t="shared" si="37"/>
        <v>0.89873121168148518</v>
      </c>
      <c r="BK19">
        <f t="shared" si="38"/>
        <v>0.35658536001900093</v>
      </c>
      <c r="BL19">
        <f t="shared" si="39"/>
        <v>0.84394152883878992</v>
      </c>
      <c r="BM19">
        <f t="shared" si="40"/>
        <v>0.45764872854949012</v>
      </c>
      <c r="BN19">
        <f t="shared" si="41"/>
        <v>0.54235127145050988</v>
      </c>
      <c r="BO19">
        <f t="shared" si="42"/>
        <v>1999.77</v>
      </c>
      <c r="BP19">
        <f t="shared" si="43"/>
        <v>1681.0031996829175</v>
      </c>
      <c r="BQ19">
        <f t="shared" si="44"/>
        <v>0.84059826864235265</v>
      </c>
      <c r="BR19">
        <f t="shared" si="45"/>
        <v>0.16075465847974066</v>
      </c>
      <c r="BS19">
        <v>6</v>
      </c>
      <c r="BT19">
        <v>0.5</v>
      </c>
      <c r="BU19" t="s">
        <v>368</v>
      </c>
      <c r="BV19">
        <v>2</v>
      </c>
      <c r="BW19">
        <v>1628175238.5999999</v>
      </c>
      <c r="BX19">
        <v>163.49799999999999</v>
      </c>
      <c r="BY19">
        <v>198.09338680398699</v>
      </c>
      <c r="BZ19">
        <v>30.1266881624951</v>
      </c>
      <c r="CA19">
        <v>24.044599999999999</v>
      </c>
      <c r="CB19">
        <v>163.017</v>
      </c>
      <c r="CC19">
        <v>30.277200000000001</v>
      </c>
      <c r="CD19">
        <v>500.1</v>
      </c>
      <c r="CE19">
        <v>99.570700000000002</v>
      </c>
      <c r="CF19">
        <v>0.100215</v>
      </c>
      <c r="CG19">
        <v>30.1236</v>
      </c>
      <c r="CH19">
        <v>29.820499999999999</v>
      </c>
      <c r="CI19">
        <v>999.9</v>
      </c>
      <c r="CJ19">
        <v>0</v>
      </c>
      <c r="CK19">
        <v>0</v>
      </c>
      <c r="CL19">
        <v>10012.5</v>
      </c>
      <c r="CM19">
        <v>0</v>
      </c>
      <c r="CN19">
        <v>1210.1400000000001</v>
      </c>
      <c r="CO19">
        <v>-36.511099999999999</v>
      </c>
      <c r="CP19">
        <v>168.60900000000001</v>
      </c>
      <c r="CQ19">
        <v>204.93700000000001</v>
      </c>
      <c r="CR19">
        <v>6.2670500000000002</v>
      </c>
      <c r="CS19">
        <v>200.00899999999999</v>
      </c>
      <c r="CT19">
        <v>24.044599999999999</v>
      </c>
      <c r="CU19">
        <v>3.01816</v>
      </c>
      <c r="CV19">
        <v>2.3941400000000002</v>
      </c>
      <c r="CW19">
        <v>24.128399999999999</v>
      </c>
      <c r="CX19">
        <v>20.324200000000001</v>
      </c>
      <c r="CY19">
        <v>1999.77</v>
      </c>
      <c r="CZ19">
        <v>0.98000699999999996</v>
      </c>
      <c r="DA19">
        <v>1.9993400000000001E-2</v>
      </c>
      <c r="DB19">
        <v>0</v>
      </c>
      <c r="DC19">
        <v>678.71400000000006</v>
      </c>
      <c r="DD19">
        <v>5.0005300000000004</v>
      </c>
      <c r="DE19">
        <v>15642.1</v>
      </c>
      <c r="DF19">
        <v>17831.5</v>
      </c>
      <c r="DG19">
        <v>50.186999999999998</v>
      </c>
      <c r="DH19">
        <v>50.875</v>
      </c>
      <c r="DI19">
        <v>50.625</v>
      </c>
      <c r="DJ19">
        <v>50.811999999999998</v>
      </c>
      <c r="DK19">
        <v>51.436999999999998</v>
      </c>
      <c r="DL19">
        <v>1954.89</v>
      </c>
      <c r="DM19">
        <v>39.880000000000003</v>
      </c>
      <c r="DN19">
        <v>0</v>
      </c>
      <c r="DO19">
        <v>108</v>
      </c>
      <c r="DP19">
        <v>0</v>
      </c>
      <c r="DQ19">
        <v>678.75948000000005</v>
      </c>
      <c r="DR19">
        <v>-2.82515384382853</v>
      </c>
      <c r="DS19">
        <v>45.5846153411511</v>
      </c>
      <c r="DT19">
        <v>15638.616</v>
      </c>
      <c r="DU19">
        <v>15</v>
      </c>
      <c r="DV19">
        <v>1628175196.5999999</v>
      </c>
      <c r="DW19" t="s">
        <v>383</v>
      </c>
      <c r="DX19">
        <v>1628175188.5999999</v>
      </c>
      <c r="DY19">
        <v>1628175196.5999999</v>
      </c>
      <c r="DZ19">
        <v>4</v>
      </c>
      <c r="EA19">
        <v>-0.16300000000000001</v>
      </c>
      <c r="EB19">
        <v>0</v>
      </c>
      <c r="EC19">
        <v>0.437</v>
      </c>
      <c r="ED19">
        <v>2.7E-2</v>
      </c>
      <c r="EE19">
        <v>200</v>
      </c>
      <c r="EF19">
        <v>24</v>
      </c>
      <c r="EG19">
        <v>0.03</v>
      </c>
      <c r="EH19">
        <v>0.02</v>
      </c>
      <c r="EI19">
        <v>29.244361337168101</v>
      </c>
      <c r="EJ19">
        <v>0.75575898982812695</v>
      </c>
      <c r="EK19">
        <v>0.12720545732684299</v>
      </c>
      <c r="EL19">
        <v>1</v>
      </c>
      <c r="EM19">
        <v>0.46345347949309001</v>
      </c>
      <c r="EN19">
        <v>8.3833697148389702E-2</v>
      </c>
      <c r="EO19">
        <v>1.71300217762069E-2</v>
      </c>
      <c r="EP19">
        <v>1</v>
      </c>
      <c r="EQ19">
        <v>2</v>
      </c>
      <c r="ER19">
        <v>2</v>
      </c>
      <c r="ES19" t="s">
        <v>370</v>
      </c>
      <c r="ET19">
        <v>2.9906600000000001</v>
      </c>
      <c r="EU19">
        <v>2.7513000000000001</v>
      </c>
      <c r="EV19">
        <v>4.1983899999999998E-2</v>
      </c>
      <c r="EW19">
        <v>5.0547500000000002E-2</v>
      </c>
      <c r="EX19">
        <v>0.126473</v>
      </c>
      <c r="EY19">
        <v>0.10792599999999999</v>
      </c>
      <c r="EZ19">
        <v>23048.6</v>
      </c>
      <c r="FA19">
        <v>23610.3</v>
      </c>
      <c r="FB19">
        <v>23904.1</v>
      </c>
      <c r="FC19">
        <v>25182.799999999999</v>
      </c>
      <c r="FD19">
        <v>30081.4</v>
      </c>
      <c r="FE19">
        <v>31619.1</v>
      </c>
      <c r="FF19">
        <v>38083.699999999997</v>
      </c>
      <c r="FG19">
        <v>39304.6</v>
      </c>
      <c r="FH19">
        <v>2.07735</v>
      </c>
      <c r="FI19">
        <v>1.98787</v>
      </c>
      <c r="FJ19">
        <v>2.04593E-2</v>
      </c>
      <c r="FK19">
        <v>0</v>
      </c>
      <c r="FL19">
        <v>29.487400000000001</v>
      </c>
      <c r="FM19">
        <v>999.9</v>
      </c>
      <c r="FN19">
        <v>56.476999999999997</v>
      </c>
      <c r="FO19">
        <v>35.600999999999999</v>
      </c>
      <c r="FP19">
        <v>33.119100000000003</v>
      </c>
      <c r="FQ19">
        <v>61.6</v>
      </c>
      <c r="FR19">
        <v>24.182700000000001</v>
      </c>
      <c r="FS19">
        <v>1</v>
      </c>
      <c r="FT19">
        <v>0.37212099999999998</v>
      </c>
      <c r="FU19">
        <v>2.1506500000000002</v>
      </c>
      <c r="FV19">
        <v>20.3766</v>
      </c>
      <c r="FW19">
        <v>5.2530799999999997</v>
      </c>
      <c r="FX19">
        <v>12.0099</v>
      </c>
      <c r="FY19">
        <v>4.9794499999999999</v>
      </c>
      <c r="FZ19">
        <v>3.2930000000000001</v>
      </c>
      <c r="GA19">
        <v>9999</v>
      </c>
      <c r="GB19">
        <v>999.9</v>
      </c>
      <c r="GC19">
        <v>9999</v>
      </c>
      <c r="GD19">
        <v>9999</v>
      </c>
      <c r="GE19">
        <v>1.87547</v>
      </c>
      <c r="GF19">
        <v>1.8764700000000001</v>
      </c>
      <c r="GG19">
        <v>1.88263</v>
      </c>
      <c r="GH19">
        <v>1.8857699999999999</v>
      </c>
      <c r="GI19">
        <v>1.8765499999999999</v>
      </c>
      <c r="GJ19">
        <v>1.8831</v>
      </c>
      <c r="GK19">
        <v>1.88202</v>
      </c>
      <c r="GL19">
        <v>1.8855500000000001</v>
      </c>
      <c r="GM19">
        <v>5</v>
      </c>
      <c r="GN19">
        <v>0</v>
      </c>
      <c r="GO19">
        <v>0</v>
      </c>
      <c r="GP19">
        <v>0</v>
      </c>
      <c r="GQ19" t="s">
        <v>371</v>
      </c>
      <c r="GR19" t="s">
        <v>372</v>
      </c>
      <c r="GS19" t="s">
        <v>373</v>
      </c>
      <c r="GT19" t="s">
        <v>373</v>
      </c>
      <c r="GU19" t="s">
        <v>373</v>
      </c>
      <c r="GV19" t="s">
        <v>373</v>
      </c>
      <c r="GW19">
        <v>0</v>
      </c>
      <c r="GX19">
        <v>100</v>
      </c>
      <c r="GY19">
        <v>100</v>
      </c>
      <c r="GZ19">
        <v>0.48099999999999998</v>
      </c>
      <c r="HA19">
        <v>3.4500000000000003E-2</v>
      </c>
      <c r="HB19">
        <v>0.70773729515607597</v>
      </c>
      <c r="HC19">
        <v>-1.54219930941761E-3</v>
      </c>
      <c r="HD19">
        <v>9.932230794391771E-7</v>
      </c>
      <c r="HE19">
        <v>-3.2951819426937901E-10</v>
      </c>
      <c r="HF19">
        <v>3.45154111405402E-2</v>
      </c>
      <c r="HG19">
        <v>0</v>
      </c>
      <c r="HH19">
        <v>0</v>
      </c>
      <c r="HI19">
        <v>0</v>
      </c>
      <c r="HJ19">
        <v>1</v>
      </c>
      <c r="HK19">
        <v>2080</v>
      </c>
      <c r="HL19">
        <v>1</v>
      </c>
      <c r="HM19">
        <v>27</v>
      </c>
      <c r="HN19">
        <v>0.8</v>
      </c>
      <c r="HO19">
        <v>0.7</v>
      </c>
      <c r="HP19">
        <v>18</v>
      </c>
      <c r="HQ19">
        <v>514.66</v>
      </c>
      <c r="HR19">
        <v>518.88800000000003</v>
      </c>
      <c r="HS19">
        <v>27.000499999999999</v>
      </c>
      <c r="HT19">
        <v>32.020099999999999</v>
      </c>
      <c r="HU19">
        <v>30.000699999999998</v>
      </c>
      <c r="HV19">
        <v>31.6511</v>
      </c>
      <c r="HW19">
        <v>31.619199999999999</v>
      </c>
      <c r="HX19">
        <v>12.0174</v>
      </c>
      <c r="HY19">
        <v>35.740699999999997</v>
      </c>
      <c r="HZ19">
        <v>64.581500000000005</v>
      </c>
      <c r="IA19">
        <v>27</v>
      </c>
      <c r="IB19">
        <v>200</v>
      </c>
      <c r="IC19">
        <v>23.994800000000001</v>
      </c>
      <c r="ID19">
        <v>99.164199999999994</v>
      </c>
      <c r="IE19">
        <v>100.042</v>
      </c>
    </row>
    <row r="20" spans="1:239" x14ac:dyDescent="0.3">
      <c r="A20">
        <v>4</v>
      </c>
      <c r="B20">
        <v>1628175343.0999999</v>
      </c>
      <c r="C20">
        <v>363.5</v>
      </c>
      <c r="D20" t="s">
        <v>384</v>
      </c>
      <c r="E20" t="s">
        <v>385</v>
      </c>
      <c r="F20">
        <v>0</v>
      </c>
      <c r="G20" t="s">
        <v>362</v>
      </c>
      <c r="H20" t="s">
        <v>363</v>
      </c>
      <c r="I20" t="s">
        <v>364</v>
      </c>
      <c r="J20">
        <v>1628175343.0999999</v>
      </c>
      <c r="K20">
        <f t="shared" si="0"/>
        <v>6.0584463680640518E-3</v>
      </c>
      <c r="L20">
        <f t="shared" si="1"/>
        <v>6.0584463680640521</v>
      </c>
      <c r="M20">
        <f t="shared" si="2"/>
        <v>23.533535575954311</v>
      </c>
      <c r="N20">
        <f t="shared" si="3"/>
        <v>120.922</v>
      </c>
      <c r="O20">
        <f t="shared" si="4"/>
        <v>45.478616238974716</v>
      </c>
      <c r="P20">
        <f t="shared" si="5"/>
        <v>4.5330723417254868</v>
      </c>
      <c r="Q20">
        <f t="shared" si="6"/>
        <v>12.052877132976</v>
      </c>
      <c r="R20">
        <f t="shared" si="7"/>
        <v>0.55566545856421923</v>
      </c>
      <c r="S20">
        <f t="shared" si="8"/>
        <v>2.9173632103834546</v>
      </c>
      <c r="T20">
        <f t="shared" si="9"/>
        <v>0.50286925502370428</v>
      </c>
      <c r="U20">
        <f t="shared" si="10"/>
        <v>0.31861773666785964</v>
      </c>
      <c r="V20">
        <f t="shared" si="11"/>
        <v>321.52355638766556</v>
      </c>
      <c r="W20">
        <f t="shared" si="12"/>
        <v>30.482928263020881</v>
      </c>
      <c r="X20">
        <f t="shared" si="13"/>
        <v>29.802900000000001</v>
      </c>
      <c r="Y20">
        <f t="shared" si="14"/>
        <v>4.2124533932334804</v>
      </c>
      <c r="Z20">
        <f t="shared" si="15"/>
        <v>71.051452116579128</v>
      </c>
      <c r="AA20">
        <f t="shared" si="16"/>
        <v>3.0553760910702983</v>
      </c>
      <c r="AB20">
        <f t="shared" si="17"/>
        <v>4.3002303261263783</v>
      </c>
      <c r="AC20">
        <f t="shared" si="18"/>
        <v>1.1570773021631822</v>
      </c>
      <c r="AD20">
        <f t="shared" si="19"/>
        <v>-267.17748483162467</v>
      </c>
      <c r="AE20">
        <f t="shared" si="20"/>
        <v>56.463837857950942</v>
      </c>
      <c r="AF20">
        <f t="shared" si="21"/>
        <v>4.302723677785063</v>
      </c>
      <c r="AG20">
        <f t="shared" si="22"/>
        <v>115.11263309177693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51968.701336450373</v>
      </c>
      <c r="AM20" t="s">
        <v>365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386</v>
      </c>
      <c r="AT20">
        <v>10239.200000000001</v>
      </c>
      <c r="AU20">
        <v>682.56034615384601</v>
      </c>
      <c r="AV20">
        <v>847.62199999999996</v>
      </c>
      <c r="AW20">
        <f t="shared" si="27"/>
        <v>0.19473498074159701</v>
      </c>
      <c r="AX20">
        <v>0.5</v>
      </c>
      <c r="AY20">
        <f t="shared" si="28"/>
        <v>1681.2644996827282</v>
      </c>
      <c r="AZ20">
        <f t="shared" si="29"/>
        <v>23.533535575954311</v>
      </c>
      <c r="BA20">
        <f t="shared" si="30"/>
        <v>163.7005049836234</v>
      </c>
      <c r="BB20">
        <f t="shared" si="31"/>
        <v>1.4189894391214047E-2</v>
      </c>
      <c r="BC20">
        <f t="shared" si="32"/>
        <v>3.7807867186080593</v>
      </c>
      <c r="BD20">
        <f t="shared" si="33"/>
        <v>235.74157270433707</v>
      </c>
      <c r="BE20" t="s">
        <v>387</v>
      </c>
      <c r="BF20">
        <v>538.33000000000004</v>
      </c>
      <c r="BG20">
        <f t="shared" si="34"/>
        <v>538.33000000000004</v>
      </c>
      <c r="BH20">
        <f t="shared" si="35"/>
        <v>0.36489378520142224</v>
      </c>
      <c r="BI20">
        <f t="shared" si="36"/>
        <v>0.53367579454416536</v>
      </c>
      <c r="BJ20">
        <f t="shared" si="37"/>
        <v>0.91198217400831538</v>
      </c>
      <c r="BK20">
        <f t="shared" si="38"/>
        <v>0.30263774746732541</v>
      </c>
      <c r="BL20">
        <f t="shared" si="39"/>
        <v>0.85456074630781997</v>
      </c>
      <c r="BM20">
        <f t="shared" si="40"/>
        <v>0.42090592003451344</v>
      </c>
      <c r="BN20">
        <f t="shared" si="41"/>
        <v>0.57909407996548656</v>
      </c>
      <c r="BO20">
        <f t="shared" si="42"/>
        <v>2000.08</v>
      </c>
      <c r="BP20">
        <f t="shared" si="43"/>
        <v>1681.2644996827282</v>
      </c>
      <c r="BQ20">
        <f t="shared" si="44"/>
        <v>0.84059862589632828</v>
      </c>
      <c r="BR20">
        <f t="shared" si="45"/>
        <v>0.16075534797991359</v>
      </c>
      <c r="BS20">
        <v>6</v>
      </c>
      <c r="BT20">
        <v>0.5</v>
      </c>
      <c r="BU20" t="s">
        <v>368</v>
      </c>
      <c r="BV20">
        <v>2</v>
      </c>
      <c r="BW20">
        <v>1628175343.0999999</v>
      </c>
      <c r="BX20">
        <v>120.922</v>
      </c>
      <c r="BY20">
        <v>150.04409951056201</v>
      </c>
      <c r="BZ20">
        <v>30.653443456548199</v>
      </c>
      <c r="CA20">
        <v>23.605499999999999</v>
      </c>
      <c r="CB20">
        <v>120.48699999999999</v>
      </c>
      <c r="CC20">
        <v>30.319900000000001</v>
      </c>
      <c r="CD20">
        <v>499.95299999999997</v>
      </c>
      <c r="CE20">
        <v>99.574600000000004</v>
      </c>
      <c r="CF20">
        <v>0.10020800000000001</v>
      </c>
      <c r="CG20">
        <v>30.161899999999999</v>
      </c>
      <c r="CH20">
        <v>29.802900000000001</v>
      </c>
      <c r="CI20">
        <v>999.9</v>
      </c>
      <c r="CJ20">
        <v>0</v>
      </c>
      <c r="CK20">
        <v>0</v>
      </c>
      <c r="CL20">
        <v>9973.1200000000008</v>
      </c>
      <c r="CM20">
        <v>0</v>
      </c>
      <c r="CN20">
        <v>1216.6400000000001</v>
      </c>
      <c r="CO20">
        <v>-29.0684</v>
      </c>
      <c r="CP20">
        <v>124.70699999999999</v>
      </c>
      <c r="CQ20">
        <v>153.61600000000001</v>
      </c>
      <c r="CR20">
        <v>6.7499200000000004</v>
      </c>
      <c r="CS20">
        <v>149.99</v>
      </c>
      <c r="CT20">
        <v>23.605499999999999</v>
      </c>
      <c r="CU20">
        <v>3.0226199999999999</v>
      </c>
      <c r="CV20">
        <v>2.3504999999999998</v>
      </c>
      <c r="CW20">
        <v>24.153099999999998</v>
      </c>
      <c r="CX20">
        <v>20.026800000000001</v>
      </c>
      <c r="CY20">
        <v>2000.08</v>
      </c>
      <c r="CZ20">
        <v>0.97999400000000003</v>
      </c>
      <c r="DA20">
        <v>2.0006099999999999E-2</v>
      </c>
      <c r="DB20">
        <v>0</v>
      </c>
      <c r="DC20">
        <v>682.37800000000004</v>
      </c>
      <c r="DD20">
        <v>5.0005300000000004</v>
      </c>
      <c r="DE20">
        <v>15711.3</v>
      </c>
      <c r="DF20">
        <v>17834.2</v>
      </c>
      <c r="DG20">
        <v>50.561999999999998</v>
      </c>
      <c r="DH20">
        <v>51.186999999999998</v>
      </c>
      <c r="DI20">
        <v>50.936999999999998</v>
      </c>
      <c r="DJ20">
        <v>51.125</v>
      </c>
      <c r="DK20">
        <v>51.75</v>
      </c>
      <c r="DL20">
        <v>1955.17</v>
      </c>
      <c r="DM20">
        <v>39.909999999999997</v>
      </c>
      <c r="DN20">
        <v>0</v>
      </c>
      <c r="DO20">
        <v>103.80000019073501</v>
      </c>
      <c r="DP20">
        <v>0</v>
      </c>
      <c r="DQ20">
        <v>682.56034615384601</v>
      </c>
      <c r="DR20">
        <v>-2.0814017167452001</v>
      </c>
      <c r="DS20">
        <v>111.206836499595</v>
      </c>
      <c r="DT20">
        <v>15711.6307692308</v>
      </c>
      <c r="DU20">
        <v>15</v>
      </c>
      <c r="DV20">
        <v>1628175303.0999999</v>
      </c>
      <c r="DW20" t="s">
        <v>388</v>
      </c>
      <c r="DX20">
        <v>1628175293.0999999</v>
      </c>
      <c r="DY20">
        <v>1628175303.0999999</v>
      </c>
      <c r="DZ20">
        <v>5</v>
      </c>
      <c r="EA20">
        <v>-0.10100000000000001</v>
      </c>
      <c r="EB20">
        <v>1E-3</v>
      </c>
      <c r="EC20">
        <v>0.39700000000000002</v>
      </c>
      <c r="ED20">
        <v>2.7E-2</v>
      </c>
      <c r="EE20">
        <v>150</v>
      </c>
      <c r="EF20">
        <v>24</v>
      </c>
      <c r="EG20">
        <v>0.06</v>
      </c>
      <c r="EH20">
        <v>0.01</v>
      </c>
      <c r="EI20">
        <v>23.5039568354544</v>
      </c>
      <c r="EJ20">
        <v>-3.18452411024015E-2</v>
      </c>
      <c r="EK20">
        <v>3.2918156058329699E-2</v>
      </c>
      <c r="EL20">
        <v>1</v>
      </c>
      <c r="EM20">
        <v>0.51022896415809404</v>
      </c>
      <c r="EN20">
        <v>8.5245142906732296E-2</v>
      </c>
      <c r="EO20">
        <v>1.8629253599342199E-2</v>
      </c>
      <c r="EP20">
        <v>1</v>
      </c>
      <c r="EQ20">
        <v>2</v>
      </c>
      <c r="ER20">
        <v>2</v>
      </c>
      <c r="ES20" t="s">
        <v>370</v>
      </c>
      <c r="ET20">
        <v>2.99011</v>
      </c>
      <c r="EU20">
        <v>2.75095</v>
      </c>
      <c r="EV20">
        <v>3.1687199999999999E-2</v>
      </c>
      <c r="EW20">
        <v>3.8961099999999999E-2</v>
      </c>
      <c r="EX20">
        <v>0.126555</v>
      </c>
      <c r="EY20">
        <v>0.106505</v>
      </c>
      <c r="EZ20">
        <v>23289.5</v>
      </c>
      <c r="FA20">
        <v>23892.1</v>
      </c>
      <c r="FB20">
        <v>23897.9</v>
      </c>
      <c r="FC20">
        <v>25177</v>
      </c>
      <c r="FD20">
        <v>30071.599999999999</v>
      </c>
      <c r="FE20">
        <v>31662.6</v>
      </c>
      <c r="FF20">
        <v>38074.9</v>
      </c>
      <c r="FG20">
        <v>39296.1</v>
      </c>
      <c r="FH20">
        <v>2.0757500000000002</v>
      </c>
      <c r="FI20">
        <v>1.9826299999999999</v>
      </c>
      <c r="FJ20">
        <v>1.73338E-2</v>
      </c>
      <c r="FK20">
        <v>0</v>
      </c>
      <c r="FL20">
        <v>29.520700000000001</v>
      </c>
      <c r="FM20">
        <v>999.9</v>
      </c>
      <c r="FN20">
        <v>54.951000000000001</v>
      </c>
      <c r="FO20">
        <v>35.993000000000002</v>
      </c>
      <c r="FP20">
        <v>32.926499999999997</v>
      </c>
      <c r="FQ20">
        <v>61.87</v>
      </c>
      <c r="FR20">
        <v>24.098600000000001</v>
      </c>
      <c r="FS20">
        <v>1</v>
      </c>
      <c r="FT20">
        <v>0.38349299999999997</v>
      </c>
      <c r="FU20">
        <v>2.20784</v>
      </c>
      <c r="FV20">
        <v>20.374600000000001</v>
      </c>
      <c r="FW20">
        <v>5.2500900000000001</v>
      </c>
      <c r="FX20">
        <v>12.0099</v>
      </c>
      <c r="FY20">
        <v>4.9788500000000004</v>
      </c>
      <c r="FZ20">
        <v>3.2921999999999998</v>
      </c>
      <c r="GA20">
        <v>9999</v>
      </c>
      <c r="GB20">
        <v>999.9</v>
      </c>
      <c r="GC20">
        <v>9999</v>
      </c>
      <c r="GD20">
        <v>9999</v>
      </c>
      <c r="GE20">
        <v>1.8754999999999999</v>
      </c>
      <c r="GF20">
        <v>1.87653</v>
      </c>
      <c r="GG20">
        <v>1.8826400000000001</v>
      </c>
      <c r="GH20">
        <v>1.8858299999999999</v>
      </c>
      <c r="GI20">
        <v>1.87662</v>
      </c>
      <c r="GJ20">
        <v>1.8831100000000001</v>
      </c>
      <c r="GK20">
        <v>1.8820600000000001</v>
      </c>
      <c r="GL20">
        <v>1.8855900000000001</v>
      </c>
      <c r="GM20">
        <v>5</v>
      </c>
      <c r="GN20">
        <v>0</v>
      </c>
      <c r="GO20">
        <v>0</v>
      </c>
      <c r="GP20">
        <v>0</v>
      </c>
      <c r="GQ20" t="s">
        <v>371</v>
      </c>
      <c r="GR20" t="s">
        <v>372</v>
      </c>
      <c r="GS20" t="s">
        <v>373</v>
      </c>
      <c r="GT20" t="s">
        <v>373</v>
      </c>
      <c r="GU20" t="s">
        <v>373</v>
      </c>
      <c r="GV20" t="s">
        <v>373</v>
      </c>
      <c r="GW20">
        <v>0</v>
      </c>
      <c r="GX20">
        <v>100</v>
      </c>
      <c r="GY20">
        <v>100</v>
      </c>
      <c r="GZ20">
        <v>0.435</v>
      </c>
      <c r="HA20">
        <v>3.5499999999999997E-2</v>
      </c>
      <c r="HB20">
        <v>0.60674366810769997</v>
      </c>
      <c r="HC20">
        <v>-1.54219930941761E-3</v>
      </c>
      <c r="HD20">
        <v>9.932230794391771E-7</v>
      </c>
      <c r="HE20">
        <v>-3.2951819426937901E-10</v>
      </c>
      <c r="HF20">
        <v>3.5539969381100399E-2</v>
      </c>
      <c r="HG20">
        <v>0</v>
      </c>
      <c r="HH20">
        <v>0</v>
      </c>
      <c r="HI20">
        <v>0</v>
      </c>
      <c r="HJ20">
        <v>1</v>
      </c>
      <c r="HK20">
        <v>2080</v>
      </c>
      <c r="HL20">
        <v>1</v>
      </c>
      <c r="HM20">
        <v>27</v>
      </c>
      <c r="HN20">
        <v>0.8</v>
      </c>
      <c r="HO20">
        <v>0.7</v>
      </c>
      <c r="HP20">
        <v>18</v>
      </c>
      <c r="HQ20">
        <v>514.92899999999997</v>
      </c>
      <c r="HR20">
        <v>516.25800000000004</v>
      </c>
      <c r="HS20">
        <v>27.000699999999998</v>
      </c>
      <c r="HT20">
        <v>32.173099999999998</v>
      </c>
      <c r="HU20">
        <v>30.000499999999999</v>
      </c>
      <c r="HV20">
        <v>31.808499999999999</v>
      </c>
      <c r="HW20">
        <v>31.775700000000001</v>
      </c>
      <c r="HX20">
        <v>9.7593099999999993</v>
      </c>
      <c r="HY20">
        <v>36.5899</v>
      </c>
      <c r="HZ20">
        <v>61.626300000000001</v>
      </c>
      <c r="IA20">
        <v>27</v>
      </c>
      <c r="IB20">
        <v>150</v>
      </c>
      <c r="IC20">
        <v>23.554500000000001</v>
      </c>
      <c r="ID20">
        <v>99.140299999999996</v>
      </c>
      <c r="IE20">
        <v>100.02</v>
      </c>
    </row>
    <row r="21" spans="1:239" x14ac:dyDescent="0.3">
      <c r="A21">
        <v>5</v>
      </c>
      <c r="B21">
        <v>1628175473.0999999</v>
      </c>
      <c r="C21">
        <v>493.5</v>
      </c>
      <c r="D21" t="s">
        <v>389</v>
      </c>
      <c r="E21" t="s">
        <v>390</v>
      </c>
      <c r="F21">
        <v>0</v>
      </c>
      <c r="G21" t="s">
        <v>362</v>
      </c>
      <c r="H21" t="s">
        <v>363</v>
      </c>
      <c r="I21" t="s">
        <v>364</v>
      </c>
      <c r="J21">
        <v>1628175473.0999999</v>
      </c>
      <c r="K21">
        <f t="shared" si="0"/>
        <v>6.2042602576393192E-3</v>
      </c>
      <c r="L21">
        <f t="shared" si="1"/>
        <v>6.2042602576393193</v>
      </c>
      <c r="M21">
        <f t="shared" si="2"/>
        <v>16.474430301504459</v>
      </c>
      <c r="N21">
        <f t="shared" si="3"/>
        <v>79.523300000000006</v>
      </c>
      <c r="O21">
        <f t="shared" si="4"/>
        <v>26.596221729015628</v>
      </c>
      <c r="P21">
        <f t="shared" si="5"/>
        <v>2.6509040378036786</v>
      </c>
      <c r="Q21">
        <f t="shared" si="6"/>
        <v>7.9262625803532014</v>
      </c>
      <c r="R21">
        <f t="shared" si="7"/>
        <v>0.55346581344126744</v>
      </c>
      <c r="S21">
        <f t="shared" si="8"/>
        <v>2.9203816646476781</v>
      </c>
      <c r="T21">
        <f t="shared" si="9"/>
        <v>0.50111439063010765</v>
      </c>
      <c r="U21">
        <f t="shared" si="10"/>
        <v>0.31748638723418887</v>
      </c>
      <c r="V21">
        <f t="shared" si="11"/>
        <v>321.50977138748453</v>
      </c>
      <c r="W21">
        <f t="shared" si="12"/>
        <v>30.552668618385805</v>
      </c>
      <c r="X21">
        <f t="shared" si="13"/>
        <v>29.895299999999999</v>
      </c>
      <c r="Y21">
        <f t="shared" si="14"/>
        <v>4.2348949741265782</v>
      </c>
      <c r="Z21">
        <f t="shared" si="15"/>
        <v>70.394095900045215</v>
      </c>
      <c r="AA21">
        <f t="shared" si="16"/>
        <v>3.0459324716989147</v>
      </c>
      <c r="AB21">
        <f t="shared" si="17"/>
        <v>4.3269715062807679</v>
      </c>
      <c r="AC21">
        <f t="shared" si="18"/>
        <v>1.1889625024276635</v>
      </c>
      <c r="AD21">
        <f t="shared" si="19"/>
        <v>-273.607877361894</v>
      </c>
      <c r="AE21">
        <f t="shared" si="20"/>
        <v>58.994123029290876</v>
      </c>
      <c r="AF21">
        <f t="shared" si="21"/>
        <v>4.4953523492309602</v>
      </c>
      <c r="AG21">
        <f t="shared" si="22"/>
        <v>111.3913694041124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52036.130373957691</v>
      </c>
      <c r="AM21" t="s">
        <v>365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391</v>
      </c>
      <c r="AT21">
        <v>10239</v>
      </c>
      <c r="AU21">
        <v>689.81780000000003</v>
      </c>
      <c r="AV21">
        <v>813.00900000000001</v>
      </c>
      <c r="AW21">
        <f t="shared" si="27"/>
        <v>0.15152501386823514</v>
      </c>
      <c r="AX21">
        <v>0.5</v>
      </c>
      <c r="AY21">
        <f t="shared" si="28"/>
        <v>1681.1891996826344</v>
      </c>
      <c r="AZ21">
        <f t="shared" si="29"/>
        <v>16.474430301504459</v>
      </c>
      <c r="BA21">
        <f t="shared" si="30"/>
        <v>127.37110839851916</v>
      </c>
      <c r="BB21">
        <f t="shared" si="31"/>
        <v>9.9916537787159178E-3</v>
      </c>
      <c r="BC21">
        <f t="shared" si="32"/>
        <v>3.9843236667736766</v>
      </c>
      <c r="BD21">
        <f t="shared" si="33"/>
        <v>232.98288923794263</v>
      </c>
      <c r="BE21" t="s">
        <v>392</v>
      </c>
      <c r="BF21">
        <v>546.61</v>
      </c>
      <c r="BG21">
        <f t="shared" si="34"/>
        <v>546.61</v>
      </c>
      <c r="BH21">
        <f t="shared" si="35"/>
        <v>0.32767041939265129</v>
      </c>
      <c r="BI21">
        <f t="shared" si="36"/>
        <v>0.46243116528215189</v>
      </c>
      <c r="BJ21">
        <f t="shared" si="37"/>
        <v>0.92400953877838599</v>
      </c>
      <c r="BK21">
        <f t="shared" si="38"/>
        <v>0.24117447831526023</v>
      </c>
      <c r="BL21">
        <f t="shared" si="39"/>
        <v>0.8637906630457739</v>
      </c>
      <c r="BM21">
        <f t="shared" si="40"/>
        <v>0.36642936621072553</v>
      </c>
      <c r="BN21">
        <f t="shared" si="41"/>
        <v>0.63357063378927447</v>
      </c>
      <c r="BO21">
        <f t="shared" si="42"/>
        <v>1999.99</v>
      </c>
      <c r="BP21">
        <f t="shared" si="43"/>
        <v>1681.1891996826344</v>
      </c>
      <c r="BQ21">
        <f t="shared" si="44"/>
        <v>0.84059880283533139</v>
      </c>
      <c r="BR21">
        <f t="shared" si="45"/>
        <v>0.16075568947218963</v>
      </c>
      <c r="BS21">
        <v>6</v>
      </c>
      <c r="BT21">
        <v>0.5</v>
      </c>
      <c r="BU21" t="s">
        <v>368</v>
      </c>
      <c r="BV21">
        <v>2</v>
      </c>
      <c r="BW21">
        <v>1628175473.0999999</v>
      </c>
      <c r="BX21">
        <v>79.523300000000006</v>
      </c>
      <c r="BY21">
        <v>99.881866779285403</v>
      </c>
      <c r="BZ21">
        <v>30.559497527504401</v>
      </c>
      <c r="CA21">
        <v>23.3429</v>
      </c>
      <c r="CB21">
        <v>79.027199999999993</v>
      </c>
      <c r="CC21">
        <v>30.5197</v>
      </c>
      <c r="CD21">
        <v>500.06900000000002</v>
      </c>
      <c r="CE21">
        <v>99.571700000000007</v>
      </c>
      <c r="CF21">
        <v>0.100504</v>
      </c>
      <c r="CG21">
        <v>30.27</v>
      </c>
      <c r="CH21">
        <v>29.895299999999999</v>
      </c>
      <c r="CI21">
        <v>999.9</v>
      </c>
      <c r="CJ21">
        <v>0</v>
      </c>
      <c r="CK21">
        <v>0</v>
      </c>
      <c r="CL21">
        <v>9990.6200000000008</v>
      </c>
      <c r="CM21">
        <v>0</v>
      </c>
      <c r="CN21">
        <v>1224.48</v>
      </c>
      <c r="CO21">
        <v>-20.479600000000001</v>
      </c>
      <c r="CP21">
        <v>82.029899999999998</v>
      </c>
      <c r="CQ21">
        <v>102.393</v>
      </c>
      <c r="CR21">
        <v>7.2137200000000004</v>
      </c>
      <c r="CS21">
        <v>100.003</v>
      </c>
      <c r="CT21">
        <v>23.3429</v>
      </c>
      <c r="CU21">
        <v>3.04257</v>
      </c>
      <c r="CV21">
        <v>2.32429</v>
      </c>
      <c r="CW21">
        <v>24.262799999999999</v>
      </c>
      <c r="CX21">
        <v>19.845700000000001</v>
      </c>
      <c r="CY21">
        <v>1999.99</v>
      </c>
      <c r="CZ21">
        <v>0.97999099999999995</v>
      </c>
      <c r="DA21">
        <v>2.0008999999999999E-2</v>
      </c>
      <c r="DB21">
        <v>0</v>
      </c>
      <c r="DC21">
        <v>689.26199999999994</v>
      </c>
      <c r="DD21">
        <v>5.0005300000000004</v>
      </c>
      <c r="DE21">
        <v>15862.7</v>
      </c>
      <c r="DF21">
        <v>17833.400000000001</v>
      </c>
      <c r="DG21">
        <v>50.686999999999998</v>
      </c>
      <c r="DH21">
        <v>51.311999999999998</v>
      </c>
      <c r="DI21">
        <v>51.061999999999998</v>
      </c>
      <c r="DJ21">
        <v>51</v>
      </c>
      <c r="DK21">
        <v>51.686999999999998</v>
      </c>
      <c r="DL21">
        <v>1955.07</v>
      </c>
      <c r="DM21">
        <v>39.92</v>
      </c>
      <c r="DN21">
        <v>0</v>
      </c>
      <c r="DO21">
        <v>129.60000014305101</v>
      </c>
      <c r="DP21">
        <v>0</v>
      </c>
      <c r="DQ21">
        <v>689.81780000000003</v>
      </c>
      <c r="DR21">
        <v>-1.13723077764906</v>
      </c>
      <c r="DS21">
        <v>50.7538457986333</v>
      </c>
      <c r="DT21">
        <v>15858.308000000001</v>
      </c>
      <c r="DU21">
        <v>15</v>
      </c>
      <c r="DV21">
        <v>1628175431.5999999</v>
      </c>
      <c r="DW21" t="s">
        <v>393</v>
      </c>
      <c r="DX21">
        <v>1628175420.5999999</v>
      </c>
      <c r="DY21">
        <v>1628175431.5999999</v>
      </c>
      <c r="DZ21">
        <v>6</v>
      </c>
      <c r="EA21">
        <v>5.0000000000000001E-3</v>
      </c>
      <c r="EB21">
        <v>1E-3</v>
      </c>
      <c r="EC21">
        <v>0.46800000000000003</v>
      </c>
      <c r="ED21">
        <v>2.7E-2</v>
      </c>
      <c r="EE21">
        <v>100</v>
      </c>
      <c r="EF21">
        <v>23</v>
      </c>
      <c r="EG21">
        <v>0.09</v>
      </c>
      <c r="EH21">
        <v>0.01</v>
      </c>
      <c r="EI21">
        <v>16.487276971926999</v>
      </c>
      <c r="EJ21">
        <v>0.17180274873802701</v>
      </c>
      <c r="EK21">
        <v>4.2934287911361002E-2</v>
      </c>
      <c r="EL21">
        <v>1</v>
      </c>
      <c r="EM21">
        <v>0.54580095266805595</v>
      </c>
      <c r="EN21">
        <v>9.6760479524868007E-2</v>
      </c>
      <c r="EO21">
        <v>1.83939023694892E-2</v>
      </c>
      <c r="EP21">
        <v>1</v>
      </c>
      <c r="EQ21">
        <v>2</v>
      </c>
      <c r="ER21">
        <v>2</v>
      </c>
      <c r="ES21" t="s">
        <v>370</v>
      </c>
      <c r="ET21">
        <v>2.9901900000000001</v>
      </c>
      <c r="EU21">
        <v>2.7513899999999998</v>
      </c>
      <c r="EV21">
        <v>2.1118600000000001E-2</v>
      </c>
      <c r="EW21">
        <v>2.6572200000000001E-2</v>
      </c>
      <c r="EX21">
        <v>0.12706600000000001</v>
      </c>
      <c r="EY21">
        <v>0.105619</v>
      </c>
      <c r="EZ21">
        <v>23534.799999999999</v>
      </c>
      <c r="FA21">
        <v>24190.400000000001</v>
      </c>
      <c r="FB21">
        <v>23890.1</v>
      </c>
      <c r="FC21">
        <v>25168.2</v>
      </c>
      <c r="FD21">
        <v>30045</v>
      </c>
      <c r="FE21">
        <v>31682.799999999999</v>
      </c>
      <c r="FF21">
        <v>38063.599999999999</v>
      </c>
      <c r="FG21">
        <v>39282.5</v>
      </c>
      <c r="FH21">
        <v>2.0745499999999999</v>
      </c>
      <c r="FI21">
        <v>1.97532</v>
      </c>
      <c r="FJ21">
        <v>6.2473099999999998E-3</v>
      </c>
      <c r="FK21">
        <v>0</v>
      </c>
      <c r="FL21">
        <v>29.793600000000001</v>
      </c>
      <c r="FM21">
        <v>999.9</v>
      </c>
      <c r="FN21">
        <v>53.173999999999999</v>
      </c>
      <c r="FO21">
        <v>36.536999999999999</v>
      </c>
      <c r="FP21">
        <v>32.828499999999998</v>
      </c>
      <c r="FQ21">
        <v>61.71</v>
      </c>
      <c r="FR21">
        <v>23.946300000000001</v>
      </c>
      <c r="FS21">
        <v>1</v>
      </c>
      <c r="FT21">
        <v>0.39898099999999997</v>
      </c>
      <c r="FU21">
        <v>2.3045300000000002</v>
      </c>
      <c r="FV21">
        <v>20.372800000000002</v>
      </c>
      <c r="FW21">
        <v>5.2532300000000003</v>
      </c>
      <c r="FX21">
        <v>12.0099</v>
      </c>
      <c r="FY21">
        <v>4.9795499999999997</v>
      </c>
      <c r="FZ21">
        <v>3.2930000000000001</v>
      </c>
      <c r="GA21">
        <v>9999</v>
      </c>
      <c r="GB21">
        <v>999.9</v>
      </c>
      <c r="GC21">
        <v>9999</v>
      </c>
      <c r="GD21">
        <v>9999</v>
      </c>
      <c r="GE21">
        <v>1.87561</v>
      </c>
      <c r="GF21">
        <v>1.87653</v>
      </c>
      <c r="GG21">
        <v>1.8826799999999999</v>
      </c>
      <c r="GH21">
        <v>1.88584</v>
      </c>
      <c r="GI21">
        <v>1.8766799999999999</v>
      </c>
      <c r="GJ21">
        <v>1.88314</v>
      </c>
      <c r="GK21">
        <v>1.88212</v>
      </c>
      <c r="GL21">
        <v>1.88567</v>
      </c>
      <c r="GM21">
        <v>5</v>
      </c>
      <c r="GN21">
        <v>0</v>
      </c>
      <c r="GO21">
        <v>0</v>
      </c>
      <c r="GP21">
        <v>0</v>
      </c>
      <c r="GQ21" t="s">
        <v>371</v>
      </c>
      <c r="GR21" t="s">
        <v>372</v>
      </c>
      <c r="GS21" t="s">
        <v>373</v>
      </c>
      <c r="GT21" t="s">
        <v>373</v>
      </c>
      <c r="GU21" t="s">
        <v>373</v>
      </c>
      <c r="GV21" t="s">
        <v>373</v>
      </c>
      <c r="GW21">
        <v>0</v>
      </c>
      <c r="GX21">
        <v>100</v>
      </c>
      <c r="GY21">
        <v>100</v>
      </c>
      <c r="GZ21">
        <v>0.496</v>
      </c>
      <c r="HA21">
        <v>3.6900000000000002E-2</v>
      </c>
      <c r="HB21">
        <v>0.61196929331298899</v>
      </c>
      <c r="HC21">
        <v>-1.54219930941761E-3</v>
      </c>
      <c r="HD21">
        <v>9.932230794391771E-7</v>
      </c>
      <c r="HE21">
        <v>-3.2951819426937901E-10</v>
      </c>
      <c r="HF21">
        <v>3.6938766206347402E-2</v>
      </c>
      <c r="HG21">
        <v>0</v>
      </c>
      <c r="HH21">
        <v>0</v>
      </c>
      <c r="HI21">
        <v>0</v>
      </c>
      <c r="HJ21">
        <v>1</v>
      </c>
      <c r="HK21">
        <v>2080</v>
      </c>
      <c r="HL21">
        <v>1</v>
      </c>
      <c r="HM21">
        <v>27</v>
      </c>
      <c r="HN21">
        <v>0.9</v>
      </c>
      <c r="HO21">
        <v>0.7</v>
      </c>
      <c r="HP21">
        <v>18</v>
      </c>
      <c r="HQ21">
        <v>515.78499999999997</v>
      </c>
      <c r="HR21">
        <v>512.46100000000001</v>
      </c>
      <c r="HS21">
        <v>27.000499999999999</v>
      </c>
      <c r="HT21">
        <v>32.368499999999997</v>
      </c>
      <c r="HU21">
        <v>30.000699999999998</v>
      </c>
      <c r="HV21">
        <v>32.007800000000003</v>
      </c>
      <c r="HW21">
        <v>31.977499999999999</v>
      </c>
      <c r="HX21">
        <v>7.4772299999999996</v>
      </c>
      <c r="HY21">
        <v>36.771799999999999</v>
      </c>
      <c r="HZ21">
        <v>58.317399999999999</v>
      </c>
      <c r="IA21">
        <v>27</v>
      </c>
      <c r="IB21">
        <v>100</v>
      </c>
      <c r="IC21">
        <v>23.305700000000002</v>
      </c>
      <c r="ID21">
        <v>99.109800000000007</v>
      </c>
      <c r="IE21">
        <v>99.984499999999997</v>
      </c>
    </row>
    <row r="22" spans="1:239" x14ac:dyDescent="0.3">
      <c r="A22">
        <v>6</v>
      </c>
      <c r="B22">
        <v>1628175583.0999999</v>
      </c>
      <c r="C22">
        <v>603.5</v>
      </c>
      <c r="D22" t="s">
        <v>394</v>
      </c>
      <c r="E22" t="s">
        <v>395</v>
      </c>
      <c r="F22">
        <v>0</v>
      </c>
      <c r="G22" t="s">
        <v>362</v>
      </c>
      <c r="H22" t="s">
        <v>363</v>
      </c>
      <c r="I22" t="s">
        <v>364</v>
      </c>
      <c r="J22">
        <v>1628175583.0999999</v>
      </c>
      <c r="K22">
        <f t="shared" si="0"/>
        <v>6.4531228313757343E-3</v>
      </c>
      <c r="L22">
        <f t="shared" si="1"/>
        <v>6.4531228313757341</v>
      </c>
      <c r="M22">
        <f t="shared" si="2"/>
        <v>12.551692456477552</v>
      </c>
      <c r="N22">
        <f t="shared" si="3"/>
        <v>59.056600000000003</v>
      </c>
      <c r="O22">
        <f t="shared" si="4"/>
        <v>20.692434227632699</v>
      </c>
      <c r="P22">
        <f t="shared" si="5"/>
        <v>2.0624073460372236</v>
      </c>
      <c r="Q22">
        <f t="shared" si="6"/>
        <v>5.8861497072844005</v>
      </c>
      <c r="R22">
        <f t="shared" si="7"/>
        <v>0.58473032718925255</v>
      </c>
      <c r="S22">
        <f t="shared" si="8"/>
        <v>2.9202290113016316</v>
      </c>
      <c r="T22">
        <f t="shared" si="9"/>
        <v>0.52662643797300324</v>
      </c>
      <c r="U22">
        <f t="shared" si="10"/>
        <v>0.33387947725115902</v>
      </c>
      <c r="V22">
        <f t="shared" si="11"/>
        <v>321.50165038793261</v>
      </c>
      <c r="W22">
        <f t="shared" si="12"/>
        <v>30.46227276734783</v>
      </c>
      <c r="X22">
        <f t="shared" si="13"/>
        <v>29.852699999999999</v>
      </c>
      <c r="Y22">
        <f t="shared" si="14"/>
        <v>4.2245356185659313</v>
      </c>
      <c r="Z22">
        <f t="shared" si="15"/>
        <v>70.540016847031083</v>
      </c>
      <c r="AA22">
        <f t="shared" si="16"/>
        <v>3.0477700687546321</v>
      </c>
      <c r="AB22">
        <f t="shared" si="17"/>
        <v>4.3206256604160531</v>
      </c>
      <c r="AC22">
        <f t="shared" si="18"/>
        <v>1.1767655498112992</v>
      </c>
      <c r="AD22">
        <f t="shared" si="19"/>
        <v>-284.58271686366987</v>
      </c>
      <c r="AE22">
        <f t="shared" si="20"/>
        <v>61.667440875321923</v>
      </c>
      <c r="AF22">
        <f t="shared" si="21"/>
        <v>4.6977189988621539</v>
      </c>
      <c r="AG22">
        <f t="shared" si="22"/>
        <v>103.28409339844683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52036.11845162078</v>
      </c>
      <c r="AM22" t="s">
        <v>365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396</v>
      </c>
      <c r="AT22">
        <v>10242</v>
      </c>
      <c r="AU22">
        <v>694.88326923076897</v>
      </c>
      <c r="AV22">
        <v>793.87199999999996</v>
      </c>
      <c r="AW22">
        <f t="shared" si="27"/>
        <v>0.12469104688064447</v>
      </c>
      <c r="AX22">
        <v>0.5</v>
      </c>
      <c r="AY22">
        <f t="shared" si="28"/>
        <v>1681.1546996828665</v>
      </c>
      <c r="AZ22">
        <f t="shared" si="29"/>
        <v>12.551692456477552</v>
      </c>
      <c r="BA22">
        <f t="shared" si="30"/>
        <v>104.81246973588604</v>
      </c>
      <c r="BB22">
        <f t="shared" si="31"/>
        <v>7.6584995879006509E-3</v>
      </c>
      <c r="BC22">
        <f t="shared" si="32"/>
        <v>4.104475280649778</v>
      </c>
      <c r="BD22">
        <f t="shared" si="33"/>
        <v>231.38448624914551</v>
      </c>
      <c r="BE22" t="s">
        <v>397</v>
      </c>
      <c r="BF22">
        <v>559.41</v>
      </c>
      <c r="BG22">
        <f t="shared" si="34"/>
        <v>559.41</v>
      </c>
      <c r="BH22">
        <f t="shared" si="35"/>
        <v>0.2953398028901385</v>
      </c>
      <c r="BI22">
        <f t="shared" si="36"/>
        <v>0.42219519909081638</v>
      </c>
      <c r="BJ22">
        <f t="shared" si="37"/>
        <v>0.93287449647712928</v>
      </c>
      <c r="BK22">
        <f t="shared" si="38"/>
        <v>0.20133574171018792</v>
      </c>
      <c r="BL22">
        <f t="shared" si="39"/>
        <v>0.86889374329349078</v>
      </c>
      <c r="BM22">
        <f t="shared" si="40"/>
        <v>0.33988473572668321</v>
      </c>
      <c r="BN22">
        <f t="shared" si="41"/>
        <v>0.66011526427331679</v>
      </c>
      <c r="BO22">
        <f t="shared" si="42"/>
        <v>1999.95</v>
      </c>
      <c r="BP22">
        <f t="shared" si="43"/>
        <v>1681.1546996828665</v>
      </c>
      <c r="BQ22">
        <f t="shared" si="44"/>
        <v>0.84059836480055328</v>
      </c>
      <c r="BR22">
        <f t="shared" si="45"/>
        <v>0.16075484406506793</v>
      </c>
      <c r="BS22">
        <v>6</v>
      </c>
      <c r="BT22">
        <v>0.5</v>
      </c>
      <c r="BU22" t="s">
        <v>368</v>
      </c>
      <c r="BV22">
        <v>2</v>
      </c>
      <c r="BW22">
        <v>1628175583.0999999</v>
      </c>
      <c r="BX22">
        <v>59.056600000000003</v>
      </c>
      <c r="BY22">
        <v>74.572785038589302</v>
      </c>
      <c r="BZ22">
        <v>30.5787223895558</v>
      </c>
      <c r="CA22">
        <v>23.0733</v>
      </c>
      <c r="CB22">
        <v>58.569200000000002</v>
      </c>
      <c r="CC22">
        <v>30.481200000000001</v>
      </c>
      <c r="CD22">
        <v>500.10199999999998</v>
      </c>
      <c r="CE22">
        <v>99.569199999999995</v>
      </c>
      <c r="CF22">
        <v>0.100434</v>
      </c>
      <c r="CG22">
        <v>30.244399999999999</v>
      </c>
      <c r="CH22">
        <v>29.852699999999999</v>
      </c>
      <c r="CI22">
        <v>999.9</v>
      </c>
      <c r="CJ22">
        <v>0</v>
      </c>
      <c r="CK22">
        <v>0</v>
      </c>
      <c r="CL22">
        <v>9990</v>
      </c>
      <c r="CM22">
        <v>0</v>
      </c>
      <c r="CN22">
        <v>1230.45</v>
      </c>
      <c r="CO22">
        <v>-15.9588</v>
      </c>
      <c r="CP22">
        <v>60.915599999999998</v>
      </c>
      <c r="CQ22">
        <v>76.787099999999995</v>
      </c>
      <c r="CR22">
        <v>7.4440900000000001</v>
      </c>
      <c r="CS22">
        <v>75.0154</v>
      </c>
      <c r="CT22">
        <v>23.0733</v>
      </c>
      <c r="CU22">
        <v>3.0386000000000002</v>
      </c>
      <c r="CV22">
        <v>2.29739</v>
      </c>
      <c r="CW22">
        <v>24.2409</v>
      </c>
      <c r="CX22">
        <v>19.658100000000001</v>
      </c>
      <c r="CY22">
        <v>1999.95</v>
      </c>
      <c r="CZ22">
        <v>0.98000399999999999</v>
      </c>
      <c r="DA22">
        <v>1.9996300000000002E-2</v>
      </c>
      <c r="DB22">
        <v>0</v>
      </c>
      <c r="DC22">
        <v>694.92499999999995</v>
      </c>
      <c r="DD22">
        <v>5.0005300000000004</v>
      </c>
      <c r="DE22">
        <v>15920.3</v>
      </c>
      <c r="DF22">
        <v>17833</v>
      </c>
      <c r="DG22">
        <v>50.186999999999998</v>
      </c>
      <c r="DH22">
        <v>50.875</v>
      </c>
      <c r="DI22">
        <v>50.561999999999998</v>
      </c>
      <c r="DJ22">
        <v>50.375</v>
      </c>
      <c r="DK22">
        <v>51.25</v>
      </c>
      <c r="DL22">
        <v>1955.06</v>
      </c>
      <c r="DM22">
        <v>39.89</v>
      </c>
      <c r="DN22">
        <v>0</v>
      </c>
      <c r="DO22">
        <v>109.90000009536701</v>
      </c>
      <c r="DP22">
        <v>0</v>
      </c>
      <c r="DQ22">
        <v>694.88326923076897</v>
      </c>
      <c r="DR22">
        <v>-1.6182905813705299</v>
      </c>
      <c r="DS22">
        <v>-85.070085138653297</v>
      </c>
      <c r="DT22">
        <v>15926.603846153799</v>
      </c>
      <c r="DU22">
        <v>15</v>
      </c>
      <c r="DV22">
        <v>1628175542.5999999</v>
      </c>
      <c r="DW22" t="s">
        <v>398</v>
      </c>
      <c r="DX22">
        <v>1628175532.5999999</v>
      </c>
      <c r="DY22">
        <v>1628175542.5999999</v>
      </c>
      <c r="DZ22">
        <v>7</v>
      </c>
      <c r="EA22">
        <v>-3.7999999999999999E-2</v>
      </c>
      <c r="EB22">
        <v>-1E-3</v>
      </c>
      <c r="EC22">
        <v>0.46500000000000002</v>
      </c>
      <c r="ED22">
        <v>2.5999999999999999E-2</v>
      </c>
      <c r="EE22">
        <v>75</v>
      </c>
      <c r="EF22">
        <v>23</v>
      </c>
      <c r="EG22">
        <v>0.08</v>
      </c>
      <c r="EH22">
        <v>0.02</v>
      </c>
      <c r="EI22">
        <v>12.920275968462001</v>
      </c>
      <c r="EJ22">
        <v>-0.218871118472</v>
      </c>
      <c r="EK22">
        <v>4.1085883351707597E-2</v>
      </c>
      <c r="EL22">
        <v>1</v>
      </c>
      <c r="EM22">
        <v>0.57450194622303796</v>
      </c>
      <c r="EN22">
        <v>6.8483031773377306E-2</v>
      </c>
      <c r="EO22">
        <v>1.8094707578754199E-2</v>
      </c>
      <c r="EP22">
        <v>1</v>
      </c>
      <c r="EQ22">
        <v>2</v>
      </c>
      <c r="ER22">
        <v>2</v>
      </c>
      <c r="ES22" t="s">
        <v>370</v>
      </c>
      <c r="ET22">
        <v>2.99011</v>
      </c>
      <c r="EU22">
        <v>2.7513200000000002</v>
      </c>
      <c r="EV22">
        <v>1.5739E-2</v>
      </c>
      <c r="EW22">
        <v>2.0101899999999999E-2</v>
      </c>
      <c r="EX22">
        <v>0.12691</v>
      </c>
      <c r="EY22">
        <v>0.10471999999999999</v>
      </c>
      <c r="EZ22">
        <v>23656.799999999999</v>
      </c>
      <c r="FA22">
        <v>24345.7</v>
      </c>
      <c r="FB22">
        <v>23883.5</v>
      </c>
      <c r="FC22">
        <v>25163.3</v>
      </c>
      <c r="FD22">
        <v>30042.5</v>
      </c>
      <c r="FE22">
        <v>31709.1</v>
      </c>
      <c r="FF22">
        <v>38053.699999999997</v>
      </c>
      <c r="FG22">
        <v>39275.699999999997</v>
      </c>
      <c r="FH22">
        <v>2.0731700000000002</v>
      </c>
      <c r="FI22">
        <v>1.96913</v>
      </c>
      <c r="FJ22">
        <v>6.9029599999999997E-3</v>
      </c>
      <c r="FK22">
        <v>0</v>
      </c>
      <c r="FL22">
        <v>29.740300000000001</v>
      </c>
      <c r="FM22">
        <v>999.9</v>
      </c>
      <c r="FN22">
        <v>51.52</v>
      </c>
      <c r="FO22">
        <v>36.991</v>
      </c>
      <c r="FP22">
        <v>32.6068</v>
      </c>
      <c r="FQ22">
        <v>61.75</v>
      </c>
      <c r="FR22">
        <v>24.306899999999999</v>
      </c>
      <c r="FS22">
        <v>1</v>
      </c>
      <c r="FT22">
        <v>0.41054099999999999</v>
      </c>
      <c r="FU22">
        <v>2.37317</v>
      </c>
      <c r="FV22">
        <v>20.371300000000002</v>
      </c>
      <c r="FW22">
        <v>5.2529300000000001</v>
      </c>
      <c r="FX22">
        <v>12.0099</v>
      </c>
      <c r="FY22">
        <v>4.9794</v>
      </c>
      <c r="FZ22">
        <v>3.2928500000000001</v>
      </c>
      <c r="GA22">
        <v>9999</v>
      </c>
      <c r="GB22">
        <v>999.9</v>
      </c>
      <c r="GC22">
        <v>9999</v>
      </c>
      <c r="GD22">
        <v>9999</v>
      </c>
      <c r="GE22">
        <v>1.87561</v>
      </c>
      <c r="GF22">
        <v>1.87666</v>
      </c>
      <c r="GG22">
        <v>1.8827700000000001</v>
      </c>
      <c r="GH22">
        <v>1.8858699999999999</v>
      </c>
      <c r="GI22">
        <v>1.87669</v>
      </c>
      <c r="GJ22">
        <v>1.88324</v>
      </c>
      <c r="GK22">
        <v>1.8821600000000001</v>
      </c>
      <c r="GL22">
        <v>1.88568</v>
      </c>
      <c r="GM22">
        <v>5</v>
      </c>
      <c r="GN22">
        <v>0</v>
      </c>
      <c r="GO22">
        <v>0</v>
      </c>
      <c r="GP22">
        <v>0</v>
      </c>
      <c r="GQ22" t="s">
        <v>371</v>
      </c>
      <c r="GR22" t="s">
        <v>372</v>
      </c>
      <c r="GS22" t="s">
        <v>373</v>
      </c>
      <c r="GT22" t="s">
        <v>373</v>
      </c>
      <c r="GU22" t="s">
        <v>373</v>
      </c>
      <c r="GV22" t="s">
        <v>373</v>
      </c>
      <c r="GW22">
        <v>0</v>
      </c>
      <c r="GX22">
        <v>100</v>
      </c>
      <c r="GY22">
        <v>100</v>
      </c>
      <c r="GZ22">
        <v>0.48699999999999999</v>
      </c>
      <c r="HA22">
        <v>3.6200000000000003E-2</v>
      </c>
      <c r="HB22">
        <v>0.57430763960221098</v>
      </c>
      <c r="HC22">
        <v>-1.54219930941761E-3</v>
      </c>
      <c r="HD22">
        <v>9.932230794391771E-7</v>
      </c>
      <c r="HE22">
        <v>-3.2951819426937901E-10</v>
      </c>
      <c r="HF22">
        <v>3.6229112861446901E-2</v>
      </c>
      <c r="HG22">
        <v>0</v>
      </c>
      <c r="HH22">
        <v>0</v>
      </c>
      <c r="HI22">
        <v>0</v>
      </c>
      <c r="HJ22">
        <v>1</v>
      </c>
      <c r="HK22">
        <v>2080</v>
      </c>
      <c r="HL22">
        <v>1</v>
      </c>
      <c r="HM22">
        <v>27</v>
      </c>
      <c r="HN22">
        <v>0.8</v>
      </c>
      <c r="HO22">
        <v>0.7</v>
      </c>
      <c r="HP22">
        <v>18</v>
      </c>
      <c r="HQ22">
        <v>516.14300000000003</v>
      </c>
      <c r="HR22">
        <v>509.06099999999998</v>
      </c>
      <c r="HS22">
        <v>27.000800000000002</v>
      </c>
      <c r="HT22">
        <v>32.516399999999997</v>
      </c>
      <c r="HU22">
        <v>30.000599999999999</v>
      </c>
      <c r="HV22">
        <v>32.159599999999998</v>
      </c>
      <c r="HW22">
        <v>32.128599999999999</v>
      </c>
      <c r="HX22">
        <v>6.3343499999999997</v>
      </c>
      <c r="HY22">
        <v>36.8446</v>
      </c>
      <c r="HZ22">
        <v>55.3797</v>
      </c>
      <c r="IA22">
        <v>27</v>
      </c>
      <c r="IB22">
        <v>75</v>
      </c>
      <c r="IC22">
        <v>23.003699999999998</v>
      </c>
      <c r="ID22">
        <v>99.083299999999994</v>
      </c>
      <c r="IE22">
        <v>99.9666</v>
      </c>
    </row>
    <row r="23" spans="1:239" x14ac:dyDescent="0.3">
      <c r="A23">
        <v>7</v>
      </c>
      <c r="B23">
        <v>1628175694.0999999</v>
      </c>
      <c r="C23">
        <v>714.5</v>
      </c>
      <c r="D23" t="s">
        <v>399</v>
      </c>
      <c r="E23" t="s">
        <v>400</v>
      </c>
      <c r="F23">
        <v>0</v>
      </c>
      <c r="G23" t="s">
        <v>362</v>
      </c>
      <c r="H23" t="s">
        <v>363</v>
      </c>
      <c r="I23" t="s">
        <v>364</v>
      </c>
      <c r="J23">
        <v>1628175694.0999999</v>
      </c>
      <c r="K23">
        <f t="shared" si="0"/>
        <v>6.3073103307075733E-3</v>
      </c>
      <c r="L23">
        <f t="shared" si="1"/>
        <v>6.3073103307075735</v>
      </c>
      <c r="M23">
        <f t="shared" si="2"/>
        <v>8.88145774623686</v>
      </c>
      <c r="N23">
        <f t="shared" si="3"/>
        <v>39.200699999999998</v>
      </c>
      <c r="O23">
        <f t="shared" si="4"/>
        <v>10.674782684187972</v>
      </c>
      <c r="P23">
        <f t="shared" si="5"/>
        <v>1.0639679942304943</v>
      </c>
      <c r="Q23">
        <f t="shared" si="6"/>
        <v>3.9071793202133995</v>
      </c>
      <c r="R23">
        <f t="shared" si="7"/>
        <v>0.55231382095154413</v>
      </c>
      <c r="S23">
        <f t="shared" si="8"/>
        <v>2.9182878028123298</v>
      </c>
      <c r="T23">
        <f t="shared" si="9"/>
        <v>0.50013549092355525</v>
      </c>
      <c r="U23">
        <f t="shared" si="10"/>
        <v>0.31686089950271817</v>
      </c>
      <c r="V23">
        <f t="shared" si="11"/>
        <v>321.47509738772709</v>
      </c>
      <c r="W23">
        <f t="shared" si="12"/>
        <v>30.479225683877736</v>
      </c>
      <c r="X23">
        <f t="shared" si="13"/>
        <v>29.838699999999999</v>
      </c>
      <c r="Y23">
        <f t="shared" si="14"/>
        <v>4.2211359609008703</v>
      </c>
      <c r="Z23">
        <f t="shared" si="15"/>
        <v>69.744162365236008</v>
      </c>
      <c r="AA23">
        <f t="shared" si="16"/>
        <v>3.0097578138821799</v>
      </c>
      <c r="AB23">
        <f t="shared" si="17"/>
        <v>4.3154261400698886</v>
      </c>
      <c r="AC23">
        <f t="shared" si="18"/>
        <v>1.2113781470186904</v>
      </c>
      <c r="AD23">
        <f t="shared" si="19"/>
        <v>-278.15238558420396</v>
      </c>
      <c r="AE23">
        <f t="shared" si="20"/>
        <v>60.525132610101849</v>
      </c>
      <c r="AF23">
        <f t="shared" si="21"/>
        <v>4.6129676016857832</v>
      </c>
      <c r="AG23">
        <f t="shared" si="22"/>
        <v>108.46081201531078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51984.430640879509</v>
      </c>
      <c r="AM23" t="s">
        <v>365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401</v>
      </c>
      <c r="AT23">
        <v>10244.4</v>
      </c>
      <c r="AU23">
        <v>701.94935999999996</v>
      </c>
      <c r="AV23">
        <v>778.29300000000001</v>
      </c>
      <c r="AW23">
        <f t="shared" si="27"/>
        <v>9.8091130204177701E-2</v>
      </c>
      <c r="AX23">
        <v>0.5</v>
      </c>
      <c r="AY23">
        <f t="shared" si="28"/>
        <v>1681.0121996827602</v>
      </c>
      <c r="AZ23">
        <f t="shared" si="29"/>
        <v>8.88145774623686</v>
      </c>
      <c r="BA23">
        <f t="shared" si="30"/>
        <v>82.446193276946403</v>
      </c>
      <c r="BB23">
        <f t="shared" si="31"/>
        <v>5.4758007504139032E-3</v>
      </c>
      <c r="BC23">
        <f t="shared" si="32"/>
        <v>4.2066509656389046</v>
      </c>
      <c r="BD23">
        <f t="shared" si="33"/>
        <v>230.04237643861626</v>
      </c>
      <c r="BE23" t="s">
        <v>402</v>
      </c>
      <c r="BF23">
        <v>567.70000000000005</v>
      </c>
      <c r="BG23">
        <f t="shared" si="34"/>
        <v>567.70000000000005</v>
      </c>
      <c r="BH23">
        <f t="shared" si="35"/>
        <v>0.27058318653771773</v>
      </c>
      <c r="BI23">
        <f t="shared" si="36"/>
        <v>0.36251746259372375</v>
      </c>
      <c r="BJ23">
        <f t="shared" si="37"/>
        <v>0.93956465591459559</v>
      </c>
      <c r="BK23">
        <f t="shared" si="38"/>
        <v>0.160358510421546</v>
      </c>
      <c r="BL23">
        <f t="shared" si="39"/>
        <v>0.87304804580585837</v>
      </c>
      <c r="BM23">
        <f t="shared" si="40"/>
        <v>0.29318520001849846</v>
      </c>
      <c r="BN23">
        <f t="shared" si="41"/>
        <v>0.70681479998150154</v>
      </c>
      <c r="BO23">
        <f t="shared" si="42"/>
        <v>1999.78</v>
      </c>
      <c r="BP23">
        <f t="shared" si="43"/>
        <v>1681.0121996827602</v>
      </c>
      <c r="BQ23">
        <f t="shared" si="44"/>
        <v>0.84059856568360525</v>
      </c>
      <c r="BR23">
        <f t="shared" si="45"/>
        <v>0.16075523176935819</v>
      </c>
      <c r="BS23">
        <v>6</v>
      </c>
      <c r="BT23">
        <v>0.5</v>
      </c>
      <c r="BU23" t="s">
        <v>368</v>
      </c>
      <c r="BV23">
        <v>2</v>
      </c>
      <c r="BW23">
        <v>1628175694.0999999</v>
      </c>
      <c r="BX23">
        <v>39.200699999999998</v>
      </c>
      <c r="BY23">
        <v>50.153595160468598</v>
      </c>
      <c r="BZ23">
        <v>30.196876945030301</v>
      </c>
      <c r="CA23">
        <v>22.857700000000001</v>
      </c>
      <c r="CB23">
        <v>38.6432</v>
      </c>
      <c r="CC23">
        <v>30.448</v>
      </c>
      <c r="CD23">
        <v>500.07100000000003</v>
      </c>
      <c r="CE23">
        <v>99.570999999999998</v>
      </c>
      <c r="CF23">
        <v>0.100162</v>
      </c>
      <c r="CG23">
        <v>30.223400000000002</v>
      </c>
      <c r="CH23">
        <v>29.838699999999999</v>
      </c>
      <c r="CI23">
        <v>999.9</v>
      </c>
      <c r="CJ23">
        <v>0</v>
      </c>
      <c r="CK23">
        <v>0</v>
      </c>
      <c r="CL23">
        <v>9978.75</v>
      </c>
      <c r="CM23">
        <v>0</v>
      </c>
      <c r="CN23">
        <v>1239.04</v>
      </c>
      <c r="CO23">
        <v>-10.811500000000001</v>
      </c>
      <c r="CP23">
        <v>40.433199999999999</v>
      </c>
      <c r="CQ23">
        <v>51.182099999999998</v>
      </c>
      <c r="CR23">
        <v>7.6261900000000002</v>
      </c>
      <c r="CS23">
        <v>50.0122</v>
      </c>
      <c r="CT23">
        <v>22.857700000000001</v>
      </c>
      <c r="CU23">
        <v>3.03531</v>
      </c>
      <c r="CV23">
        <v>2.27596</v>
      </c>
      <c r="CW23">
        <v>24.222899999999999</v>
      </c>
      <c r="CX23">
        <v>19.507300000000001</v>
      </c>
      <c r="CY23">
        <v>1999.78</v>
      </c>
      <c r="CZ23">
        <v>0.97999800000000004</v>
      </c>
      <c r="DA23">
        <v>2.0002200000000001E-2</v>
      </c>
      <c r="DB23">
        <v>0</v>
      </c>
      <c r="DC23">
        <v>701.577</v>
      </c>
      <c r="DD23">
        <v>5.0005300000000004</v>
      </c>
      <c r="DE23">
        <v>16012.9</v>
      </c>
      <c r="DF23">
        <v>17831.5</v>
      </c>
      <c r="DG23">
        <v>49.75</v>
      </c>
      <c r="DH23">
        <v>50.625</v>
      </c>
      <c r="DI23">
        <v>50.125</v>
      </c>
      <c r="DJ23">
        <v>50.125</v>
      </c>
      <c r="DK23">
        <v>50.875</v>
      </c>
      <c r="DL23">
        <v>1954.88</v>
      </c>
      <c r="DM23">
        <v>39.9</v>
      </c>
      <c r="DN23">
        <v>0</v>
      </c>
      <c r="DO23">
        <v>110.80000019073501</v>
      </c>
      <c r="DP23">
        <v>0</v>
      </c>
      <c r="DQ23">
        <v>701.94935999999996</v>
      </c>
      <c r="DR23">
        <v>-1.28823076863484</v>
      </c>
      <c r="DS23">
        <v>-30.515384594801802</v>
      </c>
      <c r="DT23">
        <v>16031.708000000001</v>
      </c>
      <c r="DU23">
        <v>15</v>
      </c>
      <c r="DV23">
        <v>1628175652.0999999</v>
      </c>
      <c r="DW23" t="s">
        <v>403</v>
      </c>
      <c r="DX23">
        <v>1628175641.5999999</v>
      </c>
      <c r="DY23">
        <v>1628175652.0999999</v>
      </c>
      <c r="DZ23">
        <v>8</v>
      </c>
      <c r="EA23">
        <v>4.1000000000000002E-2</v>
      </c>
      <c r="EB23">
        <v>0</v>
      </c>
      <c r="EC23">
        <v>0.54200000000000004</v>
      </c>
      <c r="ED23">
        <v>2.5999999999999999E-2</v>
      </c>
      <c r="EE23">
        <v>50</v>
      </c>
      <c r="EF23">
        <v>23</v>
      </c>
      <c r="EG23">
        <v>0.12</v>
      </c>
      <c r="EH23">
        <v>0.01</v>
      </c>
      <c r="EI23">
        <v>8.7696837606079807</v>
      </c>
      <c r="EJ23">
        <v>-0.27527217534229198</v>
      </c>
      <c r="EK23">
        <v>5.1071420813763597E-2</v>
      </c>
      <c r="EL23">
        <v>1</v>
      </c>
      <c r="EM23">
        <v>0.59546303197314898</v>
      </c>
      <c r="EN23">
        <v>4.0855075607984903E-2</v>
      </c>
      <c r="EO23">
        <v>1.55985627427246E-2</v>
      </c>
      <c r="EP23">
        <v>1</v>
      </c>
      <c r="EQ23">
        <v>2</v>
      </c>
      <c r="ER23">
        <v>2</v>
      </c>
      <c r="ES23" t="s">
        <v>370</v>
      </c>
      <c r="ET23">
        <v>2.9898799999999999</v>
      </c>
      <c r="EU23">
        <v>2.75095</v>
      </c>
      <c r="EV23">
        <v>1.04242E-2</v>
      </c>
      <c r="EW23">
        <v>1.34842E-2</v>
      </c>
      <c r="EX23">
        <v>0.126778</v>
      </c>
      <c r="EY23">
        <v>0.10399799999999999</v>
      </c>
      <c r="EZ23">
        <v>23779</v>
      </c>
      <c r="FA23">
        <v>24504.3</v>
      </c>
      <c r="FB23">
        <v>23878.799999999999</v>
      </c>
      <c r="FC23">
        <v>25158.2</v>
      </c>
      <c r="FD23">
        <v>30041.5</v>
      </c>
      <c r="FE23">
        <v>31728.2</v>
      </c>
      <c r="FF23">
        <v>38046.800000000003</v>
      </c>
      <c r="FG23">
        <v>39267.9</v>
      </c>
      <c r="FH23">
        <v>2.0715300000000001</v>
      </c>
      <c r="FI23">
        <v>1.96428</v>
      </c>
      <c r="FJ23">
        <v>4.8540500000000004E-3</v>
      </c>
      <c r="FK23">
        <v>0</v>
      </c>
      <c r="FL23">
        <v>29.759599999999999</v>
      </c>
      <c r="FM23">
        <v>999.9</v>
      </c>
      <c r="FN23">
        <v>49.957000000000001</v>
      </c>
      <c r="FO23">
        <v>37.444000000000003</v>
      </c>
      <c r="FP23">
        <v>32.406199999999998</v>
      </c>
      <c r="FQ23">
        <v>62.05</v>
      </c>
      <c r="FR23">
        <v>24.507200000000001</v>
      </c>
      <c r="FS23">
        <v>1</v>
      </c>
      <c r="FT23">
        <v>0.420211</v>
      </c>
      <c r="FU23">
        <v>2.3931200000000001</v>
      </c>
      <c r="FV23">
        <v>20.370799999999999</v>
      </c>
      <c r="FW23">
        <v>5.2526299999999999</v>
      </c>
      <c r="FX23">
        <v>12.0099</v>
      </c>
      <c r="FY23">
        <v>4.9797000000000002</v>
      </c>
      <c r="FZ23">
        <v>3.2930000000000001</v>
      </c>
      <c r="GA23">
        <v>9999</v>
      </c>
      <c r="GB23">
        <v>999.9</v>
      </c>
      <c r="GC23">
        <v>9999</v>
      </c>
      <c r="GD23">
        <v>9999</v>
      </c>
      <c r="GE23">
        <v>1.8756200000000001</v>
      </c>
      <c r="GF23">
        <v>1.8766799999999999</v>
      </c>
      <c r="GG23">
        <v>1.8827799999999999</v>
      </c>
      <c r="GH23">
        <v>1.8859600000000001</v>
      </c>
      <c r="GI23">
        <v>1.8767400000000001</v>
      </c>
      <c r="GJ23">
        <v>1.88324</v>
      </c>
      <c r="GK23">
        <v>1.8821699999999999</v>
      </c>
      <c r="GL23">
        <v>1.8856900000000001</v>
      </c>
      <c r="GM23">
        <v>5</v>
      </c>
      <c r="GN23">
        <v>0</v>
      </c>
      <c r="GO23">
        <v>0</v>
      </c>
      <c r="GP23">
        <v>0</v>
      </c>
      <c r="GQ23" t="s">
        <v>371</v>
      </c>
      <c r="GR23" t="s">
        <v>372</v>
      </c>
      <c r="GS23" t="s">
        <v>373</v>
      </c>
      <c r="GT23" t="s">
        <v>373</v>
      </c>
      <c r="GU23" t="s">
        <v>373</v>
      </c>
      <c r="GV23" t="s">
        <v>373</v>
      </c>
      <c r="GW23">
        <v>0</v>
      </c>
      <c r="GX23">
        <v>100</v>
      </c>
      <c r="GY23">
        <v>100</v>
      </c>
      <c r="GZ23">
        <v>0.55700000000000005</v>
      </c>
      <c r="HA23">
        <v>3.5900000000000001E-2</v>
      </c>
      <c r="HB23">
        <v>0.61555911693018595</v>
      </c>
      <c r="HC23">
        <v>-1.54219930941761E-3</v>
      </c>
      <c r="HD23">
        <v>9.932230794391771E-7</v>
      </c>
      <c r="HE23">
        <v>-3.2951819426937901E-10</v>
      </c>
      <c r="HF23">
        <v>3.5839930787122602E-2</v>
      </c>
      <c r="HG23">
        <v>0</v>
      </c>
      <c r="HH23">
        <v>0</v>
      </c>
      <c r="HI23">
        <v>0</v>
      </c>
      <c r="HJ23">
        <v>1</v>
      </c>
      <c r="HK23">
        <v>2080</v>
      </c>
      <c r="HL23">
        <v>1</v>
      </c>
      <c r="HM23">
        <v>27</v>
      </c>
      <c r="HN23">
        <v>0.9</v>
      </c>
      <c r="HO23">
        <v>0.7</v>
      </c>
      <c r="HP23">
        <v>18</v>
      </c>
      <c r="HQ23">
        <v>516.21799999999996</v>
      </c>
      <c r="HR23">
        <v>506.58100000000002</v>
      </c>
      <c r="HS23">
        <v>27.000900000000001</v>
      </c>
      <c r="HT23">
        <v>32.651299999999999</v>
      </c>
      <c r="HU23">
        <v>30.000599999999999</v>
      </c>
      <c r="HV23">
        <v>32.298400000000001</v>
      </c>
      <c r="HW23">
        <v>32.266399999999997</v>
      </c>
      <c r="HX23">
        <v>5.2081299999999997</v>
      </c>
      <c r="HY23">
        <v>36.598700000000001</v>
      </c>
      <c r="HZ23">
        <v>52.523699999999998</v>
      </c>
      <c r="IA23">
        <v>27</v>
      </c>
      <c r="IB23">
        <v>50</v>
      </c>
      <c r="IC23">
        <v>22.793800000000001</v>
      </c>
      <c r="ID23">
        <v>99.064800000000005</v>
      </c>
      <c r="IE23">
        <v>99.9465</v>
      </c>
    </row>
    <row r="24" spans="1:239" x14ac:dyDescent="0.3">
      <c r="A24">
        <v>8</v>
      </c>
      <c r="B24">
        <v>1628175784.5999999</v>
      </c>
      <c r="C24">
        <v>805</v>
      </c>
      <c r="D24" t="s">
        <v>404</v>
      </c>
      <c r="E24" t="s">
        <v>405</v>
      </c>
      <c r="F24">
        <v>0</v>
      </c>
      <c r="G24" t="s">
        <v>362</v>
      </c>
      <c r="H24" t="s">
        <v>363</v>
      </c>
      <c r="I24" t="s">
        <v>364</v>
      </c>
      <c r="J24">
        <v>1628175784.5999999</v>
      </c>
      <c r="K24">
        <f t="shared" si="0"/>
        <v>6.9546319668562784E-3</v>
      </c>
      <c r="L24">
        <f t="shared" si="1"/>
        <v>6.9546319668562786</v>
      </c>
      <c r="M24">
        <f t="shared" si="2"/>
        <v>3.6410713369807568</v>
      </c>
      <c r="N24">
        <f t="shared" si="3"/>
        <v>15.5502</v>
      </c>
      <c r="O24">
        <f t="shared" si="4"/>
        <v>5.3196878234836653</v>
      </c>
      <c r="P24">
        <f t="shared" si="5"/>
        <v>0.53018991757391476</v>
      </c>
      <c r="Q24">
        <f t="shared" si="6"/>
        <v>1.5498201266364602</v>
      </c>
      <c r="R24">
        <f t="shared" si="7"/>
        <v>0.64086695503410585</v>
      </c>
      <c r="S24">
        <f t="shared" si="8"/>
        <v>2.9247561502619828</v>
      </c>
      <c r="T24">
        <f t="shared" si="9"/>
        <v>0.57186974234110921</v>
      </c>
      <c r="U24">
        <f t="shared" si="10"/>
        <v>0.36299673637124474</v>
      </c>
      <c r="V24">
        <f t="shared" si="11"/>
        <v>321.52994038767775</v>
      </c>
      <c r="W24">
        <f t="shared" si="12"/>
        <v>30.282998576472636</v>
      </c>
      <c r="X24">
        <f t="shared" si="13"/>
        <v>29.7849</v>
      </c>
      <c r="Y24">
        <f t="shared" si="14"/>
        <v>4.2080937402941734</v>
      </c>
      <c r="Z24">
        <f t="shared" si="15"/>
        <v>70.55996150703993</v>
      </c>
      <c r="AA24">
        <f t="shared" si="16"/>
        <v>3.0401121759846204</v>
      </c>
      <c r="AB24">
        <f t="shared" si="17"/>
        <v>4.3085513527119792</v>
      </c>
      <c r="AC24">
        <f t="shared" si="18"/>
        <v>1.167981564309553</v>
      </c>
      <c r="AD24">
        <f t="shared" si="19"/>
        <v>-306.69926973836186</v>
      </c>
      <c r="AE24">
        <f t="shared" si="20"/>
        <v>64.758951582399661</v>
      </c>
      <c r="AF24">
        <f t="shared" si="21"/>
        <v>4.9227469738678469</v>
      </c>
      <c r="AG24">
        <f t="shared" si="22"/>
        <v>84.512369205583397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52173.556785571876</v>
      </c>
      <c r="AM24" t="s">
        <v>365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406</v>
      </c>
      <c r="AT24">
        <v>10246.1</v>
      </c>
      <c r="AU24">
        <v>714.75442307692299</v>
      </c>
      <c r="AV24">
        <v>768.96699999999998</v>
      </c>
      <c r="AW24">
        <f t="shared" si="27"/>
        <v>7.0500524629895645E-2</v>
      </c>
      <c r="AX24">
        <v>0.5</v>
      </c>
      <c r="AY24">
        <f t="shared" si="28"/>
        <v>1681.2980996827346</v>
      </c>
      <c r="AZ24">
        <f t="shared" si="29"/>
        <v>3.6410713369807568</v>
      </c>
      <c r="BA24">
        <f t="shared" si="30"/>
        <v>59.266199043439684</v>
      </c>
      <c r="BB24">
        <f t="shared" si="31"/>
        <v>2.3580003189022773E-3</v>
      </c>
      <c r="BC24">
        <f t="shared" si="32"/>
        <v>4.2697970133958938</v>
      </c>
      <c r="BD24">
        <f t="shared" si="33"/>
        <v>229.22068976292252</v>
      </c>
      <c r="BE24" t="s">
        <v>407</v>
      </c>
      <c r="BF24">
        <v>587.53</v>
      </c>
      <c r="BG24">
        <f t="shared" si="34"/>
        <v>587.53</v>
      </c>
      <c r="BH24">
        <f t="shared" si="35"/>
        <v>0.23594900691447096</v>
      </c>
      <c r="BI24">
        <f t="shared" si="36"/>
        <v>0.29879559804823158</v>
      </c>
      <c r="BJ24">
        <f t="shared" si="37"/>
        <v>0.94763375346704104</v>
      </c>
      <c r="BK24">
        <f t="shared" si="38"/>
        <v>0.1161478225687502</v>
      </c>
      <c r="BL24">
        <f t="shared" si="39"/>
        <v>0.87553492078052564</v>
      </c>
      <c r="BM24">
        <f t="shared" si="40"/>
        <v>0.24561076091778783</v>
      </c>
      <c r="BN24">
        <f t="shared" si="41"/>
        <v>0.75438923908221223</v>
      </c>
      <c r="BO24">
        <f t="shared" si="42"/>
        <v>2000.12</v>
      </c>
      <c r="BP24">
        <f t="shared" si="43"/>
        <v>1681.2980996827346</v>
      </c>
      <c r="BQ24">
        <f t="shared" si="44"/>
        <v>0.84059861392453183</v>
      </c>
      <c r="BR24">
        <f t="shared" si="45"/>
        <v>0.16075532487434643</v>
      </c>
      <c r="BS24">
        <v>6</v>
      </c>
      <c r="BT24">
        <v>0.5</v>
      </c>
      <c r="BU24" t="s">
        <v>368</v>
      </c>
      <c r="BV24">
        <v>2</v>
      </c>
      <c r="BW24">
        <v>1628175784.5999999</v>
      </c>
      <c r="BX24">
        <v>15.5502</v>
      </c>
      <c r="BY24">
        <v>20.048720883484101</v>
      </c>
      <c r="BZ24">
        <v>30.503121972995999</v>
      </c>
      <c r="CA24">
        <v>22.4131</v>
      </c>
      <c r="CB24">
        <v>15.023199999999999</v>
      </c>
      <c r="CC24">
        <v>30.1828</v>
      </c>
      <c r="CD24">
        <v>500.06</v>
      </c>
      <c r="CE24">
        <v>99.565700000000007</v>
      </c>
      <c r="CF24">
        <v>9.9907300000000004E-2</v>
      </c>
      <c r="CG24">
        <v>30.195599999999999</v>
      </c>
      <c r="CH24">
        <v>29.7849</v>
      </c>
      <c r="CI24">
        <v>999.9</v>
      </c>
      <c r="CJ24">
        <v>0</v>
      </c>
      <c r="CK24">
        <v>0</v>
      </c>
      <c r="CL24">
        <v>10016.200000000001</v>
      </c>
      <c r="CM24">
        <v>0</v>
      </c>
      <c r="CN24">
        <v>1247.6400000000001</v>
      </c>
      <c r="CO24">
        <v>-4.4066299999999998</v>
      </c>
      <c r="CP24">
        <v>16.102399999999999</v>
      </c>
      <c r="CQ24">
        <v>20.481400000000001</v>
      </c>
      <c r="CR24">
        <v>7.80558</v>
      </c>
      <c r="CS24">
        <v>20.022400000000001</v>
      </c>
      <c r="CT24">
        <v>22.4131</v>
      </c>
      <c r="CU24">
        <v>3.00874</v>
      </c>
      <c r="CV24">
        <v>2.2315700000000001</v>
      </c>
      <c r="CW24">
        <v>24.0764</v>
      </c>
      <c r="CX24">
        <v>19.190799999999999</v>
      </c>
      <c r="CY24">
        <v>2000.12</v>
      </c>
      <c r="CZ24">
        <v>0.97999800000000004</v>
      </c>
      <c r="DA24">
        <v>2.0002200000000001E-2</v>
      </c>
      <c r="DB24">
        <v>0</v>
      </c>
      <c r="DC24">
        <v>715.19799999999998</v>
      </c>
      <c r="DD24">
        <v>5.0005300000000004</v>
      </c>
      <c r="DE24">
        <v>16257</v>
      </c>
      <c r="DF24">
        <v>17834.599999999999</v>
      </c>
      <c r="DG24">
        <v>49.561999999999998</v>
      </c>
      <c r="DH24">
        <v>50.5</v>
      </c>
      <c r="DI24">
        <v>49.936999999999998</v>
      </c>
      <c r="DJ24">
        <v>50</v>
      </c>
      <c r="DK24">
        <v>50.686999999999998</v>
      </c>
      <c r="DL24">
        <v>1955.21</v>
      </c>
      <c r="DM24">
        <v>39.909999999999997</v>
      </c>
      <c r="DN24">
        <v>0</v>
      </c>
      <c r="DO24">
        <v>89.800000190734906</v>
      </c>
      <c r="DP24">
        <v>0</v>
      </c>
      <c r="DQ24">
        <v>714.75442307692299</v>
      </c>
      <c r="DR24">
        <v>-1.40126496458214</v>
      </c>
      <c r="DS24">
        <v>-65.972649554641393</v>
      </c>
      <c r="DT24">
        <v>16260.442307692299</v>
      </c>
      <c r="DU24">
        <v>15</v>
      </c>
      <c r="DV24">
        <v>1628175814.0999999</v>
      </c>
      <c r="DW24" t="s">
        <v>408</v>
      </c>
      <c r="DX24">
        <v>1628175807.5999999</v>
      </c>
      <c r="DY24">
        <v>1628175814.0999999</v>
      </c>
      <c r="DZ24">
        <v>9</v>
      </c>
      <c r="EA24">
        <v>-5.8999999999999997E-2</v>
      </c>
      <c r="EB24">
        <v>-2E-3</v>
      </c>
      <c r="EC24">
        <v>0.52700000000000002</v>
      </c>
      <c r="ED24">
        <v>2.3E-2</v>
      </c>
      <c r="EE24">
        <v>20</v>
      </c>
      <c r="EF24">
        <v>22</v>
      </c>
      <c r="EG24">
        <v>0.19</v>
      </c>
      <c r="EH24">
        <v>0.01</v>
      </c>
      <c r="EI24">
        <v>3.5523761579061301</v>
      </c>
      <c r="EJ24">
        <v>2.3502245983747599E-2</v>
      </c>
      <c r="EK24">
        <v>2.1132478531044802E-2</v>
      </c>
      <c r="EL24">
        <v>1</v>
      </c>
      <c r="EM24">
        <v>0.59776931944101297</v>
      </c>
      <c r="EN24">
        <v>7.4284748738022502E-3</v>
      </c>
      <c r="EO24">
        <v>1.4864209491790999E-3</v>
      </c>
      <c r="EP24">
        <v>1</v>
      </c>
      <c r="EQ24">
        <v>2</v>
      </c>
      <c r="ER24">
        <v>2</v>
      </c>
      <c r="ES24" t="s">
        <v>370</v>
      </c>
      <c r="ET24">
        <v>2.9897399999999998</v>
      </c>
      <c r="EU24">
        <v>2.75102</v>
      </c>
      <c r="EV24">
        <v>4.0616899999999997E-3</v>
      </c>
      <c r="EW24">
        <v>5.4181200000000002E-3</v>
      </c>
      <c r="EX24">
        <v>0.12598500000000001</v>
      </c>
      <c r="EY24">
        <v>0.102536</v>
      </c>
      <c r="EZ24">
        <v>23927</v>
      </c>
      <c r="FA24">
        <v>24699.4</v>
      </c>
      <c r="FB24">
        <v>23874.5</v>
      </c>
      <c r="FC24">
        <v>25153.7</v>
      </c>
      <c r="FD24">
        <v>30063.599999999999</v>
      </c>
      <c r="FE24">
        <v>31774.1</v>
      </c>
      <c r="FF24">
        <v>38040.300000000003</v>
      </c>
      <c r="FG24">
        <v>39260.6</v>
      </c>
      <c r="FH24">
        <v>2.0709499999999998</v>
      </c>
      <c r="FI24">
        <v>1.9595199999999999</v>
      </c>
      <c r="FJ24">
        <v>8.1211300000000005E-4</v>
      </c>
      <c r="FK24">
        <v>0</v>
      </c>
      <c r="FL24">
        <v>29.771699999999999</v>
      </c>
      <c r="FM24">
        <v>999.9</v>
      </c>
      <c r="FN24">
        <v>48.564999999999998</v>
      </c>
      <c r="FO24">
        <v>37.826999999999998</v>
      </c>
      <c r="FP24">
        <v>32.169899999999998</v>
      </c>
      <c r="FQ24">
        <v>61.3</v>
      </c>
      <c r="FR24">
        <v>24.499199999999998</v>
      </c>
      <c r="FS24">
        <v>1</v>
      </c>
      <c r="FT24">
        <v>0.42832799999999999</v>
      </c>
      <c r="FU24">
        <v>2.3685499999999999</v>
      </c>
      <c r="FV24">
        <v>20.370899999999999</v>
      </c>
      <c r="FW24">
        <v>5.2526299999999999</v>
      </c>
      <c r="FX24">
        <v>12.0099</v>
      </c>
      <c r="FY24">
        <v>4.9796500000000004</v>
      </c>
      <c r="FZ24">
        <v>3.2930000000000001</v>
      </c>
      <c r="GA24">
        <v>9999</v>
      </c>
      <c r="GB24">
        <v>999.9</v>
      </c>
      <c r="GC24">
        <v>9999</v>
      </c>
      <c r="GD24">
        <v>9999</v>
      </c>
      <c r="GE24">
        <v>1.87565</v>
      </c>
      <c r="GF24">
        <v>1.8766799999999999</v>
      </c>
      <c r="GG24">
        <v>1.8827799999999999</v>
      </c>
      <c r="GH24">
        <v>1.8859900000000001</v>
      </c>
      <c r="GI24">
        <v>1.8768199999999999</v>
      </c>
      <c r="GJ24">
        <v>1.88324</v>
      </c>
      <c r="GK24">
        <v>1.8821699999999999</v>
      </c>
      <c r="GL24">
        <v>1.8856900000000001</v>
      </c>
      <c r="GM24">
        <v>5</v>
      </c>
      <c r="GN24">
        <v>0</v>
      </c>
      <c r="GO24">
        <v>0</v>
      </c>
      <c r="GP24">
        <v>0</v>
      </c>
      <c r="GQ24" t="s">
        <v>371</v>
      </c>
      <c r="GR24" t="s">
        <v>372</v>
      </c>
      <c r="GS24" t="s">
        <v>373</v>
      </c>
      <c r="GT24" t="s">
        <v>373</v>
      </c>
      <c r="GU24" t="s">
        <v>373</v>
      </c>
      <c r="GV24" t="s">
        <v>373</v>
      </c>
      <c r="GW24">
        <v>0</v>
      </c>
      <c r="GX24">
        <v>100</v>
      </c>
      <c r="GY24">
        <v>100</v>
      </c>
      <c r="GZ24">
        <v>0.52700000000000002</v>
      </c>
      <c r="HA24">
        <v>2.3E-2</v>
      </c>
      <c r="HB24">
        <v>0.61555911693018595</v>
      </c>
      <c r="HC24">
        <v>-1.54219930941761E-3</v>
      </c>
      <c r="HD24">
        <v>9.932230794391771E-7</v>
      </c>
      <c r="HE24">
        <v>-3.2951819426937901E-10</v>
      </c>
      <c r="HF24">
        <v>3.5839930787122602E-2</v>
      </c>
      <c r="HG24">
        <v>0</v>
      </c>
      <c r="HH24">
        <v>0</v>
      </c>
      <c r="HI24">
        <v>0</v>
      </c>
      <c r="HJ24">
        <v>1</v>
      </c>
      <c r="HK24">
        <v>2080</v>
      </c>
      <c r="HL24">
        <v>1</v>
      </c>
      <c r="HM24">
        <v>27</v>
      </c>
      <c r="HN24">
        <v>2.4</v>
      </c>
      <c r="HO24">
        <v>2.2000000000000002</v>
      </c>
      <c r="HP24">
        <v>18</v>
      </c>
      <c r="HQ24">
        <v>516.673</v>
      </c>
      <c r="HR24">
        <v>503.89299999999997</v>
      </c>
      <c r="HS24">
        <v>26.999700000000001</v>
      </c>
      <c r="HT24">
        <v>32.748199999999997</v>
      </c>
      <c r="HU24">
        <v>30.0002</v>
      </c>
      <c r="HV24">
        <v>32.400100000000002</v>
      </c>
      <c r="HW24">
        <v>32.371699999999997</v>
      </c>
      <c r="HX24">
        <v>3.8734999999999999</v>
      </c>
      <c r="HY24">
        <v>37.042000000000002</v>
      </c>
      <c r="HZ24">
        <v>49.043900000000001</v>
      </c>
      <c r="IA24">
        <v>27</v>
      </c>
      <c r="IB24">
        <v>20</v>
      </c>
      <c r="IC24">
        <v>22.492599999999999</v>
      </c>
      <c r="ID24">
        <v>99.047499999999999</v>
      </c>
      <c r="IE24">
        <v>99.928200000000004</v>
      </c>
    </row>
    <row r="25" spans="1:239" x14ac:dyDescent="0.3">
      <c r="A25">
        <v>9</v>
      </c>
      <c r="B25">
        <v>1628175995.0999999</v>
      </c>
      <c r="C25">
        <v>1015.5</v>
      </c>
      <c r="D25" t="s">
        <v>409</v>
      </c>
      <c r="E25" t="s">
        <v>410</v>
      </c>
      <c r="F25">
        <v>0</v>
      </c>
      <c r="G25" t="s">
        <v>362</v>
      </c>
      <c r="H25" t="s">
        <v>363</v>
      </c>
      <c r="I25" t="s">
        <v>364</v>
      </c>
      <c r="J25">
        <v>1628175995.0999999</v>
      </c>
      <c r="K25">
        <f t="shared" si="0"/>
        <v>6.1159094165181525E-3</v>
      </c>
      <c r="L25">
        <f t="shared" si="1"/>
        <v>6.1159094165181527</v>
      </c>
      <c r="M25">
        <f t="shared" si="2"/>
        <v>52.203080273298518</v>
      </c>
      <c r="N25">
        <f t="shared" si="3"/>
        <v>337.09899999999999</v>
      </c>
      <c r="O25">
        <f t="shared" si="4"/>
        <v>159.70931773855111</v>
      </c>
      <c r="P25">
        <f t="shared" si="5"/>
        <v>15.918021514272191</v>
      </c>
      <c r="Q25">
        <f t="shared" si="6"/>
        <v>33.598222135191001</v>
      </c>
      <c r="R25">
        <f t="shared" si="7"/>
        <v>0.52578326877166526</v>
      </c>
      <c r="S25">
        <f t="shared" si="8"/>
        <v>2.9209861498245226</v>
      </c>
      <c r="T25">
        <f t="shared" si="9"/>
        <v>0.47830641194254758</v>
      </c>
      <c r="U25">
        <f t="shared" si="10"/>
        <v>0.30284905481960245</v>
      </c>
      <c r="V25">
        <f t="shared" si="11"/>
        <v>321.47234338803099</v>
      </c>
      <c r="W25">
        <f t="shared" si="12"/>
        <v>30.492298691304953</v>
      </c>
      <c r="X25">
        <f t="shared" si="13"/>
        <v>29.782800000000002</v>
      </c>
      <c r="Y25">
        <f t="shared" si="14"/>
        <v>4.207585370378939</v>
      </c>
      <c r="Z25">
        <f t="shared" si="15"/>
        <v>69.178607179601386</v>
      </c>
      <c r="AA25">
        <f t="shared" si="16"/>
        <v>2.9791088208380638</v>
      </c>
      <c r="AB25">
        <f t="shared" si="17"/>
        <v>4.3064018520981584</v>
      </c>
      <c r="AC25">
        <f t="shared" si="18"/>
        <v>1.2284765495408752</v>
      </c>
      <c r="AD25">
        <f t="shared" si="19"/>
        <v>-269.71160526845051</v>
      </c>
      <c r="AE25">
        <f t="shared" si="20"/>
        <v>63.636134565504122</v>
      </c>
      <c r="AF25">
        <f t="shared" si="21"/>
        <v>4.8433787773545074</v>
      </c>
      <c r="AG25">
        <f t="shared" si="22"/>
        <v>120.24025146243913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52067.5638326931</v>
      </c>
      <c r="AM25" t="s">
        <v>365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411</v>
      </c>
      <c r="AT25">
        <v>10250.1</v>
      </c>
      <c r="AU25">
        <v>695.55769230769204</v>
      </c>
      <c r="AV25">
        <v>1071.75</v>
      </c>
      <c r="AW25">
        <f t="shared" si="27"/>
        <v>0.35100751825734355</v>
      </c>
      <c r="AX25">
        <v>0.5</v>
      </c>
      <c r="AY25">
        <f t="shared" si="28"/>
        <v>1681.0031996829175</v>
      </c>
      <c r="AZ25">
        <f t="shared" si="29"/>
        <v>52.203080273298518</v>
      </c>
      <c r="BA25">
        <f t="shared" si="30"/>
        <v>295.02238065167728</v>
      </c>
      <c r="BB25">
        <f t="shared" si="31"/>
        <v>3.1247121005746659E-2</v>
      </c>
      <c r="BC25">
        <f t="shared" si="32"/>
        <v>2.7810123629577794</v>
      </c>
      <c r="BD25">
        <f t="shared" si="33"/>
        <v>250.29939378717458</v>
      </c>
      <c r="BE25" t="s">
        <v>412</v>
      </c>
      <c r="BF25">
        <v>542.07000000000005</v>
      </c>
      <c r="BG25">
        <f t="shared" si="34"/>
        <v>542.07000000000005</v>
      </c>
      <c r="BH25">
        <f t="shared" si="35"/>
        <v>0.49421973407977604</v>
      </c>
      <c r="BI25">
        <f t="shared" si="36"/>
        <v>0.71022562243676934</v>
      </c>
      <c r="BJ25">
        <f t="shared" si="37"/>
        <v>0.84910390487233034</v>
      </c>
      <c r="BK25">
        <f t="shared" si="38"/>
        <v>0.48885475141228629</v>
      </c>
      <c r="BL25">
        <f t="shared" si="39"/>
        <v>0.79479468215145888</v>
      </c>
      <c r="BM25">
        <f t="shared" si="40"/>
        <v>0.55350117957432021</v>
      </c>
      <c r="BN25">
        <f t="shared" si="41"/>
        <v>0.44649882042567979</v>
      </c>
      <c r="BO25">
        <f t="shared" si="42"/>
        <v>1999.77</v>
      </c>
      <c r="BP25">
        <f t="shared" si="43"/>
        <v>1681.0031996829175</v>
      </c>
      <c r="BQ25">
        <f t="shared" si="44"/>
        <v>0.84059826864235265</v>
      </c>
      <c r="BR25">
        <f t="shared" si="45"/>
        <v>0.16075465847974066</v>
      </c>
      <c r="BS25">
        <v>6</v>
      </c>
      <c r="BT25">
        <v>0.5</v>
      </c>
      <c r="BU25" t="s">
        <v>368</v>
      </c>
      <c r="BV25">
        <v>2</v>
      </c>
      <c r="BW25">
        <v>1628175995.0999999</v>
      </c>
      <c r="BX25">
        <v>337.09899999999999</v>
      </c>
      <c r="BY25">
        <v>402.21474319374101</v>
      </c>
      <c r="BZ25">
        <v>29.8901114575294</v>
      </c>
      <c r="CA25">
        <v>22.770600000000002</v>
      </c>
      <c r="CB25">
        <v>336.77100000000002</v>
      </c>
      <c r="CC25">
        <v>30.134</v>
      </c>
      <c r="CD25">
        <v>500.01499999999999</v>
      </c>
      <c r="CE25">
        <v>99.568600000000004</v>
      </c>
      <c r="CF25">
        <v>0.100109</v>
      </c>
      <c r="CG25">
        <v>30.186900000000001</v>
      </c>
      <c r="CH25">
        <v>29.782800000000002</v>
      </c>
      <c r="CI25">
        <v>999.9</v>
      </c>
      <c r="CJ25">
        <v>0</v>
      </c>
      <c r="CK25">
        <v>0</v>
      </c>
      <c r="CL25">
        <v>9994.3799999999992</v>
      </c>
      <c r="CM25">
        <v>0</v>
      </c>
      <c r="CN25">
        <v>1264.2</v>
      </c>
      <c r="CO25">
        <v>-62.892000000000003</v>
      </c>
      <c r="CP25">
        <v>347.58600000000001</v>
      </c>
      <c r="CQ25">
        <v>409.31099999999998</v>
      </c>
      <c r="CR25">
        <v>7.4010800000000003</v>
      </c>
      <c r="CS25">
        <v>399.99099999999999</v>
      </c>
      <c r="CT25">
        <v>22.770600000000002</v>
      </c>
      <c r="CU25">
        <v>3.0041500000000001</v>
      </c>
      <c r="CV25">
        <v>2.2672300000000001</v>
      </c>
      <c r="CW25">
        <v>24.050899999999999</v>
      </c>
      <c r="CX25">
        <v>19.445499999999999</v>
      </c>
      <c r="CY25">
        <v>1999.77</v>
      </c>
      <c r="CZ25">
        <v>0.98000799999999999</v>
      </c>
      <c r="DA25">
        <v>1.99925E-2</v>
      </c>
      <c r="DB25">
        <v>0</v>
      </c>
      <c r="DC25">
        <v>695.24</v>
      </c>
      <c r="DD25">
        <v>5.0005300000000004</v>
      </c>
      <c r="DE25">
        <v>15879.6</v>
      </c>
      <c r="DF25">
        <v>17831.5</v>
      </c>
      <c r="DG25">
        <v>49.061999999999998</v>
      </c>
      <c r="DH25">
        <v>50.125</v>
      </c>
      <c r="DI25">
        <v>49.5</v>
      </c>
      <c r="DJ25">
        <v>49.75</v>
      </c>
      <c r="DK25">
        <v>50.311999999999998</v>
      </c>
      <c r="DL25">
        <v>1954.89</v>
      </c>
      <c r="DM25">
        <v>39.880000000000003</v>
      </c>
      <c r="DN25">
        <v>0</v>
      </c>
      <c r="DO25">
        <v>210</v>
      </c>
      <c r="DP25">
        <v>0</v>
      </c>
      <c r="DQ25">
        <v>695.55769230769204</v>
      </c>
      <c r="DR25">
        <v>-2.9372991355398801</v>
      </c>
      <c r="DS25">
        <v>-49.805128266231101</v>
      </c>
      <c r="DT25">
        <v>15887.7307692308</v>
      </c>
      <c r="DU25">
        <v>15</v>
      </c>
      <c r="DV25">
        <v>1628175909.5999999</v>
      </c>
      <c r="DW25" t="s">
        <v>413</v>
      </c>
      <c r="DX25">
        <v>1628175905.0999999</v>
      </c>
      <c r="DY25">
        <v>1628175909.5999999</v>
      </c>
      <c r="DZ25">
        <v>10</v>
      </c>
      <c r="EA25">
        <v>0.191</v>
      </c>
      <c r="EB25">
        <v>4.0000000000000001E-3</v>
      </c>
      <c r="EC25">
        <v>0.26900000000000002</v>
      </c>
      <c r="ED25">
        <v>2.7E-2</v>
      </c>
      <c r="EE25">
        <v>400</v>
      </c>
      <c r="EF25">
        <v>23</v>
      </c>
      <c r="EG25">
        <v>0.04</v>
      </c>
      <c r="EH25">
        <v>0.01</v>
      </c>
      <c r="EI25">
        <v>49.584161604986697</v>
      </c>
      <c r="EJ25">
        <v>2.3370192777490999</v>
      </c>
      <c r="EK25">
        <v>0.34453296481277401</v>
      </c>
      <c r="EL25">
        <v>0</v>
      </c>
      <c r="EM25">
        <v>0.56816148868024696</v>
      </c>
      <c r="EN25">
        <v>-1.21266496319519E-2</v>
      </c>
      <c r="EO25">
        <v>2.16052355508733E-3</v>
      </c>
      <c r="EP25">
        <v>1</v>
      </c>
      <c r="EQ25">
        <v>1</v>
      </c>
      <c r="ER25">
        <v>2</v>
      </c>
      <c r="ES25" t="s">
        <v>414</v>
      </c>
      <c r="ET25">
        <v>2.98949</v>
      </c>
      <c r="EU25">
        <v>2.7510300000000001</v>
      </c>
      <c r="EV25">
        <v>7.8045100000000006E-2</v>
      </c>
      <c r="EW25">
        <v>8.93452E-2</v>
      </c>
      <c r="EX25">
        <v>0.125809</v>
      </c>
      <c r="EY25">
        <v>0.103656</v>
      </c>
      <c r="EZ25">
        <v>22149.4</v>
      </c>
      <c r="FA25">
        <v>22614.799999999999</v>
      </c>
      <c r="FB25">
        <v>23872.5</v>
      </c>
      <c r="FC25">
        <v>25151.8</v>
      </c>
      <c r="FD25">
        <v>30068</v>
      </c>
      <c r="FE25">
        <v>31733</v>
      </c>
      <c r="FF25">
        <v>38038.6</v>
      </c>
      <c r="FG25">
        <v>39259.4</v>
      </c>
      <c r="FH25">
        <v>2.0691000000000002</v>
      </c>
      <c r="FI25">
        <v>1.95387</v>
      </c>
      <c r="FJ25">
        <v>-3.241E-3</v>
      </c>
      <c r="FK25">
        <v>0</v>
      </c>
      <c r="FL25">
        <v>29.8355</v>
      </c>
      <c r="FM25">
        <v>999.9</v>
      </c>
      <c r="FN25">
        <v>45.996000000000002</v>
      </c>
      <c r="FO25">
        <v>38.683</v>
      </c>
      <c r="FP25">
        <v>31.910299999999999</v>
      </c>
      <c r="FQ25">
        <v>61.74</v>
      </c>
      <c r="FR25">
        <v>24.723600000000001</v>
      </c>
      <c r="FS25">
        <v>1</v>
      </c>
      <c r="FT25">
        <v>0.43377300000000002</v>
      </c>
      <c r="FU25">
        <v>2.4543900000000001</v>
      </c>
      <c r="FV25">
        <v>20.3687</v>
      </c>
      <c r="FW25">
        <v>5.2527799999999996</v>
      </c>
      <c r="FX25">
        <v>12.0099</v>
      </c>
      <c r="FY25">
        <v>4.9796500000000004</v>
      </c>
      <c r="FZ25">
        <v>3.2930000000000001</v>
      </c>
      <c r="GA25">
        <v>9999</v>
      </c>
      <c r="GB25">
        <v>999.9</v>
      </c>
      <c r="GC25">
        <v>9999</v>
      </c>
      <c r="GD25">
        <v>9999</v>
      </c>
      <c r="GE25">
        <v>1.8757600000000001</v>
      </c>
      <c r="GF25">
        <v>1.8767499999999999</v>
      </c>
      <c r="GG25">
        <v>1.8828499999999999</v>
      </c>
      <c r="GH25">
        <v>1.8859900000000001</v>
      </c>
      <c r="GI25">
        <v>1.87683</v>
      </c>
      <c r="GJ25">
        <v>1.88324</v>
      </c>
      <c r="GK25">
        <v>1.8822700000000001</v>
      </c>
      <c r="GL25">
        <v>1.8857699999999999</v>
      </c>
      <c r="GM25">
        <v>5</v>
      </c>
      <c r="GN25">
        <v>0</v>
      </c>
      <c r="GO25">
        <v>0</v>
      </c>
      <c r="GP25">
        <v>0</v>
      </c>
      <c r="GQ25" t="s">
        <v>371</v>
      </c>
      <c r="GR25" t="s">
        <v>372</v>
      </c>
      <c r="GS25" t="s">
        <v>373</v>
      </c>
      <c r="GT25" t="s">
        <v>373</v>
      </c>
      <c r="GU25" t="s">
        <v>373</v>
      </c>
      <c r="GV25" t="s">
        <v>373</v>
      </c>
      <c r="GW25">
        <v>0</v>
      </c>
      <c r="GX25">
        <v>100</v>
      </c>
      <c r="GY25">
        <v>100</v>
      </c>
      <c r="GZ25">
        <v>0.32800000000000001</v>
      </c>
      <c r="HA25">
        <v>3.7600000000000001E-2</v>
      </c>
      <c r="HB25">
        <v>0.74747835583142896</v>
      </c>
      <c r="HC25">
        <v>-1.54219930941761E-3</v>
      </c>
      <c r="HD25">
        <v>9.932230794391771E-7</v>
      </c>
      <c r="HE25">
        <v>-3.2951819426937901E-10</v>
      </c>
      <c r="HF25">
        <v>3.7639311711639499E-2</v>
      </c>
      <c r="HG25">
        <v>0</v>
      </c>
      <c r="HH25">
        <v>0</v>
      </c>
      <c r="HI25">
        <v>0</v>
      </c>
      <c r="HJ25">
        <v>1</v>
      </c>
      <c r="HK25">
        <v>2080</v>
      </c>
      <c r="HL25">
        <v>1</v>
      </c>
      <c r="HM25">
        <v>27</v>
      </c>
      <c r="HN25">
        <v>1.5</v>
      </c>
      <c r="HO25">
        <v>1.4</v>
      </c>
      <c r="HP25">
        <v>18</v>
      </c>
      <c r="HQ25">
        <v>516.64599999999996</v>
      </c>
      <c r="HR25">
        <v>500.887</v>
      </c>
      <c r="HS25">
        <v>26.9998</v>
      </c>
      <c r="HT25">
        <v>32.863</v>
      </c>
      <c r="HU25">
        <v>30.000499999999999</v>
      </c>
      <c r="HV25">
        <v>32.542700000000004</v>
      </c>
      <c r="HW25">
        <v>32.517699999999998</v>
      </c>
      <c r="HX25">
        <v>20.622</v>
      </c>
      <c r="HY25">
        <v>33.985399999999998</v>
      </c>
      <c r="HZ25">
        <v>43.778300000000002</v>
      </c>
      <c r="IA25">
        <v>27</v>
      </c>
      <c r="IB25">
        <v>400</v>
      </c>
      <c r="IC25">
        <v>22.906400000000001</v>
      </c>
      <c r="ID25">
        <v>99.041700000000006</v>
      </c>
      <c r="IE25">
        <v>99.923299999999998</v>
      </c>
    </row>
    <row r="26" spans="1:239" x14ac:dyDescent="0.3">
      <c r="A26">
        <v>10</v>
      </c>
      <c r="B26">
        <v>1628176148.5999999</v>
      </c>
      <c r="C26">
        <v>1169</v>
      </c>
      <c r="D26" t="s">
        <v>415</v>
      </c>
      <c r="E26" t="s">
        <v>416</v>
      </c>
      <c r="F26">
        <v>0</v>
      </c>
      <c r="G26" t="s">
        <v>362</v>
      </c>
      <c r="H26" t="s">
        <v>363</v>
      </c>
      <c r="I26" t="s">
        <v>364</v>
      </c>
      <c r="J26">
        <v>1628176148.5999999</v>
      </c>
      <c r="K26">
        <f t="shared" si="0"/>
        <v>6.3742911340444576E-3</v>
      </c>
      <c r="L26">
        <f t="shared" si="1"/>
        <v>6.3742911340444577</v>
      </c>
      <c r="M26">
        <f t="shared" si="2"/>
        <v>57.829573528238988</v>
      </c>
      <c r="N26">
        <f t="shared" si="3"/>
        <v>330.47199999999998</v>
      </c>
      <c r="O26">
        <f t="shared" si="4"/>
        <v>147.94285330125405</v>
      </c>
      <c r="P26">
        <f t="shared" si="5"/>
        <v>14.745164929732333</v>
      </c>
      <c r="Q26">
        <f t="shared" si="6"/>
        <v>32.937475761238396</v>
      </c>
      <c r="R26">
        <f t="shared" si="7"/>
        <v>0.56795096415957613</v>
      </c>
      <c r="S26">
        <f t="shared" si="8"/>
        <v>2.9286330657825088</v>
      </c>
      <c r="T26">
        <f t="shared" si="9"/>
        <v>0.51310785305434303</v>
      </c>
      <c r="U26">
        <f t="shared" si="10"/>
        <v>0.32517738882051905</v>
      </c>
      <c r="V26">
        <f t="shared" si="11"/>
        <v>321.48830338806158</v>
      </c>
      <c r="W26">
        <f t="shared" si="12"/>
        <v>30.45997821088427</v>
      </c>
      <c r="X26">
        <f t="shared" si="13"/>
        <v>29.870699999999999</v>
      </c>
      <c r="Y26">
        <f t="shared" si="14"/>
        <v>4.2289101133770064</v>
      </c>
      <c r="Z26">
        <f t="shared" si="15"/>
        <v>70.353664922580379</v>
      </c>
      <c r="AA26">
        <f t="shared" si="16"/>
        <v>3.0358689400356349</v>
      </c>
      <c r="AB26">
        <f t="shared" si="17"/>
        <v>4.3151539345909136</v>
      </c>
      <c r="AC26">
        <f t="shared" si="18"/>
        <v>1.1930411733413715</v>
      </c>
      <c r="AD26">
        <f t="shared" si="19"/>
        <v>-281.10623901136057</v>
      </c>
      <c r="AE26">
        <f t="shared" si="20"/>
        <v>55.513584590211465</v>
      </c>
      <c r="AF26">
        <f t="shared" si="21"/>
        <v>4.2167075481792056</v>
      </c>
      <c r="AG26">
        <f t="shared" si="22"/>
        <v>100.11235651509169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52279.704055883478</v>
      </c>
      <c r="AM26" t="s">
        <v>365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10251</v>
      </c>
      <c r="AU26">
        <v>707.18096153846102</v>
      </c>
      <c r="AV26">
        <v>1129.6300000000001</v>
      </c>
      <c r="AW26">
        <f t="shared" si="27"/>
        <v>0.3739711573360649</v>
      </c>
      <c r="AX26">
        <v>0.5</v>
      </c>
      <c r="AY26">
        <f t="shared" si="28"/>
        <v>1681.0871996829335</v>
      </c>
      <c r="AZ26">
        <f t="shared" si="29"/>
        <v>57.829573528238988</v>
      </c>
      <c r="BA26">
        <f t="shared" si="30"/>
        <v>314.33906282413551</v>
      </c>
      <c r="BB26">
        <f t="shared" si="31"/>
        <v>3.4592496842191192E-2</v>
      </c>
      <c r="BC26">
        <f t="shared" si="32"/>
        <v>2.5872807910554783</v>
      </c>
      <c r="BD26">
        <f t="shared" si="33"/>
        <v>253.33081744039058</v>
      </c>
      <c r="BE26" t="s">
        <v>418</v>
      </c>
      <c r="BF26">
        <v>539.39</v>
      </c>
      <c r="BG26">
        <f t="shared" si="34"/>
        <v>539.39</v>
      </c>
      <c r="BH26">
        <f t="shared" si="35"/>
        <v>0.52250736966971489</v>
      </c>
      <c r="BI26">
        <f t="shared" si="36"/>
        <v>0.7157241773880777</v>
      </c>
      <c r="BJ26">
        <f t="shared" si="37"/>
        <v>0.83197975467632246</v>
      </c>
      <c r="BK26">
        <f t="shared" si="38"/>
        <v>0.51056302674287846</v>
      </c>
      <c r="BL26">
        <f t="shared" si="39"/>
        <v>0.77936037767647048</v>
      </c>
      <c r="BM26">
        <f t="shared" si="40"/>
        <v>0.54590618955790304</v>
      </c>
      <c r="BN26">
        <f t="shared" si="41"/>
        <v>0.45409381044209696</v>
      </c>
      <c r="BO26">
        <f t="shared" si="42"/>
        <v>1999.87</v>
      </c>
      <c r="BP26">
        <f t="shared" si="43"/>
        <v>1681.0871996829335</v>
      </c>
      <c r="BQ26">
        <f t="shared" si="44"/>
        <v>0.84059823872698403</v>
      </c>
      <c r="BR26">
        <f t="shared" si="45"/>
        <v>0.1607546007430791</v>
      </c>
      <c r="BS26">
        <v>6</v>
      </c>
      <c r="BT26">
        <v>0.5</v>
      </c>
      <c r="BU26" t="s">
        <v>368</v>
      </c>
      <c r="BV26">
        <v>2</v>
      </c>
      <c r="BW26">
        <v>1628176148.5999999</v>
      </c>
      <c r="BX26">
        <v>330.47199999999998</v>
      </c>
      <c r="BY26">
        <v>402.38237405413702</v>
      </c>
      <c r="BZ26">
        <v>30.459822957414602</v>
      </c>
      <c r="CA26">
        <v>23.045000000000002</v>
      </c>
      <c r="CB26">
        <v>330.14699999999999</v>
      </c>
      <c r="CC26">
        <v>30.212800000000001</v>
      </c>
      <c r="CD26">
        <v>500.09</v>
      </c>
      <c r="CE26">
        <v>99.568399999999997</v>
      </c>
      <c r="CF26">
        <v>9.9577200000000005E-2</v>
      </c>
      <c r="CG26">
        <v>30.222300000000001</v>
      </c>
      <c r="CH26">
        <v>29.870699999999999</v>
      </c>
      <c r="CI26">
        <v>999.9</v>
      </c>
      <c r="CJ26">
        <v>0</v>
      </c>
      <c r="CK26">
        <v>0</v>
      </c>
      <c r="CL26">
        <v>10038.1</v>
      </c>
      <c r="CM26">
        <v>0</v>
      </c>
      <c r="CN26">
        <v>1277.31</v>
      </c>
      <c r="CO26">
        <v>-69.526499999999999</v>
      </c>
      <c r="CP26">
        <v>340.78199999999998</v>
      </c>
      <c r="CQ26">
        <v>409.43400000000003</v>
      </c>
      <c r="CR26">
        <v>7.2070299999999996</v>
      </c>
      <c r="CS26">
        <v>399.99900000000002</v>
      </c>
      <c r="CT26">
        <v>23.045000000000002</v>
      </c>
      <c r="CU26">
        <v>3.01214</v>
      </c>
      <c r="CV26">
        <v>2.2945500000000001</v>
      </c>
      <c r="CW26">
        <v>24.095199999999998</v>
      </c>
      <c r="CX26">
        <v>19.638200000000001</v>
      </c>
      <c r="CY26">
        <v>1999.87</v>
      </c>
      <c r="CZ26">
        <v>0.98000799999999999</v>
      </c>
      <c r="DA26">
        <v>1.99925E-2</v>
      </c>
      <c r="DB26">
        <v>0</v>
      </c>
      <c r="DC26">
        <v>707.20500000000004</v>
      </c>
      <c r="DD26">
        <v>5.0005300000000004</v>
      </c>
      <c r="DE26">
        <v>16136.1</v>
      </c>
      <c r="DF26">
        <v>17832.400000000001</v>
      </c>
      <c r="DG26">
        <v>48.936999999999998</v>
      </c>
      <c r="DH26">
        <v>50</v>
      </c>
      <c r="DI26">
        <v>49.375</v>
      </c>
      <c r="DJ26">
        <v>49.625</v>
      </c>
      <c r="DK26">
        <v>50.186999999999998</v>
      </c>
      <c r="DL26">
        <v>1954.99</v>
      </c>
      <c r="DM26">
        <v>39.880000000000003</v>
      </c>
      <c r="DN26">
        <v>0</v>
      </c>
      <c r="DO26">
        <v>153</v>
      </c>
      <c r="DP26">
        <v>0</v>
      </c>
      <c r="DQ26">
        <v>707.18096153846102</v>
      </c>
      <c r="DR26">
        <v>1.1307008500190801</v>
      </c>
      <c r="DS26">
        <v>40.1025643667178</v>
      </c>
      <c r="DT26">
        <v>16138.907692307699</v>
      </c>
      <c r="DU26">
        <v>15</v>
      </c>
      <c r="DV26">
        <v>1628176056.5999999</v>
      </c>
      <c r="DW26" t="s">
        <v>419</v>
      </c>
      <c r="DX26">
        <v>1628176056.5999999</v>
      </c>
      <c r="DY26">
        <v>1628176056.5999999</v>
      </c>
      <c r="DZ26">
        <v>11</v>
      </c>
      <c r="EA26">
        <v>-0.01</v>
      </c>
      <c r="EB26">
        <v>2E-3</v>
      </c>
      <c r="EC26">
        <v>0.25900000000000001</v>
      </c>
      <c r="ED26">
        <v>2.9000000000000001E-2</v>
      </c>
      <c r="EE26">
        <v>400</v>
      </c>
      <c r="EF26">
        <v>23</v>
      </c>
      <c r="EG26">
        <v>0.05</v>
      </c>
      <c r="EH26">
        <v>0.01</v>
      </c>
      <c r="EI26">
        <v>55.656473253376703</v>
      </c>
      <c r="EJ26">
        <v>0.99315068778008797</v>
      </c>
      <c r="EK26">
        <v>0.15037074410748599</v>
      </c>
      <c r="EL26">
        <v>1</v>
      </c>
      <c r="EM26">
        <v>0.54108679062746401</v>
      </c>
      <c r="EN26">
        <v>-6.1010458602008301E-3</v>
      </c>
      <c r="EO26">
        <v>1.30310179766126E-3</v>
      </c>
      <c r="EP26">
        <v>1</v>
      </c>
      <c r="EQ26">
        <v>2</v>
      </c>
      <c r="ER26">
        <v>2</v>
      </c>
      <c r="ES26" t="s">
        <v>370</v>
      </c>
      <c r="ET26">
        <v>2.9895100000000001</v>
      </c>
      <c r="EU26">
        <v>2.7509100000000002</v>
      </c>
      <c r="EV26">
        <v>7.6787099999999997E-2</v>
      </c>
      <c r="EW26">
        <v>8.9316900000000005E-2</v>
      </c>
      <c r="EX26">
        <v>0.12599399999999999</v>
      </c>
      <c r="EY26">
        <v>0.1045</v>
      </c>
      <c r="EZ26">
        <v>22171.9</v>
      </c>
      <c r="FA26">
        <v>22607.3</v>
      </c>
      <c r="FB26">
        <v>23864.799999999999</v>
      </c>
      <c r="FC26">
        <v>25143.3</v>
      </c>
      <c r="FD26">
        <v>30052.7</v>
      </c>
      <c r="FE26">
        <v>31692.6</v>
      </c>
      <c r="FF26">
        <v>38027.4</v>
      </c>
      <c r="FG26">
        <v>39246.400000000001</v>
      </c>
      <c r="FH26">
        <v>2.0676000000000001</v>
      </c>
      <c r="FI26">
        <v>1.94797</v>
      </c>
      <c r="FJ26">
        <v>-6.5788599999999997E-3</v>
      </c>
      <c r="FK26">
        <v>0</v>
      </c>
      <c r="FL26">
        <v>29.977799999999998</v>
      </c>
      <c r="FM26">
        <v>999.9</v>
      </c>
      <c r="FN26">
        <v>44.152000000000001</v>
      </c>
      <c r="FO26">
        <v>39.317</v>
      </c>
      <c r="FP26">
        <v>31.692599999999999</v>
      </c>
      <c r="FQ26">
        <v>61.59</v>
      </c>
      <c r="FR26">
        <v>24.7837</v>
      </c>
      <c r="FS26">
        <v>1</v>
      </c>
      <c r="FT26">
        <v>0.44775900000000002</v>
      </c>
      <c r="FU26">
        <v>2.4858899999999999</v>
      </c>
      <c r="FV26">
        <v>20.367899999999999</v>
      </c>
      <c r="FW26">
        <v>5.2533799999999999</v>
      </c>
      <c r="FX26">
        <v>12.0099</v>
      </c>
      <c r="FY26">
        <v>4.9797000000000002</v>
      </c>
      <c r="FZ26">
        <v>3.2930000000000001</v>
      </c>
      <c r="GA26">
        <v>9999</v>
      </c>
      <c r="GB26">
        <v>999.9</v>
      </c>
      <c r="GC26">
        <v>9999</v>
      </c>
      <c r="GD26">
        <v>9999</v>
      </c>
      <c r="GE26">
        <v>1.8757600000000001</v>
      </c>
      <c r="GF26">
        <v>1.87683</v>
      </c>
      <c r="GG26">
        <v>1.8829</v>
      </c>
      <c r="GH26">
        <v>1.88608</v>
      </c>
      <c r="GI26">
        <v>1.8768499999999999</v>
      </c>
      <c r="GJ26">
        <v>1.8833</v>
      </c>
      <c r="GK26">
        <v>1.88232</v>
      </c>
      <c r="GL26">
        <v>1.8858299999999999</v>
      </c>
      <c r="GM26">
        <v>5</v>
      </c>
      <c r="GN26">
        <v>0</v>
      </c>
      <c r="GO26">
        <v>0</v>
      </c>
      <c r="GP26">
        <v>0</v>
      </c>
      <c r="GQ26" t="s">
        <v>371</v>
      </c>
      <c r="GR26" t="s">
        <v>372</v>
      </c>
      <c r="GS26" t="s">
        <v>373</v>
      </c>
      <c r="GT26" t="s">
        <v>373</v>
      </c>
      <c r="GU26" t="s">
        <v>373</v>
      </c>
      <c r="GV26" t="s">
        <v>373</v>
      </c>
      <c r="GW26">
        <v>0</v>
      </c>
      <c r="GX26">
        <v>100</v>
      </c>
      <c r="GY26">
        <v>100</v>
      </c>
      <c r="GZ26">
        <v>0.32500000000000001</v>
      </c>
      <c r="HA26">
        <v>3.9199999999999999E-2</v>
      </c>
      <c r="HB26">
        <v>0.73775258868290605</v>
      </c>
      <c r="HC26">
        <v>-1.54219930941761E-3</v>
      </c>
      <c r="HD26">
        <v>9.932230794391771E-7</v>
      </c>
      <c r="HE26">
        <v>-3.2951819426937901E-10</v>
      </c>
      <c r="HF26">
        <v>3.9166510420780801E-2</v>
      </c>
      <c r="HG26">
        <v>0</v>
      </c>
      <c r="HH26">
        <v>0</v>
      </c>
      <c r="HI26">
        <v>0</v>
      </c>
      <c r="HJ26">
        <v>1</v>
      </c>
      <c r="HK26">
        <v>2080</v>
      </c>
      <c r="HL26">
        <v>1</v>
      </c>
      <c r="HM26">
        <v>27</v>
      </c>
      <c r="HN26">
        <v>1.5</v>
      </c>
      <c r="HO26">
        <v>1.5</v>
      </c>
      <c r="HP26">
        <v>18</v>
      </c>
      <c r="HQ26">
        <v>516.827</v>
      </c>
      <c r="HR26">
        <v>497.66199999999998</v>
      </c>
      <c r="HS26">
        <v>26.999400000000001</v>
      </c>
      <c r="HT26">
        <v>33.007899999999999</v>
      </c>
      <c r="HU26">
        <v>30.000399999999999</v>
      </c>
      <c r="HV26">
        <v>32.683999999999997</v>
      </c>
      <c r="HW26">
        <v>32.659599999999998</v>
      </c>
      <c r="HX26">
        <v>20.637599999999999</v>
      </c>
      <c r="HY26">
        <v>32.0197</v>
      </c>
      <c r="HZ26">
        <v>39.997799999999998</v>
      </c>
      <c r="IA26">
        <v>27</v>
      </c>
      <c r="IB26">
        <v>400</v>
      </c>
      <c r="IC26">
        <v>23.1891</v>
      </c>
      <c r="ID26">
        <v>99.011499999999998</v>
      </c>
      <c r="IE26">
        <v>99.89</v>
      </c>
    </row>
    <row r="27" spans="1:239" x14ac:dyDescent="0.3">
      <c r="A27">
        <v>11</v>
      </c>
      <c r="B27">
        <v>1628176270.5999999</v>
      </c>
      <c r="C27">
        <v>1291</v>
      </c>
      <c r="D27" t="s">
        <v>420</v>
      </c>
      <c r="E27" t="s">
        <v>421</v>
      </c>
      <c r="F27">
        <v>0</v>
      </c>
      <c r="G27" t="s">
        <v>362</v>
      </c>
      <c r="H27" t="s">
        <v>363</v>
      </c>
      <c r="I27" t="s">
        <v>364</v>
      </c>
      <c r="J27">
        <v>1628176270.5999999</v>
      </c>
      <c r="K27">
        <f t="shared" si="0"/>
        <v>5.8640017549262055E-3</v>
      </c>
      <c r="L27">
        <f t="shared" si="1"/>
        <v>5.8640017549262051</v>
      </c>
      <c r="M27">
        <f t="shared" si="2"/>
        <v>62.82792313814916</v>
      </c>
      <c r="N27">
        <f t="shared" si="3"/>
        <v>524.70000000000005</v>
      </c>
      <c r="O27">
        <f t="shared" si="4"/>
        <v>300.97626095595712</v>
      </c>
      <c r="P27">
        <f t="shared" si="5"/>
        <v>29.998761052225387</v>
      </c>
      <c r="Q27">
        <f t="shared" si="6"/>
        <v>52.297645914360011</v>
      </c>
      <c r="R27">
        <f t="shared" si="7"/>
        <v>0.5047444490079841</v>
      </c>
      <c r="S27">
        <f t="shared" si="8"/>
        <v>2.9221287333071317</v>
      </c>
      <c r="T27">
        <f t="shared" si="9"/>
        <v>0.46083687188504185</v>
      </c>
      <c r="U27">
        <f t="shared" si="10"/>
        <v>0.29164900845380298</v>
      </c>
      <c r="V27">
        <f t="shared" si="11"/>
        <v>321.50585938809519</v>
      </c>
      <c r="W27">
        <f t="shared" si="12"/>
        <v>30.562706425815705</v>
      </c>
      <c r="X27">
        <f t="shared" si="13"/>
        <v>29.917100000000001</v>
      </c>
      <c r="Y27">
        <f t="shared" si="14"/>
        <v>4.2402047992992467</v>
      </c>
      <c r="Z27">
        <f t="shared" si="15"/>
        <v>70.064653915791567</v>
      </c>
      <c r="AA27">
        <f t="shared" si="16"/>
        <v>3.0180963916213539</v>
      </c>
      <c r="AB27">
        <f t="shared" si="17"/>
        <v>4.307587667882733</v>
      </c>
      <c r="AC27">
        <f t="shared" si="18"/>
        <v>1.2221084076778927</v>
      </c>
      <c r="AD27">
        <f t="shared" si="19"/>
        <v>-258.60247739224565</v>
      </c>
      <c r="AE27">
        <f t="shared" si="20"/>
        <v>43.259881052556779</v>
      </c>
      <c r="AF27">
        <f t="shared" si="21"/>
        <v>3.2935105182541413</v>
      </c>
      <c r="AG27">
        <f t="shared" si="22"/>
        <v>109.45677356666047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52099.390086871259</v>
      </c>
      <c r="AM27" t="s">
        <v>365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10251.700000000001</v>
      </c>
      <c r="AU27">
        <v>714.00284615384601</v>
      </c>
      <c r="AV27">
        <v>1175.8900000000001</v>
      </c>
      <c r="AW27">
        <f t="shared" si="27"/>
        <v>0.39279792654598134</v>
      </c>
      <c r="AX27">
        <v>0.5</v>
      </c>
      <c r="AY27">
        <f t="shared" si="28"/>
        <v>1681.1795996829508</v>
      </c>
      <c r="AZ27">
        <f t="shared" si="29"/>
        <v>62.82792313814916</v>
      </c>
      <c r="BA27">
        <f t="shared" si="30"/>
        <v>330.18193045343298</v>
      </c>
      <c r="BB27">
        <f t="shared" si="31"/>
        <v>3.7563716136157985E-2</v>
      </c>
      <c r="BC27">
        <f t="shared" si="32"/>
        <v>2.4461556778270075</v>
      </c>
      <c r="BD27">
        <f t="shared" si="33"/>
        <v>255.58571761190353</v>
      </c>
      <c r="BE27" t="s">
        <v>423</v>
      </c>
      <c r="BF27">
        <v>549.80999999999995</v>
      </c>
      <c r="BG27">
        <f t="shared" si="34"/>
        <v>549.80999999999995</v>
      </c>
      <c r="BH27">
        <f t="shared" si="35"/>
        <v>0.53243075457738409</v>
      </c>
      <c r="BI27">
        <f t="shared" si="36"/>
        <v>0.73774462344453418</v>
      </c>
      <c r="BJ27">
        <f t="shared" si="37"/>
        <v>0.82124716987057766</v>
      </c>
      <c r="BK27">
        <f t="shared" si="38"/>
        <v>0.52866977747654631</v>
      </c>
      <c r="BL27">
        <f t="shared" si="39"/>
        <v>0.76702466715447737</v>
      </c>
      <c r="BM27">
        <f t="shared" si="40"/>
        <v>0.56809209319123721</v>
      </c>
      <c r="BN27">
        <f t="shared" si="41"/>
        <v>0.43190790680876279</v>
      </c>
      <c r="BO27">
        <f t="shared" si="42"/>
        <v>1999.98</v>
      </c>
      <c r="BP27">
        <f t="shared" si="43"/>
        <v>1681.1795996829508</v>
      </c>
      <c r="BQ27">
        <f t="shared" si="44"/>
        <v>0.84059820582353362</v>
      </c>
      <c r="BR27">
        <f t="shared" si="45"/>
        <v>0.16075453723941999</v>
      </c>
      <c r="BS27">
        <v>6</v>
      </c>
      <c r="BT27">
        <v>0.5</v>
      </c>
      <c r="BU27" t="s">
        <v>368</v>
      </c>
      <c r="BV27">
        <v>2</v>
      </c>
      <c r="BW27">
        <v>1628176270.5999999</v>
      </c>
      <c r="BX27">
        <v>524.70000000000005</v>
      </c>
      <c r="BY27">
        <v>603.78809047346499</v>
      </c>
      <c r="BZ27">
        <v>30.2804294341841</v>
      </c>
      <c r="CA27">
        <v>23.456499999999998</v>
      </c>
      <c r="CB27">
        <v>524.13599999999997</v>
      </c>
      <c r="CC27">
        <v>30.288399999999999</v>
      </c>
      <c r="CD27">
        <v>499.98500000000001</v>
      </c>
      <c r="CE27">
        <v>99.571600000000004</v>
      </c>
      <c r="CF27">
        <v>9.9918800000000002E-2</v>
      </c>
      <c r="CG27">
        <v>30.191700000000001</v>
      </c>
      <c r="CH27">
        <v>29.917100000000001</v>
      </c>
      <c r="CI27">
        <v>999.9</v>
      </c>
      <c r="CJ27">
        <v>0</v>
      </c>
      <c r="CK27">
        <v>0</v>
      </c>
      <c r="CL27">
        <v>10000.6</v>
      </c>
      <c r="CM27">
        <v>0</v>
      </c>
      <c r="CN27">
        <v>1286.72</v>
      </c>
      <c r="CO27">
        <v>-75.289000000000001</v>
      </c>
      <c r="CP27">
        <v>541.11099999999999</v>
      </c>
      <c r="CQ27">
        <v>614.40099999999995</v>
      </c>
      <c r="CR27">
        <v>6.8727299999999998</v>
      </c>
      <c r="CS27">
        <v>599.98900000000003</v>
      </c>
      <c r="CT27">
        <v>23.456499999999998</v>
      </c>
      <c r="CU27">
        <v>3.01993</v>
      </c>
      <c r="CV27">
        <v>2.3355999999999999</v>
      </c>
      <c r="CW27">
        <v>24.138200000000001</v>
      </c>
      <c r="CX27">
        <v>19.924099999999999</v>
      </c>
      <c r="CY27">
        <v>1999.98</v>
      </c>
      <c r="CZ27">
        <v>0.98000799999999999</v>
      </c>
      <c r="DA27">
        <v>1.99925E-2</v>
      </c>
      <c r="DB27">
        <v>0</v>
      </c>
      <c r="DC27">
        <v>714.34400000000005</v>
      </c>
      <c r="DD27">
        <v>5.0005300000000004</v>
      </c>
      <c r="DE27">
        <v>16284.3</v>
      </c>
      <c r="DF27">
        <v>17833.400000000001</v>
      </c>
      <c r="DG27">
        <v>48.875</v>
      </c>
      <c r="DH27">
        <v>49.875</v>
      </c>
      <c r="DI27">
        <v>49.25</v>
      </c>
      <c r="DJ27">
        <v>49.436999999999998</v>
      </c>
      <c r="DK27">
        <v>50.061999999999998</v>
      </c>
      <c r="DL27">
        <v>1955.1</v>
      </c>
      <c r="DM27">
        <v>39.880000000000003</v>
      </c>
      <c r="DN27">
        <v>0</v>
      </c>
      <c r="DO27">
        <v>121.90000009536701</v>
      </c>
      <c r="DP27">
        <v>0</v>
      </c>
      <c r="DQ27">
        <v>714.00284615384601</v>
      </c>
      <c r="DR27">
        <v>-0.211076910567711</v>
      </c>
      <c r="DS27">
        <v>-28.878632899348698</v>
      </c>
      <c r="DT27">
        <v>16285.8576923077</v>
      </c>
      <c r="DU27">
        <v>15</v>
      </c>
      <c r="DV27">
        <v>1628176230.5999999</v>
      </c>
      <c r="DW27" t="s">
        <v>424</v>
      </c>
      <c r="DX27">
        <v>1628176230.5999999</v>
      </c>
      <c r="DY27">
        <v>1628176228.0999999</v>
      </c>
      <c r="DZ27">
        <v>12</v>
      </c>
      <c r="EA27">
        <v>0.40899999999999997</v>
      </c>
      <c r="EB27">
        <v>2E-3</v>
      </c>
      <c r="EC27">
        <v>0.50800000000000001</v>
      </c>
      <c r="ED27">
        <v>3.1E-2</v>
      </c>
      <c r="EE27">
        <v>600</v>
      </c>
      <c r="EF27">
        <v>23</v>
      </c>
      <c r="EG27">
        <v>0.03</v>
      </c>
      <c r="EH27">
        <v>0.01</v>
      </c>
      <c r="EI27">
        <v>59.536649233663702</v>
      </c>
      <c r="EJ27">
        <v>-0.11971535866713399</v>
      </c>
      <c r="EK27">
        <v>0.103715594868467</v>
      </c>
      <c r="EL27">
        <v>1</v>
      </c>
      <c r="EM27">
        <v>0.51205954516101304</v>
      </c>
      <c r="EN27">
        <v>6.9332400744283901E-2</v>
      </c>
      <c r="EO27">
        <v>1.7003046277313801E-2</v>
      </c>
      <c r="EP27">
        <v>1</v>
      </c>
      <c r="EQ27">
        <v>2</v>
      </c>
      <c r="ER27">
        <v>2</v>
      </c>
      <c r="ES27" t="s">
        <v>370</v>
      </c>
      <c r="ET27">
        <v>2.9891200000000002</v>
      </c>
      <c r="EU27">
        <v>2.7509000000000001</v>
      </c>
      <c r="EV27">
        <v>0.10917499999999999</v>
      </c>
      <c r="EW27">
        <v>0.120188</v>
      </c>
      <c r="EX27">
        <v>0.12618199999999999</v>
      </c>
      <c r="EY27">
        <v>0.10578700000000001</v>
      </c>
      <c r="EZ27">
        <v>21388.799999999999</v>
      </c>
      <c r="FA27">
        <v>21834.7</v>
      </c>
      <c r="FB27">
        <v>23859.200000000001</v>
      </c>
      <c r="FC27">
        <v>25136.9</v>
      </c>
      <c r="FD27">
        <v>30039.4</v>
      </c>
      <c r="FE27">
        <v>31639.3</v>
      </c>
      <c r="FF27">
        <v>38019</v>
      </c>
      <c r="FG27">
        <v>39237.1</v>
      </c>
      <c r="FH27">
        <v>2.0657199999999998</v>
      </c>
      <c r="FI27">
        <v>1.94438</v>
      </c>
      <c r="FJ27">
        <v>1.1473900000000001E-3</v>
      </c>
      <c r="FK27">
        <v>0</v>
      </c>
      <c r="FL27">
        <v>29.898399999999999</v>
      </c>
      <c r="FM27">
        <v>999.9</v>
      </c>
      <c r="FN27">
        <v>42.747999999999998</v>
      </c>
      <c r="FO27">
        <v>39.820999999999998</v>
      </c>
      <c r="FP27">
        <v>31.524000000000001</v>
      </c>
      <c r="FQ27">
        <v>61.54</v>
      </c>
      <c r="FR27">
        <v>24.4071</v>
      </c>
      <c r="FS27">
        <v>1</v>
      </c>
      <c r="FT27">
        <v>0.45823700000000001</v>
      </c>
      <c r="FU27">
        <v>2.4988199999999998</v>
      </c>
      <c r="FV27">
        <v>20.366900000000001</v>
      </c>
      <c r="FW27">
        <v>5.2500900000000001</v>
      </c>
      <c r="FX27">
        <v>12.0099</v>
      </c>
      <c r="FY27">
        <v>4.9783499999999998</v>
      </c>
      <c r="FZ27">
        <v>3.2922500000000001</v>
      </c>
      <c r="GA27">
        <v>9999</v>
      </c>
      <c r="GB27">
        <v>999.9</v>
      </c>
      <c r="GC27">
        <v>9999</v>
      </c>
      <c r="GD27">
        <v>9999</v>
      </c>
      <c r="GE27">
        <v>1.8757999999999999</v>
      </c>
      <c r="GF27">
        <v>1.8768400000000001</v>
      </c>
      <c r="GG27">
        <v>1.88293</v>
      </c>
      <c r="GH27">
        <v>1.8861399999999999</v>
      </c>
      <c r="GI27">
        <v>1.8769400000000001</v>
      </c>
      <c r="GJ27">
        <v>1.88337</v>
      </c>
      <c r="GK27">
        <v>1.88232</v>
      </c>
      <c r="GL27">
        <v>1.8858299999999999</v>
      </c>
      <c r="GM27">
        <v>5</v>
      </c>
      <c r="GN27">
        <v>0</v>
      </c>
      <c r="GO27">
        <v>0</v>
      </c>
      <c r="GP27">
        <v>0</v>
      </c>
      <c r="GQ27" t="s">
        <v>371</v>
      </c>
      <c r="GR27" t="s">
        <v>372</v>
      </c>
      <c r="GS27" t="s">
        <v>373</v>
      </c>
      <c r="GT27" t="s">
        <v>373</v>
      </c>
      <c r="GU27" t="s">
        <v>373</v>
      </c>
      <c r="GV27" t="s">
        <v>373</v>
      </c>
      <c r="GW27">
        <v>0</v>
      </c>
      <c r="GX27">
        <v>100</v>
      </c>
      <c r="GY27">
        <v>100</v>
      </c>
      <c r="GZ27">
        <v>0.56399999999999995</v>
      </c>
      <c r="HA27">
        <v>4.0899999999999999E-2</v>
      </c>
      <c r="HB27">
        <v>1.1465947874928499</v>
      </c>
      <c r="HC27">
        <v>-1.54219930941761E-3</v>
      </c>
      <c r="HD27">
        <v>9.932230794391771E-7</v>
      </c>
      <c r="HE27">
        <v>-3.2951819426937901E-10</v>
      </c>
      <c r="HF27">
        <v>4.0868372039537401E-2</v>
      </c>
      <c r="HG27">
        <v>0</v>
      </c>
      <c r="HH27">
        <v>0</v>
      </c>
      <c r="HI27">
        <v>0</v>
      </c>
      <c r="HJ27">
        <v>1</v>
      </c>
      <c r="HK27">
        <v>2080</v>
      </c>
      <c r="HL27">
        <v>1</v>
      </c>
      <c r="HM27">
        <v>27</v>
      </c>
      <c r="HN27">
        <v>0.7</v>
      </c>
      <c r="HO27">
        <v>0.7</v>
      </c>
      <c r="HP27">
        <v>18</v>
      </c>
      <c r="HQ27">
        <v>516.53200000000004</v>
      </c>
      <c r="HR27">
        <v>495.89699999999999</v>
      </c>
      <c r="HS27">
        <v>26.9985</v>
      </c>
      <c r="HT27">
        <v>33.113199999999999</v>
      </c>
      <c r="HU27">
        <v>30.000499999999999</v>
      </c>
      <c r="HV27">
        <v>32.795900000000003</v>
      </c>
      <c r="HW27">
        <v>32.769300000000001</v>
      </c>
      <c r="HX27">
        <v>28.652200000000001</v>
      </c>
      <c r="HY27">
        <v>30.2727</v>
      </c>
      <c r="HZ27">
        <v>38.037300000000002</v>
      </c>
      <c r="IA27">
        <v>27</v>
      </c>
      <c r="IB27">
        <v>600</v>
      </c>
      <c r="IC27">
        <v>23.411200000000001</v>
      </c>
      <c r="ID27">
        <v>98.989099999999993</v>
      </c>
      <c r="IE27">
        <v>99.865700000000004</v>
      </c>
    </row>
    <row r="28" spans="1:239" x14ac:dyDescent="0.3">
      <c r="A28">
        <v>12</v>
      </c>
      <c r="B28">
        <v>1628176375.0999999</v>
      </c>
      <c r="C28">
        <v>1395.5</v>
      </c>
      <c r="D28" t="s">
        <v>425</v>
      </c>
      <c r="E28" t="s">
        <v>426</v>
      </c>
      <c r="F28">
        <v>0</v>
      </c>
      <c r="G28" t="s">
        <v>362</v>
      </c>
      <c r="H28" t="s">
        <v>363</v>
      </c>
      <c r="I28" t="s">
        <v>364</v>
      </c>
      <c r="J28">
        <v>1628176375.0999999</v>
      </c>
      <c r="K28">
        <f t="shared" si="0"/>
        <v>5.5894603798521186E-3</v>
      </c>
      <c r="L28">
        <f t="shared" si="1"/>
        <v>5.5894603798521185</v>
      </c>
      <c r="M28">
        <f t="shared" si="2"/>
        <v>53.868845786532994</v>
      </c>
      <c r="N28">
        <f t="shared" si="3"/>
        <v>722.971</v>
      </c>
      <c r="O28">
        <f t="shared" si="4"/>
        <v>518.71345115025247</v>
      </c>
      <c r="P28">
        <f t="shared" si="5"/>
        <v>51.701560710007605</v>
      </c>
      <c r="Q28">
        <f t="shared" si="6"/>
        <v>72.060458361330703</v>
      </c>
      <c r="R28">
        <f t="shared" si="7"/>
        <v>0.48431133076363708</v>
      </c>
      <c r="S28">
        <f t="shared" si="8"/>
        <v>2.9255477684054312</v>
      </c>
      <c r="T28">
        <f t="shared" si="9"/>
        <v>0.44377699138648141</v>
      </c>
      <c r="U28">
        <f t="shared" si="10"/>
        <v>0.28071921518407678</v>
      </c>
      <c r="V28">
        <f t="shared" si="11"/>
        <v>321.52239838797243</v>
      </c>
      <c r="W28">
        <f t="shared" si="12"/>
        <v>30.560955080863607</v>
      </c>
      <c r="X28">
        <f t="shared" si="13"/>
        <v>29.898499999999999</v>
      </c>
      <c r="Y28">
        <f t="shared" si="14"/>
        <v>4.2356740349199411</v>
      </c>
      <c r="Z28">
        <f t="shared" si="15"/>
        <v>70.542340545585006</v>
      </c>
      <c r="AA28">
        <f t="shared" si="16"/>
        <v>3.0260077511375156</v>
      </c>
      <c r="AB28">
        <f t="shared" si="17"/>
        <v>4.2896333290530473</v>
      </c>
      <c r="AC28">
        <f t="shared" si="18"/>
        <v>1.2096662837824255</v>
      </c>
      <c r="AD28">
        <f t="shared" si="19"/>
        <v>-246.49520275147842</v>
      </c>
      <c r="AE28">
        <f t="shared" si="20"/>
        <v>34.761957736376544</v>
      </c>
      <c r="AF28">
        <f t="shared" si="21"/>
        <v>2.6422480939913746</v>
      </c>
      <c r="AG28">
        <f t="shared" si="22"/>
        <v>112.43140146686194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52209.514675439088</v>
      </c>
      <c r="AM28" t="s">
        <v>365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10252.200000000001</v>
      </c>
      <c r="AU28">
        <v>710.53273076923097</v>
      </c>
      <c r="AV28">
        <v>1182.45</v>
      </c>
      <c r="AW28">
        <f t="shared" si="27"/>
        <v>0.39910124675949854</v>
      </c>
      <c r="AX28">
        <v>0.5</v>
      </c>
      <c r="AY28">
        <f t="shared" si="28"/>
        <v>1681.2638996828871</v>
      </c>
      <c r="AZ28">
        <f t="shared" si="29"/>
        <v>53.868845786532994</v>
      </c>
      <c r="BA28">
        <f t="shared" si="30"/>
        <v>335.49725924758837</v>
      </c>
      <c r="BB28">
        <f t="shared" si="31"/>
        <v>3.2233057472414318E-2</v>
      </c>
      <c r="BC28">
        <f t="shared" si="32"/>
        <v>2.427037084020466</v>
      </c>
      <c r="BD28">
        <f t="shared" si="33"/>
        <v>255.8942860673022</v>
      </c>
      <c r="BE28" t="s">
        <v>428</v>
      </c>
      <c r="BF28">
        <v>546.95000000000005</v>
      </c>
      <c r="BG28">
        <f t="shared" si="34"/>
        <v>546.95000000000005</v>
      </c>
      <c r="BH28">
        <f t="shared" si="35"/>
        <v>0.53744344369740793</v>
      </c>
      <c r="BI28">
        <f t="shared" si="36"/>
        <v>0.74259208376202845</v>
      </c>
      <c r="BJ28">
        <f t="shared" si="37"/>
        <v>0.81870569272683191</v>
      </c>
      <c r="BK28">
        <f t="shared" si="38"/>
        <v>0.53612462678363015</v>
      </c>
      <c r="BL28">
        <f t="shared" si="39"/>
        <v>0.76527537487120312</v>
      </c>
      <c r="BM28">
        <f t="shared" si="40"/>
        <v>0.57162847343278211</v>
      </c>
      <c r="BN28">
        <f t="shared" si="41"/>
        <v>0.42837152656721789</v>
      </c>
      <c r="BO28">
        <f t="shared" si="42"/>
        <v>2000.08</v>
      </c>
      <c r="BP28">
        <f t="shared" si="43"/>
        <v>1681.2638996828871</v>
      </c>
      <c r="BQ28">
        <f t="shared" si="44"/>
        <v>0.84059832590840722</v>
      </c>
      <c r="BR28">
        <f t="shared" si="45"/>
        <v>0.16075476900322608</v>
      </c>
      <c r="BS28">
        <v>6</v>
      </c>
      <c r="BT28">
        <v>0.5</v>
      </c>
      <c r="BU28" t="s">
        <v>368</v>
      </c>
      <c r="BV28">
        <v>2</v>
      </c>
      <c r="BW28">
        <v>1628176375.0999999</v>
      </c>
      <c r="BX28">
        <v>722.971</v>
      </c>
      <c r="BY28">
        <v>792.45352559774801</v>
      </c>
      <c r="BZ28">
        <v>30.359449545516899</v>
      </c>
      <c r="CA28">
        <v>23.8566</v>
      </c>
      <c r="CB28">
        <v>722.42200000000003</v>
      </c>
      <c r="CC28">
        <v>30.176100000000002</v>
      </c>
      <c r="CD28">
        <v>500.06700000000001</v>
      </c>
      <c r="CE28">
        <v>99.572900000000004</v>
      </c>
      <c r="CF28">
        <v>9.9781700000000001E-2</v>
      </c>
      <c r="CG28">
        <v>30.1189</v>
      </c>
      <c r="CH28">
        <v>29.898499999999999</v>
      </c>
      <c r="CI28">
        <v>999.9</v>
      </c>
      <c r="CJ28">
        <v>0</v>
      </c>
      <c r="CK28">
        <v>0</v>
      </c>
      <c r="CL28">
        <v>10020</v>
      </c>
      <c r="CM28">
        <v>0</v>
      </c>
      <c r="CN28">
        <v>1295.58</v>
      </c>
      <c r="CO28">
        <v>-77.049400000000006</v>
      </c>
      <c r="CP28">
        <v>745.49400000000003</v>
      </c>
      <c r="CQ28">
        <v>819.572</v>
      </c>
      <c r="CR28">
        <v>6.3563900000000002</v>
      </c>
      <c r="CS28">
        <v>800.02</v>
      </c>
      <c r="CT28">
        <v>23.8566</v>
      </c>
      <c r="CU28">
        <v>3.0083899999999999</v>
      </c>
      <c r="CV28">
        <v>2.37547</v>
      </c>
      <c r="CW28">
        <v>24.074400000000001</v>
      </c>
      <c r="CX28">
        <v>20.197500000000002</v>
      </c>
      <c r="CY28">
        <v>2000.08</v>
      </c>
      <c r="CZ28">
        <v>0.98000799999999999</v>
      </c>
      <c r="DA28">
        <v>1.99925E-2</v>
      </c>
      <c r="DB28">
        <v>0</v>
      </c>
      <c r="DC28">
        <v>710.41099999999994</v>
      </c>
      <c r="DD28">
        <v>5.0005300000000004</v>
      </c>
      <c r="DE28">
        <v>16195</v>
      </c>
      <c r="DF28">
        <v>17834.2</v>
      </c>
      <c r="DG28">
        <v>48.75</v>
      </c>
      <c r="DH28">
        <v>49.75</v>
      </c>
      <c r="DI28">
        <v>49.186999999999998</v>
      </c>
      <c r="DJ28">
        <v>49.311999999999998</v>
      </c>
      <c r="DK28">
        <v>50</v>
      </c>
      <c r="DL28">
        <v>1955.19</v>
      </c>
      <c r="DM28">
        <v>39.89</v>
      </c>
      <c r="DN28">
        <v>0</v>
      </c>
      <c r="DO28">
        <v>104.10000014305101</v>
      </c>
      <c r="DP28">
        <v>0</v>
      </c>
      <c r="DQ28">
        <v>710.53273076923097</v>
      </c>
      <c r="DR28">
        <v>0.13500854979719701</v>
      </c>
      <c r="DS28">
        <v>-26.611966044487801</v>
      </c>
      <c r="DT28">
        <v>16202.6384615385</v>
      </c>
      <c r="DU28">
        <v>15</v>
      </c>
      <c r="DV28">
        <v>1628176337.5999999</v>
      </c>
      <c r="DW28" t="s">
        <v>429</v>
      </c>
      <c r="DX28">
        <v>1628176334.5999999</v>
      </c>
      <c r="DY28">
        <v>1628176337.5999999</v>
      </c>
      <c r="DZ28">
        <v>13</v>
      </c>
      <c r="EA28">
        <v>0.122</v>
      </c>
      <c r="EB28">
        <v>-4.0000000000000001E-3</v>
      </c>
      <c r="EC28">
        <v>0.502</v>
      </c>
      <c r="ED28">
        <v>2.7E-2</v>
      </c>
      <c r="EE28">
        <v>800</v>
      </c>
      <c r="EF28">
        <v>23</v>
      </c>
      <c r="EG28">
        <v>0.03</v>
      </c>
      <c r="EH28">
        <v>0.01</v>
      </c>
      <c r="EI28">
        <v>60.257158973649297</v>
      </c>
      <c r="EJ28">
        <v>-0.349424876951418</v>
      </c>
      <c r="EK28">
        <v>0.164883173749029</v>
      </c>
      <c r="EL28">
        <v>1</v>
      </c>
      <c r="EM28">
        <v>0.45837467769415102</v>
      </c>
      <c r="EN28">
        <v>9.8596037662580904E-2</v>
      </c>
      <c r="EO28">
        <v>1.9299662470004499E-2</v>
      </c>
      <c r="EP28">
        <v>1</v>
      </c>
      <c r="EQ28">
        <v>2</v>
      </c>
      <c r="ER28">
        <v>2</v>
      </c>
      <c r="ES28" t="s">
        <v>370</v>
      </c>
      <c r="ET28">
        <v>2.9892599999999998</v>
      </c>
      <c r="EU28">
        <v>2.7509299999999999</v>
      </c>
      <c r="EV28">
        <v>0.136656</v>
      </c>
      <c r="EW28">
        <v>0.14622499999999999</v>
      </c>
      <c r="EX28">
        <v>0.12584500000000001</v>
      </c>
      <c r="EY28">
        <v>0.10703699999999999</v>
      </c>
      <c r="EZ28">
        <v>20726.099999999999</v>
      </c>
      <c r="FA28">
        <v>21186.400000000001</v>
      </c>
      <c r="FB28">
        <v>23856.5</v>
      </c>
      <c r="FC28">
        <v>25135.3</v>
      </c>
      <c r="FD28">
        <v>30047.8</v>
      </c>
      <c r="FE28">
        <v>31593.3</v>
      </c>
      <c r="FF28">
        <v>38015.1</v>
      </c>
      <c r="FG28">
        <v>39235.1</v>
      </c>
      <c r="FH28">
        <v>2.0649500000000001</v>
      </c>
      <c r="FI28">
        <v>1.94215</v>
      </c>
      <c r="FJ28">
        <v>1.07251E-2</v>
      </c>
      <c r="FK28">
        <v>0</v>
      </c>
      <c r="FL28">
        <v>29.7239</v>
      </c>
      <c r="FM28">
        <v>999.9</v>
      </c>
      <c r="FN28">
        <v>41.619</v>
      </c>
      <c r="FO28">
        <v>40.234000000000002</v>
      </c>
      <c r="FP28">
        <v>31.377700000000001</v>
      </c>
      <c r="FQ28">
        <v>61.81</v>
      </c>
      <c r="FR28">
        <v>24.6114</v>
      </c>
      <c r="FS28">
        <v>1</v>
      </c>
      <c r="FT28">
        <v>0.46218500000000001</v>
      </c>
      <c r="FU28">
        <v>2.4092600000000002</v>
      </c>
      <c r="FV28">
        <v>20.368600000000001</v>
      </c>
      <c r="FW28">
        <v>5.2533799999999999</v>
      </c>
      <c r="FX28">
        <v>12.0099</v>
      </c>
      <c r="FY28">
        <v>4.9797500000000001</v>
      </c>
      <c r="FZ28">
        <v>3.2930000000000001</v>
      </c>
      <c r="GA28">
        <v>9999</v>
      </c>
      <c r="GB28">
        <v>999.9</v>
      </c>
      <c r="GC28">
        <v>9999</v>
      </c>
      <c r="GD28">
        <v>9999</v>
      </c>
      <c r="GE28">
        <v>1.87582</v>
      </c>
      <c r="GF28">
        <v>1.8768899999999999</v>
      </c>
      <c r="GG28">
        <v>1.88293</v>
      </c>
      <c r="GH28">
        <v>1.8861399999999999</v>
      </c>
      <c r="GI28">
        <v>1.8769800000000001</v>
      </c>
      <c r="GJ28">
        <v>1.8833899999999999</v>
      </c>
      <c r="GK28">
        <v>1.88232</v>
      </c>
      <c r="GL28">
        <v>1.88584</v>
      </c>
      <c r="GM28">
        <v>5</v>
      </c>
      <c r="GN28">
        <v>0</v>
      </c>
      <c r="GO28">
        <v>0</v>
      </c>
      <c r="GP28">
        <v>0</v>
      </c>
      <c r="GQ28" t="s">
        <v>371</v>
      </c>
      <c r="GR28" t="s">
        <v>372</v>
      </c>
      <c r="GS28" t="s">
        <v>373</v>
      </c>
      <c r="GT28" t="s">
        <v>373</v>
      </c>
      <c r="GU28" t="s">
        <v>373</v>
      </c>
      <c r="GV28" t="s">
        <v>373</v>
      </c>
      <c r="GW28">
        <v>0</v>
      </c>
      <c r="GX28">
        <v>100</v>
      </c>
      <c r="GY28">
        <v>100</v>
      </c>
      <c r="GZ28">
        <v>0.54900000000000004</v>
      </c>
      <c r="HA28">
        <v>3.6900000000000002E-2</v>
      </c>
      <c r="HB28">
        <v>1.2680866230697401</v>
      </c>
      <c r="HC28">
        <v>-1.54219930941761E-3</v>
      </c>
      <c r="HD28">
        <v>9.932230794391771E-7</v>
      </c>
      <c r="HE28">
        <v>-3.2951819426937901E-10</v>
      </c>
      <c r="HF28">
        <v>3.6885874399657501E-2</v>
      </c>
      <c r="HG28">
        <v>0</v>
      </c>
      <c r="HH28">
        <v>0</v>
      </c>
      <c r="HI28">
        <v>0</v>
      </c>
      <c r="HJ28">
        <v>1</v>
      </c>
      <c r="HK28">
        <v>2080</v>
      </c>
      <c r="HL28">
        <v>1</v>
      </c>
      <c r="HM28">
        <v>27</v>
      </c>
      <c r="HN28">
        <v>0.7</v>
      </c>
      <c r="HO28">
        <v>0.6</v>
      </c>
      <c r="HP28">
        <v>18</v>
      </c>
      <c r="HQ28">
        <v>516.53700000000003</v>
      </c>
      <c r="HR28">
        <v>494.77199999999999</v>
      </c>
      <c r="HS28">
        <v>27.000299999999999</v>
      </c>
      <c r="HT28">
        <v>33.162999999999997</v>
      </c>
      <c r="HU28">
        <v>30.000299999999999</v>
      </c>
      <c r="HV28">
        <v>32.858199999999997</v>
      </c>
      <c r="HW28">
        <v>32.832900000000002</v>
      </c>
      <c r="HX28">
        <v>36.2498</v>
      </c>
      <c r="HY28">
        <v>27.5931</v>
      </c>
      <c r="HZ28">
        <v>36.220500000000001</v>
      </c>
      <c r="IA28">
        <v>27</v>
      </c>
      <c r="IB28">
        <v>800</v>
      </c>
      <c r="IC28">
        <v>23.858599999999999</v>
      </c>
      <c r="ID28">
        <v>98.978399999999993</v>
      </c>
      <c r="IE28">
        <v>99.86</v>
      </c>
    </row>
    <row r="29" spans="1:239" x14ac:dyDescent="0.3">
      <c r="A29">
        <v>13</v>
      </c>
      <c r="B29">
        <v>1628176486.5</v>
      </c>
      <c r="C29">
        <v>1506.9000000953699</v>
      </c>
      <c r="D29" t="s">
        <v>430</v>
      </c>
      <c r="E29" t="s">
        <v>431</v>
      </c>
      <c r="F29">
        <v>0</v>
      </c>
      <c r="G29" t="s">
        <v>362</v>
      </c>
      <c r="H29" t="s">
        <v>363</v>
      </c>
      <c r="I29" t="s">
        <v>364</v>
      </c>
      <c r="J29">
        <v>1628176486.5</v>
      </c>
      <c r="K29">
        <f t="shared" si="0"/>
        <v>5.0426103420961651E-3</v>
      </c>
      <c r="L29">
        <f t="shared" si="1"/>
        <v>5.0426103420961654</v>
      </c>
      <c r="M29">
        <f t="shared" si="2"/>
        <v>54.169413289534603</v>
      </c>
      <c r="N29">
        <f t="shared" si="3"/>
        <v>922.33500000000004</v>
      </c>
      <c r="O29">
        <f t="shared" si="4"/>
        <v>684.28863529973341</v>
      </c>
      <c r="P29">
        <f t="shared" si="5"/>
        <v>68.206538152364459</v>
      </c>
      <c r="Q29">
        <f t="shared" si="6"/>
        <v>91.93383335850001</v>
      </c>
      <c r="R29">
        <f t="shared" si="7"/>
        <v>0.41775188450373574</v>
      </c>
      <c r="S29">
        <f t="shared" si="8"/>
        <v>2.9269053060609798</v>
      </c>
      <c r="T29">
        <f t="shared" si="9"/>
        <v>0.38723022586988859</v>
      </c>
      <c r="U29">
        <f t="shared" si="10"/>
        <v>0.24457505092527332</v>
      </c>
      <c r="V29">
        <f t="shared" si="11"/>
        <v>321.53357038799379</v>
      </c>
      <c r="W29">
        <f t="shared" si="12"/>
        <v>30.711255986669762</v>
      </c>
      <c r="X29">
        <f t="shared" si="13"/>
        <v>29.9941</v>
      </c>
      <c r="Y29">
        <f t="shared" si="14"/>
        <v>4.2590061568326636</v>
      </c>
      <c r="Z29">
        <f t="shared" si="15"/>
        <v>70.096443947647884</v>
      </c>
      <c r="AA29">
        <f t="shared" si="16"/>
        <v>3.0083302412808455</v>
      </c>
      <c r="AB29">
        <f t="shared" si="17"/>
        <v>4.2917016496980107</v>
      </c>
      <c r="AC29">
        <f t="shared" si="18"/>
        <v>1.2506759155518181</v>
      </c>
      <c r="AD29">
        <f t="shared" si="19"/>
        <v>-222.37911608644089</v>
      </c>
      <c r="AE29">
        <f t="shared" si="20"/>
        <v>21.018336472200243</v>
      </c>
      <c r="AF29">
        <f t="shared" si="21"/>
        <v>1.5976798689194629</v>
      </c>
      <c r="AG29">
        <f t="shared" si="22"/>
        <v>121.77047064267259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52246.88988172252</v>
      </c>
      <c r="AM29" t="s">
        <v>365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10252.799999999999</v>
      </c>
      <c r="AU29">
        <v>707.36279999999999</v>
      </c>
      <c r="AV29">
        <v>1185.44</v>
      </c>
      <c r="AW29">
        <f t="shared" si="27"/>
        <v>0.40329092995006077</v>
      </c>
      <c r="AX29">
        <v>0.5</v>
      </c>
      <c r="AY29">
        <f t="shared" si="28"/>
        <v>1681.3226996828982</v>
      </c>
      <c r="AZ29">
        <f t="shared" si="29"/>
        <v>54.169413289534603</v>
      </c>
      <c r="BA29">
        <f t="shared" si="30"/>
        <v>339.03109755063139</v>
      </c>
      <c r="BB29">
        <f t="shared" si="31"/>
        <v>3.2410698682681802E-2</v>
      </c>
      <c r="BC29">
        <f t="shared" si="32"/>
        <v>2.4183931704683492</v>
      </c>
      <c r="BD29">
        <f t="shared" si="33"/>
        <v>256.03404099328606</v>
      </c>
      <c r="BE29" t="s">
        <v>433</v>
      </c>
      <c r="BF29">
        <v>545.72</v>
      </c>
      <c r="BG29">
        <f t="shared" si="34"/>
        <v>545.72</v>
      </c>
      <c r="BH29">
        <f t="shared" si="35"/>
        <v>0.53964772573896613</v>
      </c>
      <c r="BI29">
        <f t="shared" si="36"/>
        <v>0.74732257862814988</v>
      </c>
      <c r="BJ29">
        <f t="shared" si="37"/>
        <v>0.81756583337611011</v>
      </c>
      <c r="BK29">
        <f t="shared" si="38"/>
        <v>0.54128401726394548</v>
      </c>
      <c r="BL29">
        <f t="shared" si="39"/>
        <v>0.76447806024818621</v>
      </c>
      <c r="BM29">
        <f t="shared" si="40"/>
        <v>0.5765483816917627</v>
      </c>
      <c r="BN29">
        <f t="shared" si="41"/>
        <v>0.4234516183082373</v>
      </c>
      <c r="BO29">
        <f t="shared" si="42"/>
        <v>2000.15</v>
      </c>
      <c r="BP29">
        <f t="shared" si="43"/>
        <v>1681.3226996828982</v>
      </c>
      <c r="BQ29">
        <f t="shared" si="44"/>
        <v>0.84059830496857646</v>
      </c>
      <c r="BR29">
        <f t="shared" si="45"/>
        <v>0.16075472858935269</v>
      </c>
      <c r="BS29">
        <v>6</v>
      </c>
      <c r="BT29">
        <v>0.5</v>
      </c>
      <c r="BU29" t="s">
        <v>368</v>
      </c>
      <c r="BV29">
        <v>2</v>
      </c>
      <c r="BW29">
        <v>1628176486.5</v>
      </c>
      <c r="BX29">
        <v>922.33500000000004</v>
      </c>
      <c r="BY29">
        <v>992.91057463689003</v>
      </c>
      <c r="BZ29">
        <v>30.181361656831498</v>
      </c>
      <c r="CA29">
        <v>24.313600000000001</v>
      </c>
      <c r="CB29">
        <v>921.59100000000001</v>
      </c>
      <c r="CC29">
        <v>30.081099999999999</v>
      </c>
      <c r="CD29">
        <v>500.06299999999999</v>
      </c>
      <c r="CE29">
        <v>99.575500000000005</v>
      </c>
      <c r="CF29">
        <v>9.9599999999999994E-2</v>
      </c>
      <c r="CG29">
        <v>30.127300000000002</v>
      </c>
      <c r="CH29">
        <v>29.9941</v>
      </c>
      <c r="CI29">
        <v>999.9</v>
      </c>
      <c r="CJ29">
        <v>0</v>
      </c>
      <c r="CK29">
        <v>0</v>
      </c>
      <c r="CL29">
        <v>10027.5</v>
      </c>
      <c r="CM29">
        <v>0</v>
      </c>
      <c r="CN29">
        <v>1309.04</v>
      </c>
      <c r="CO29">
        <v>-77.672399999999996</v>
      </c>
      <c r="CP29">
        <v>950.97699999999998</v>
      </c>
      <c r="CQ29">
        <v>1024.93</v>
      </c>
      <c r="CR29">
        <v>5.8039300000000003</v>
      </c>
      <c r="CS29">
        <v>1000.01</v>
      </c>
      <c r="CT29">
        <v>24.313600000000001</v>
      </c>
      <c r="CU29">
        <v>2.9989699999999999</v>
      </c>
      <c r="CV29">
        <v>2.4210400000000001</v>
      </c>
      <c r="CW29">
        <v>24.022200000000002</v>
      </c>
      <c r="CX29">
        <v>20.505199999999999</v>
      </c>
      <c r="CY29">
        <v>2000.15</v>
      </c>
      <c r="CZ29">
        <v>0.98000799999999999</v>
      </c>
      <c r="DA29">
        <v>1.99925E-2</v>
      </c>
      <c r="DB29">
        <v>0</v>
      </c>
      <c r="DC29">
        <v>707.154</v>
      </c>
      <c r="DD29">
        <v>5.0005300000000004</v>
      </c>
      <c r="DE29">
        <v>16134.9</v>
      </c>
      <c r="DF29">
        <v>17834.900000000001</v>
      </c>
      <c r="DG29">
        <v>48.561999999999998</v>
      </c>
      <c r="DH29">
        <v>49.561999999999998</v>
      </c>
      <c r="DI29">
        <v>48.936999999999998</v>
      </c>
      <c r="DJ29">
        <v>49.125</v>
      </c>
      <c r="DK29">
        <v>49.75</v>
      </c>
      <c r="DL29">
        <v>1955.26</v>
      </c>
      <c r="DM29">
        <v>39.89</v>
      </c>
      <c r="DN29">
        <v>0</v>
      </c>
      <c r="DO29">
        <v>110.80000019073501</v>
      </c>
      <c r="DP29">
        <v>0</v>
      </c>
      <c r="DQ29">
        <v>707.36279999999999</v>
      </c>
      <c r="DR29">
        <v>-1.4752307433785099</v>
      </c>
      <c r="DS29">
        <v>-38.015384563945801</v>
      </c>
      <c r="DT29">
        <v>16133.44</v>
      </c>
      <c r="DU29">
        <v>15</v>
      </c>
      <c r="DV29">
        <v>1628176445.5999999</v>
      </c>
      <c r="DW29" t="s">
        <v>434</v>
      </c>
      <c r="DX29">
        <v>1628176445.5999999</v>
      </c>
      <c r="DY29">
        <v>1628176440.5999999</v>
      </c>
      <c r="DZ29">
        <v>14</v>
      </c>
      <c r="EA29">
        <v>0.312</v>
      </c>
      <c r="EB29">
        <v>0</v>
      </c>
      <c r="EC29">
        <v>0.70199999999999996</v>
      </c>
      <c r="ED29">
        <v>2.8000000000000001E-2</v>
      </c>
      <c r="EE29">
        <v>1000</v>
      </c>
      <c r="EF29">
        <v>24</v>
      </c>
      <c r="EG29">
        <v>0.04</v>
      </c>
      <c r="EH29">
        <v>0.02</v>
      </c>
      <c r="EI29">
        <v>60.163115038290499</v>
      </c>
      <c r="EJ29">
        <v>-0.99928151450727498</v>
      </c>
      <c r="EK29">
        <v>0.19268825638605999</v>
      </c>
      <c r="EL29">
        <v>1</v>
      </c>
      <c r="EM29">
        <v>0.41444808986752102</v>
      </c>
      <c r="EN29">
        <v>4.3328343263830699E-2</v>
      </c>
      <c r="EO29">
        <v>1.1964074943402099E-2</v>
      </c>
      <c r="EP29">
        <v>1</v>
      </c>
      <c r="EQ29">
        <v>2</v>
      </c>
      <c r="ER29">
        <v>2</v>
      </c>
      <c r="ES29" t="s">
        <v>370</v>
      </c>
      <c r="ET29">
        <v>2.9892400000000001</v>
      </c>
      <c r="EU29">
        <v>2.75082</v>
      </c>
      <c r="EV29">
        <v>0.160583</v>
      </c>
      <c r="EW29">
        <v>0.169074</v>
      </c>
      <c r="EX29">
        <v>0.12557199999999999</v>
      </c>
      <c r="EY29">
        <v>0.108469</v>
      </c>
      <c r="EZ29">
        <v>20152.5</v>
      </c>
      <c r="FA29">
        <v>20621.099999999999</v>
      </c>
      <c r="FB29">
        <v>23858.400000000001</v>
      </c>
      <c r="FC29">
        <v>25138.400000000001</v>
      </c>
      <c r="FD29">
        <v>30059.5</v>
      </c>
      <c r="FE29">
        <v>31547.1</v>
      </c>
      <c r="FF29">
        <v>38018.1</v>
      </c>
      <c r="FG29">
        <v>39240.699999999997</v>
      </c>
      <c r="FH29">
        <v>2.0644200000000001</v>
      </c>
      <c r="FI29">
        <v>1.94068</v>
      </c>
      <c r="FJ29">
        <v>1.9863200000000001E-2</v>
      </c>
      <c r="FK29">
        <v>0</v>
      </c>
      <c r="FL29">
        <v>29.6708</v>
      </c>
      <c r="FM29">
        <v>999.9</v>
      </c>
      <c r="FN29">
        <v>40.703000000000003</v>
      </c>
      <c r="FO29">
        <v>40.646999999999998</v>
      </c>
      <c r="FP29">
        <v>31.3689</v>
      </c>
      <c r="FQ29">
        <v>61.33</v>
      </c>
      <c r="FR29">
        <v>24.755600000000001</v>
      </c>
      <c r="FS29">
        <v>1</v>
      </c>
      <c r="FT29">
        <v>0.45990900000000001</v>
      </c>
      <c r="FU29">
        <v>2.4361799999999998</v>
      </c>
      <c r="FV29">
        <v>20.367599999999999</v>
      </c>
      <c r="FW29">
        <v>5.2521800000000001</v>
      </c>
      <c r="FX29">
        <v>12.0099</v>
      </c>
      <c r="FY29">
        <v>4.9792500000000004</v>
      </c>
      <c r="FZ29">
        <v>3.29278</v>
      </c>
      <c r="GA29">
        <v>9999</v>
      </c>
      <c r="GB29">
        <v>999.9</v>
      </c>
      <c r="GC29">
        <v>9999</v>
      </c>
      <c r="GD29">
        <v>9999</v>
      </c>
      <c r="GE29">
        <v>1.87582</v>
      </c>
      <c r="GF29">
        <v>1.8769400000000001</v>
      </c>
      <c r="GG29">
        <v>1.88293</v>
      </c>
      <c r="GH29">
        <v>1.88615</v>
      </c>
      <c r="GI29">
        <v>1.8769800000000001</v>
      </c>
      <c r="GJ29">
        <v>1.8833899999999999</v>
      </c>
      <c r="GK29">
        <v>1.88232</v>
      </c>
      <c r="GL29">
        <v>1.88584</v>
      </c>
      <c r="GM29">
        <v>5</v>
      </c>
      <c r="GN29">
        <v>0</v>
      </c>
      <c r="GO29">
        <v>0</v>
      </c>
      <c r="GP29">
        <v>0</v>
      </c>
      <c r="GQ29" t="s">
        <v>371</v>
      </c>
      <c r="GR29" t="s">
        <v>372</v>
      </c>
      <c r="GS29" t="s">
        <v>373</v>
      </c>
      <c r="GT29" t="s">
        <v>373</v>
      </c>
      <c r="GU29" t="s">
        <v>373</v>
      </c>
      <c r="GV29" t="s">
        <v>373</v>
      </c>
      <c r="GW29">
        <v>0</v>
      </c>
      <c r="GX29">
        <v>100</v>
      </c>
      <c r="GY29">
        <v>100</v>
      </c>
      <c r="GZ29">
        <v>0.74399999999999999</v>
      </c>
      <c r="HA29">
        <v>3.6400000000000002E-2</v>
      </c>
      <c r="HB29">
        <v>1.58011699891102</v>
      </c>
      <c r="HC29">
        <v>-1.54219930941761E-3</v>
      </c>
      <c r="HD29">
        <v>9.932230794391771E-7</v>
      </c>
      <c r="HE29">
        <v>-3.2951819426937901E-10</v>
      </c>
      <c r="HF29">
        <v>3.6491933945661498E-2</v>
      </c>
      <c r="HG29">
        <v>0</v>
      </c>
      <c r="HH29">
        <v>0</v>
      </c>
      <c r="HI29">
        <v>0</v>
      </c>
      <c r="HJ29">
        <v>1</v>
      </c>
      <c r="HK29">
        <v>2080</v>
      </c>
      <c r="HL29">
        <v>1</v>
      </c>
      <c r="HM29">
        <v>27</v>
      </c>
      <c r="HN29">
        <v>0.7</v>
      </c>
      <c r="HO29">
        <v>0.8</v>
      </c>
      <c r="HP29">
        <v>18</v>
      </c>
      <c r="HQ29">
        <v>516.34199999999998</v>
      </c>
      <c r="HR29">
        <v>493.81400000000002</v>
      </c>
      <c r="HS29">
        <v>27.000399999999999</v>
      </c>
      <c r="HT29">
        <v>33.165900000000001</v>
      </c>
      <c r="HU29">
        <v>30</v>
      </c>
      <c r="HV29">
        <v>32.875500000000002</v>
      </c>
      <c r="HW29">
        <v>32.8504</v>
      </c>
      <c r="HX29">
        <v>43.555</v>
      </c>
      <c r="HY29">
        <v>26.1157</v>
      </c>
      <c r="HZ29">
        <v>34.932899999999997</v>
      </c>
      <c r="IA29">
        <v>27</v>
      </c>
      <c r="IB29">
        <v>1000</v>
      </c>
      <c r="IC29">
        <v>24.292999999999999</v>
      </c>
      <c r="ID29">
        <v>98.986199999999997</v>
      </c>
      <c r="IE29">
        <v>99.873599999999996</v>
      </c>
    </row>
    <row r="30" spans="1:239" x14ac:dyDescent="0.3">
      <c r="A30">
        <v>14</v>
      </c>
      <c r="B30">
        <v>1628176597.5</v>
      </c>
      <c r="C30">
        <v>1617.9000000953699</v>
      </c>
      <c r="D30" t="s">
        <v>435</v>
      </c>
      <c r="E30" t="s">
        <v>436</v>
      </c>
      <c r="F30">
        <v>0</v>
      </c>
      <c r="G30" t="s">
        <v>362</v>
      </c>
      <c r="H30" t="s">
        <v>363</v>
      </c>
      <c r="I30" t="s">
        <v>364</v>
      </c>
      <c r="J30">
        <v>1628176597.5</v>
      </c>
      <c r="K30">
        <f t="shared" si="0"/>
        <v>4.5367013375320628E-3</v>
      </c>
      <c r="L30">
        <f t="shared" si="1"/>
        <v>4.5367013375320626</v>
      </c>
      <c r="M30">
        <f t="shared" si="2"/>
        <v>54.69589554098652</v>
      </c>
      <c r="N30">
        <f t="shared" si="3"/>
        <v>1121.8599999999999</v>
      </c>
      <c r="O30">
        <f t="shared" si="4"/>
        <v>846.66471350498693</v>
      </c>
      <c r="P30">
        <f t="shared" si="5"/>
        <v>84.395490636287846</v>
      </c>
      <c r="Q30">
        <f t="shared" si="6"/>
        <v>111.82694119053799</v>
      </c>
      <c r="R30">
        <f t="shared" si="7"/>
        <v>0.3642740185626806</v>
      </c>
      <c r="S30">
        <f t="shared" si="8"/>
        <v>2.9217334058014117</v>
      </c>
      <c r="T30">
        <f t="shared" si="9"/>
        <v>0.34079286534600067</v>
      </c>
      <c r="U30">
        <f t="shared" si="10"/>
        <v>0.21497897236848262</v>
      </c>
      <c r="V30">
        <f t="shared" si="11"/>
        <v>321.5303783879877</v>
      </c>
      <c r="W30">
        <f t="shared" si="12"/>
        <v>30.883688756351177</v>
      </c>
      <c r="X30">
        <f t="shared" si="13"/>
        <v>30.108699999999999</v>
      </c>
      <c r="Y30">
        <f t="shared" si="14"/>
        <v>4.2871229646894466</v>
      </c>
      <c r="Z30">
        <f t="shared" si="15"/>
        <v>69.945352071099194</v>
      </c>
      <c r="AA30">
        <f t="shared" si="16"/>
        <v>3.0087259303748666</v>
      </c>
      <c r="AB30">
        <f t="shared" si="17"/>
        <v>4.3015380454679928</v>
      </c>
      <c r="AC30">
        <f t="shared" si="18"/>
        <v>1.2783970343145801</v>
      </c>
      <c r="AD30">
        <f t="shared" si="19"/>
        <v>-200.06852898516397</v>
      </c>
      <c r="AE30">
        <f t="shared" si="20"/>
        <v>9.2147147453539429</v>
      </c>
      <c r="AF30">
        <f t="shared" si="21"/>
        <v>0.70222041197231777</v>
      </c>
      <c r="AG30">
        <f t="shared" si="22"/>
        <v>131.37878456014997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52092.503173137949</v>
      </c>
      <c r="AM30" t="s">
        <v>365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10252.799999999999</v>
      </c>
      <c r="AU30">
        <v>705.52567999999997</v>
      </c>
      <c r="AV30">
        <v>1189.32</v>
      </c>
      <c r="AW30">
        <f t="shared" si="27"/>
        <v>0.40678229576564762</v>
      </c>
      <c r="AX30">
        <v>0.5</v>
      </c>
      <c r="AY30">
        <f t="shared" si="28"/>
        <v>1681.3058996828952</v>
      </c>
      <c r="AZ30">
        <f t="shared" si="29"/>
        <v>54.69589554098652</v>
      </c>
      <c r="BA30">
        <f t="shared" si="30"/>
        <v>341.96273687866784</v>
      </c>
      <c r="BB30">
        <f t="shared" si="31"/>
        <v>3.2724161420955238E-2</v>
      </c>
      <c r="BC30">
        <f t="shared" si="32"/>
        <v>2.4072411125685269</v>
      </c>
      <c r="BD30">
        <f t="shared" si="33"/>
        <v>256.21457331410016</v>
      </c>
      <c r="BE30" t="s">
        <v>438</v>
      </c>
      <c r="BF30">
        <v>551.39</v>
      </c>
      <c r="BG30">
        <f t="shared" si="34"/>
        <v>551.39</v>
      </c>
      <c r="BH30">
        <f t="shared" si="35"/>
        <v>0.53638213432886017</v>
      </c>
      <c r="BI30">
        <f t="shared" si="36"/>
        <v>0.75838151521326791</v>
      </c>
      <c r="BJ30">
        <f t="shared" si="37"/>
        <v>0.81778166248204043</v>
      </c>
      <c r="BK30">
        <f t="shared" si="38"/>
        <v>0.54536124124683805</v>
      </c>
      <c r="BL30">
        <f t="shared" si="39"/>
        <v>0.76344341786112757</v>
      </c>
      <c r="BM30">
        <f t="shared" si="40"/>
        <v>0.59269845949965116</v>
      </c>
      <c r="BN30">
        <f t="shared" si="41"/>
        <v>0.40730154050034884</v>
      </c>
      <c r="BO30">
        <f t="shared" si="42"/>
        <v>2000.13</v>
      </c>
      <c r="BP30">
        <f t="shared" si="43"/>
        <v>1681.3058996828952</v>
      </c>
      <c r="BQ30">
        <f t="shared" si="44"/>
        <v>0.84059831095123572</v>
      </c>
      <c r="BR30">
        <f t="shared" si="45"/>
        <v>0.160754740135885</v>
      </c>
      <c r="BS30">
        <v>6</v>
      </c>
      <c r="BT30">
        <v>0.5</v>
      </c>
      <c r="BU30" t="s">
        <v>368</v>
      </c>
      <c r="BV30">
        <v>2</v>
      </c>
      <c r="BW30">
        <v>1628176597.5</v>
      </c>
      <c r="BX30">
        <v>1121.8599999999999</v>
      </c>
      <c r="BY30">
        <v>1193.59363219382</v>
      </c>
      <c r="BZ30">
        <v>30.183864785312998</v>
      </c>
      <c r="CA30">
        <v>24.904800000000002</v>
      </c>
      <c r="CB30">
        <v>1121.02</v>
      </c>
      <c r="CC30">
        <v>30.2075</v>
      </c>
      <c r="CD30">
        <v>500.06200000000001</v>
      </c>
      <c r="CE30">
        <v>99.58</v>
      </c>
      <c r="CF30">
        <v>9.9943299999999999E-2</v>
      </c>
      <c r="CG30">
        <v>30.167200000000001</v>
      </c>
      <c r="CH30">
        <v>30.108699999999999</v>
      </c>
      <c r="CI30">
        <v>999.9</v>
      </c>
      <c r="CJ30">
        <v>0</v>
      </c>
      <c r="CK30">
        <v>0</v>
      </c>
      <c r="CL30">
        <v>9997.5</v>
      </c>
      <c r="CM30">
        <v>0</v>
      </c>
      <c r="CN30">
        <v>1322.86</v>
      </c>
      <c r="CO30">
        <v>-78.224699999999999</v>
      </c>
      <c r="CP30">
        <v>1156.8499999999999</v>
      </c>
      <c r="CQ30">
        <v>1230.74</v>
      </c>
      <c r="CR30">
        <v>5.3422299999999998</v>
      </c>
      <c r="CS30">
        <v>1200.08</v>
      </c>
      <c r="CT30">
        <v>24.904800000000002</v>
      </c>
      <c r="CU30">
        <v>3.012</v>
      </c>
      <c r="CV30">
        <v>2.4800200000000001</v>
      </c>
      <c r="CW30">
        <v>24.0944</v>
      </c>
      <c r="CX30">
        <v>20.895900000000001</v>
      </c>
      <c r="CY30">
        <v>2000.13</v>
      </c>
      <c r="CZ30">
        <v>0.98000799999999999</v>
      </c>
      <c r="DA30">
        <v>1.99925E-2</v>
      </c>
      <c r="DB30">
        <v>0</v>
      </c>
      <c r="DC30">
        <v>705.71799999999996</v>
      </c>
      <c r="DD30">
        <v>5.0005300000000004</v>
      </c>
      <c r="DE30">
        <v>16098.3</v>
      </c>
      <c r="DF30">
        <v>17834.7</v>
      </c>
      <c r="DG30">
        <v>48.561999999999998</v>
      </c>
      <c r="DH30">
        <v>49.561999999999998</v>
      </c>
      <c r="DI30">
        <v>48.936999999999998</v>
      </c>
      <c r="DJ30">
        <v>49.125</v>
      </c>
      <c r="DK30">
        <v>49.811999999999998</v>
      </c>
      <c r="DL30">
        <v>1955.24</v>
      </c>
      <c r="DM30">
        <v>39.89</v>
      </c>
      <c r="DN30">
        <v>0</v>
      </c>
      <c r="DO30">
        <v>110.40000009536701</v>
      </c>
      <c r="DP30">
        <v>0</v>
      </c>
      <c r="DQ30">
        <v>705.52567999999997</v>
      </c>
      <c r="DR30">
        <v>0.14423078937589501</v>
      </c>
      <c r="DS30">
        <v>224.123076766135</v>
      </c>
      <c r="DT30">
        <v>16084.776</v>
      </c>
      <c r="DU30">
        <v>15</v>
      </c>
      <c r="DV30">
        <v>1628176555.5</v>
      </c>
      <c r="DW30" t="s">
        <v>439</v>
      </c>
      <c r="DX30">
        <v>1628176555.5</v>
      </c>
      <c r="DY30">
        <v>1628176551</v>
      </c>
      <c r="DZ30">
        <v>15</v>
      </c>
      <c r="EA30">
        <v>0.20300000000000001</v>
      </c>
      <c r="EB30">
        <v>3.0000000000000001E-3</v>
      </c>
      <c r="EC30">
        <v>0.79400000000000004</v>
      </c>
      <c r="ED30">
        <v>3.2000000000000001E-2</v>
      </c>
      <c r="EE30">
        <v>1200</v>
      </c>
      <c r="EF30">
        <v>24</v>
      </c>
      <c r="EG30">
        <v>0.03</v>
      </c>
      <c r="EH30">
        <v>0.01</v>
      </c>
      <c r="EI30">
        <v>60.018802700171101</v>
      </c>
      <c r="EJ30">
        <v>-0.99366097510096596</v>
      </c>
      <c r="EK30">
        <v>0.19294804072329</v>
      </c>
      <c r="EL30">
        <v>1</v>
      </c>
      <c r="EM30">
        <v>0.36889913666898599</v>
      </c>
      <c r="EN30">
        <v>4.7965814710319798E-2</v>
      </c>
      <c r="EO30">
        <v>8.6969147619988408E-3</v>
      </c>
      <c r="EP30">
        <v>1</v>
      </c>
      <c r="EQ30">
        <v>2</v>
      </c>
      <c r="ER30">
        <v>2</v>
      </c>
      <c r="ES30" t="s">
        <v>370</v>
      </c>
      <c r="ET30">
        <v>2.9891700000000001</v>
      </c>
      <c r="EU30">
        <v>2.7509000000000001</v>
      </c>
      <c r="EV30">
        <v>0.18193400000000001</v>
      </c>
      <c r="EW30">
        <v>0.189612</v>
      </c>
      <c r="EX30">
        <v>0.12592400000000001</v>
      </c>
      <c r="EY30">
        <v>0.11029700000000001</v>
      </c>
      <c r="EZ30">
        <v>19637.2</v>
      </c>
      <c r="FA30">
        <v>20107.599999999999</v>
      </c>
      <c r="FB30">
        <v>23856.400000000001</v>
      </c>
      <c r="FC30">
        <v>25135.200000000001</v>
      </c>
      <c r="FD30">
        <v>30045.4</v>
      </c>
      <c r="FE30">
        <v>31478.3</v>
      </c>
      <c r="FF30">
        <v>38015.699999999997</v>
      </c>
      <c r="FG30">
        <v>39235.699999999997</v>
      </c>
      <c r="FH30">
        <v>2.0636999999999999</v>
      </c>
      <c r="FI30">
        <v>1.9386699999999999</v>
      </c>
      <c r="FJ30">
        <v>1.42492E-2</v>
      </c>
      <c r="FK30">
        <v>0</v>
      </c>
      <c r="FL30">
        <v>29.876899999999999</v>
      </c>
      <c r="FM30">
        <v>999.9</v>
      </c>
      <c r="FN30">
        <v>40.012999999999998</v>
      </c>
      <c r="FO30">
        <v>41.05</v>
      </c>
      <c r="FP30">
        <v>31.5029</v>
      </c>
      <c r="FQ30">
        <v>61.87</v>
      </c>
      <c r="FR30">
        <v>24.387</v>
      </c>
      <c r="FS30">
        <v>1</v>
      </c>
      <c r="FT30">
        <v>0.46507100000000001</v>
      </c>
      <c r="FU30">
        <v>2.50441</v>
      </c>
      <c r="FV30">
        <v>20.366299999999999</v>
      </c>
      <c r="FW30">
        <v>5.2500900000000001</v>
      </c>
      <c r="FX30">
        <v>12.0099</v>
      </c>
      <c r="FY30">
        <v>4.9789000000000003</v>
      </c>
      <c r="FZ30">
        <v>3.2923300000000002</v>
      </c>
      <c r="GA30">
        <v>9999</v>
      </c>
      <c r="GB30">
        <v>999.9</v>
      </c>
      <c r="GC30">
        <v>9999</v>
      </c>
      <c r="GD30">
        <v>9999</v>
      </c>
      <c r="GE30">
        <v>1.8758999999999999</v>
      </c>
      <c r="GF30">
        <v>1.8769800000000001</v>
      </c>
      <c r="GG30">
        <v>1.88296</v>
      </c>
      <c r="GH30">
        <v>1.8861699999999999</v>
      </c>
      <c r="GI30">
        <v>1.8769800000000001</v>
      </c>
      <c r="GJ30">
        <v>1.8833899999999999</v>
      </c>
      <c r="GK30">
        <v>1.8823399999999999</v>
      </c>
      <c r="GL30">
        <v>1.88588</v>
      </c>
      <c r="GM30">
        <v>5</v>
      </c>
      <c r="GN30">
        <v>0</v>
      </c>
      <c r="GO30">
        <v>0</v>
      </c>
      <c r="GP30">
        <v>0</v>
      </c>
      <c r="GQ30" t="s">
        <v>371</v>
      </c>
      <c r="GR30" t="s">
        <v>372</v>
      </c>
      <c r="GS30" t="s">
        <v>373</v>
      </c>
      <c r="GT30" t="s">
        <v>373</v>
      </c>
      <c r="GU30" t="s">
        <v>373</v>
      </c>
      <c r="GV30" t="s">
        <v>373</v>
      </c>
      <c r="GW30">
        <v>0</v>
      </c>
      <c r="GX30">
        <v>100</v>
      </c>
      <c r="GY30">
        <v>100</v>
      </c>
      <c r="GZ30">
        <v>0.84</v>
      </c>
      <c r="HA30">
        <v>3.95E-2</v>
      </c>
      <c r="HB30">
        <v>1.78315193067316</v>
      </c>
      <c r="HC30">
        <v>-1.54219930941761E-3</v>
      </c>
      <c r="HD30">
        <v>9.932230794391771E-7</v>
      </c>
      <c r="HE30">
        <v>-3.2951819426937901E-10</v>
      </c>
      <c r="HF30">
        <v>3.9499292263606899E-2</v>
      </c>
      <c r="HG30">
        <v>0</v>
      </c>
      <c r="HH30">
        <v>0</v>
      </c>
      <c r="HI30">
        <v>0</v>
      </c>
      <c r="HJ30">
        <v>1</v>
      </c>
      <c r="HK30">
        <v>2080</v>
      </c>
      <c r="HL30">
        <v>1</v>
      </c>
      <c r="HM30">
        <v>27</v>
      </c>
      <c r="HN30">
        <v>0.7</v>
      </c>
      <c r="HO30">
        <v>0.8</v>
      </c>
      <c r="HP30">
        <v>18</v>
      </c>
      <c r="HQ30">
        <v>516.30499999999995</v>
      </c>
      <c r="HR30">
        <v>492.79899999999998</v>
      </c>
      <c r="HS30">
        <v>27.0002</v>
      </c>
      <c r="HT30">
        <v>33.213099999999997</v>
      </c>
      <c r="HU30">
        <v>30.000399999999999</v>
      </c>
      <c r="HV30">
        <v>32.928699999999999</v>
      </c>
      <c r="HW30">
        <v>32.9071</v>
      </c>
      <c r="HX30">
        <v>50.622799999999998</v>
      </c>
      <c r="HY30">
        <v>24.020900000000001</v>
      </c>
      <c r="HZ30">
        <v>34.375500000000002</v>
      </c>
      <c r="IA30">
        <v>27</v>
      </c>
      <c r="IB30">
        <v>1200</v>
      </c>
      <c r="IC30">
        <v>24.920100000000001</v>
      </c>
      <c r="ID30">
        <v>98.979299999999995</v>
      </c>
      <c r="IE30">
        <v>99.860900000000001</v>
      </c>
    </row>
    <row r="31" spans="1:239" x14ac:dyDescent="0.3">
      <c r="A31">
        <v>15</v>
      </c>
      <c r="B31">
        <v>1628176701.5</v>
      </c>
      <c r="C31">
        <v>1721.9000000953699</v>
      </c>
      <c r="D31" t="s">
        <v>440</v>
      </c>
      <c r="E31" t="s">
        <v>441</v>
      </c>
      <c r="F31">
        <v>0</v>
      </c>
      <c r="G31" t="s">
        <v>362</v>
      </c>
      <c r="H31" t="s">
        <v>363</v>
      </c>
      <c r="I31" t="s">
        <v>364</v>
      </c>
      <c r="J31">
        <v>1628176701.5</v>
      </c>
      <c r="K31">
        <f t="shared" si="0"/>
        <v>4.0037367812932852E-3</v>
      </c>
      <c r="L31">
        <f t="shared" si="1"/>
        <v>4.0037367812932851</v>
      </c>
      <c r="M31">
        <f t="shared" si="2"/>
        <v>53.734826288798281</v>
      </c>
      <c r="N31">
        <f t="shared" si="3"/>
        <v>1421.84</v>
      </c>
      <c r="O31">
        <f t="shared" si="4"/>
        <v>1107.2547361599527</v>
      </c>
      <c r="P31">
        <f t="shared" si="5"/>
        <v>110.37285882287441</v>
      </c>
      <c r="Q31">
        <f t="shared" si="6"/>
        <v>141.73120282417599</v>
      </c>
      <c r="R31">
        <f t="shared" si="7"/>
        <v>0.31428754219047539</v>
      </c>
      <c r="S31">
        <f t="shared" si="8"/>
        <v>2.9224097714261181</v>
      </c>
      <c r="T31">
        <f t="shared" si="9"/>
        <v>0.2966448555697242</v>
      </c>
      <c r="U31">
        <f t="shared" si="10"/>
        <v>0.18690557968399873</v>
      </c>
      <c r="V31">
        <f t="shared" si="11"/>
        <v>321.49367038791729</v>
      </c>
      <c r="W31">
        <f t="shared" si="12"/>
        <v>31.023333231039032</v>
      </c>
      <c r="X31">
        <f t="shared" si="13"/>
        <v>30.154499999999999</v>
      </c>
      <c r="Y31">
        <f t="shared" si="14"/>
        <v>4.2984050333905151</v>
      </c>
      <c r="Z31">
        <f t="shared" si="15"/>
        <v>69.790303581113449</v>
      </c>
      <c r="AA31">
        <f t="shared" si="16"/>
        <v>3.0022975813098598</v>
      </c>
      <c r="AB31">
        <f t="shared" si="17"/>
        <v>4.301883538621456</v>
      </c>
      <c r="AC31">
        <f t="shared" si="18"/>
        <v>1.2961074520806553</v>
      </c>
      <c r="AD31">
        <f t="shared" si="19"/>
        <v>-176.56479205503388</v>
      </c>
      <c r="AE31">
        <f t="shared" si="20"/>
        <v>2.2214966739198809</v>
      </c>
      <c r="AF31">
        <f t="shared" si="21"/>
        <v>0.16929265678808916</v>
      </c>
      <c r="AG31">
        <f t="shared" si="22"/>
        <v>147.31966766359142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52111.591039798674</v>
      </c>
      <c r="AM31" t="s">
        <v>365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10253.200000000001</v>
      </c>
      <c r="AU31">
        <v>704.32538461538502</v>
      </c>
      <c r="AV31">
        <v>1193.3399999999999</v>
      </c>
      <c r="AW31">
        <f t="shared" si="27"/>
        <v>0.4097864945318308</v>
      </c>
      <c r="AX31">
        <v>0.5</v>
      </c>
      <c r="AY31">
        <f t="shared" si="28"/>
        <v>1681.1126996828586</v>
      </c>
      <c r="AZ31">
        <f t="shared" si="29"/>
        <v>53.734826288798281</v>
      </c>
      <c r="BA31">
        <f t="shared" si="30"/>
        <v>344.44864005799053</v>
      </c>
      <c r="BB31">
        <f t="shared" si="31"/>
        <v>3.2156235817644631E-2</v>
      </c>
      <c r="BC31">
        <f t="shared" si="32"/>
        <v>2.3957631521611611</v>
      </c>
      <c r="BD31">
        <f t="shared" si="33"/>
        <v>256.40064747910606</v>
      </c>
      <c r="BE31" t="s">
        <v>443</v>
      </c>
      <c r="BF31">
        <v>551</v>
      </c>
      <c r="BG31">
        <f t="shared" si="34"/>
        <v>551</v>
      </c>
      <c r="BH31">
        <f t="shared" si="35"/>
        <v>0.53827073591767638</v>
      </c>
      <c r="BI31">
        <f t="shared" si="36"/>
        <v>0.76130182673446301</v>
      </c>
      <c r="BJ31">
        <f t="shared" si="37"/>
        <v>0.81654242709850622</v>
      </c>
      <c r="BK31">
        <f t="shared" si="38"/>
        <v>0.54875911808922506</v>
      </c>
      <c r="BL31">
        <f t="shared" si="39"/>
        <v>0.76237144301680382</v>
      </c>
      <c r="BM31">
        <f t="shared" si="40"/>
        <v>0.59557317639453744</v>
      </c>
      <c r="BN31">
        <f t="shared" si="41"/>
        <v>0.40442682360546256</v>
      </c>
      <c r="BO31">
        <f t="shared" si="42"/>
        <v>1999.9</v>
      </c>
      <c r="BP31">
        <f t="shared" si="43"/>
        <v>1681.1126996828586</v>
      </c>
      <c r="BQ31">
        <f t="shared" si="44"/>
        <v>0.84059837976041729</v>
      </c>
      <c r="BR31">
        <f t="shared" si="45"/>
        <v>0.16075487293760551</v>
      </c>
      <c r="BS31">
        <v>6</v>
      </c>
      <c r="BT31">
        <v>0.5</v>
      </c>
      <c r="BU31" t="s">
        <v>368</v>
      </c>
      <c r="BV31">
        <v>2</v>
      </c>
      <c r="BW31">
        <v>1628176701.5</v>
      </c>
      <c r="BX31">
        <v>1421.84</v>
      </c>
      <c r="BY31">
        <v>1493.15014686682</v>
      </c>
      <c r="BZ31">
        <v>30.118892014944901</v>
      </c>
      <c r="CA31">
        <v>25.459299999999999</v>
      </c>
      <c r="CB31">
        <v>1420.69</v>
      </c>
      <c r="CC31">
        <v>30.1554</v>
      </c>
      <c r="CD31">
        <v>500.02</v>
      </c>
      <c r="CE31">
        <v>99.581599999999995</v>
      </c>
      <c r="CF31">
        <v>9.99414E-2</v>
      </c>
      <c r="CG31">
        <v>30.168600000000001</v>
      </c>
      <c r="CH31">
        <v>30.154499999999999</v>
      </c>
      <c r="CI31">
        <v>999.9</v>
      </c>
      <c r="CJ31">
        <v>0</v>
      </c>
      <c r="CK31">
        <v>0</v>
      </c>
      <c r="CL31">
        <v>10001.200000000001</v>
      </c>
      <c r="CM31">
        <v>0</v>
      </c>
      <c r="CN31">
        <v>1330.93</v>
      </c>
      <c r="CO31">
        <v>-78.180099999999996</v>
      </c>
      <c r="CP31">
        <v>1466.1</v>
      </c>
      <c r="CQ31">
        <v>1539.21</v>
      </c>
      <c r="CR31">
        <v>4.7336900000000002</v>
      </c>
      <c r="CS31">
        <v>1500.02</v>
      </c>
      <c r="CT31">
        <v>25.459299999999999</v>
      </c>
      <c r="CU31">
        <v>3.0066600000000001</v>
      </c>
      <c r="CV31">
        <v>2.5352700000000001</v>
      </c>
      <c r="CW31">
        <v>24.064800000000002</v>
      </c>
      <c r="CX31">
        <v>21.2547</v>
      </c>
      <c r="CY31">
        <v>1999.9</v>
      </c>
      <c r="CZ31">
        <v>0.98000500000000001</v>
      </c>
      <c r="DA31">
        <v>1.99954E-2</v>
      </c>
      <c r="DB31">
        <v>0</v>
      </c>
      <c r="DC31">
        <v>704.64099999999996</v>
      </c>
      <c r="DD31">
        <v>5.0005300000000004</v>
      </c>
      <c r="DE31">
        <v>16062.5</v>
      </c>
      <c r="DF31">
        <v>17832.7</v>
      </c>
      <c r="DG31">
        <v>48.5</v>
      </c>
      <c r="DH31">
        <v>49.5</v>
      </c>
      <c r="DI31">
        <v>48.875</v>
      </c>
      <c r="DJ31">
        <v>49.125</v>
      </c>
      <c r="DK31">
        <v>49.75</v>
      </c>
      <c r="DL31">
        <v>1955.01</v>
      </c>
      <c r="DM31">
        <v>39.89</v>
      </c>
      <c r="DN31">
        <v>0</v>
      </c>
      <c r="DO31">
        <v>103.799999952316</v>
      </c>
      <c r="DP31">
        <v>0</v>
      </c>
      <c r="DQ31">
        <v>704.32538461538502</v>
      </c>
      <c r="DR31">
        <v>-0.285948716386416</v>
      </c>
      <c r="DS31">
        <v>35.757264704223203</v>
      </c>
      <c r="DT31">
        <v>16063.103846153799</v>
      </c>
      <c r="DU31">
        <v>15</v>
      </c>
      <c r="DV31">
        <v>1628176660.5</v>
      </c>
      <c r="DW31" t="s">
        <v>444</v>
      </c>
      <c r="DX31">
        <v>1628176660</v>
      </c>
      <c r="DY31">
        <v>1628176660.5</v>
      </c>
      <c r="DZ31">
        <v>16</v>
      </c>
      <c r="EA31">
        <v>0.498</v>
      </c>
      <c r="EB31">
        <v>-2E-3</v>
      </c>
      <c r="EC31">
        <v>1.091</v>
      </c>
      <c r="ED31">
        <v>3.1E-2</v>
      </c>
      <c r="EE31">
        <v>1500</v>
      </c>
      <c r="EF31">
        <v>25</v>
      </c>
      <c r="EG31">
        <v>0.04</v>
      </c>
      <c r="EH31">
        <v>0.02</v>
      </c>
      <c r="EI31">
        <v>59.506962725647398</v>
      </c>
      <c r="EJ31">
        <v>-0.95391174341899598</v>
      </c>
      <c r="EK31">
        <v>0.17933518572308299</v>
      </c>
      <c r="EL31">
        <v>1</v>
      </c>
      <c r="EM31">
        <v>0.32285713276262501</v>
      </c>
      <c r="EN31">
        <v>4.0057926991778703E-3</v>
      </c>
      <c r="EO31">
        <v>1.7105114950220601E-3</v>
      </c>
      <c r="EP31">
        <v>1</v>
      </c>
      <c r="EQ31">
        <v>2</v>
      </c>
      <c r="ER31">
        <v>2</v>
      </c>
      <c r="ES31" t="s">
        <v>370</v>
      </c>
      <c r="ET31">
        <v>2.9889899999999998</v>
      </c>
      <c r="EU31">
        <v>2.7509199999999998</v>
      </c>
      <c r="EV31">
        <v>0.210422</v>
      </c>
      <c r="EW31">
        <v>0.21712600000000001</v>
      </c>
      <c r="EX31">
        <v>0.12576200000000001</v>
      </c>
      <c r="EY31">
        <v>0.111994</v>
      </c>
      <c r="EZ31">
        <v>18948.8</v>
      </c>
      <c r="FA31">
        <v>19420.7</v>
      </c>
      <c r="FB31">
        <v>23853</v>
      </c>
      <c r="FC31">
        <v>25132.5</v>
      </c>
      <c r="FD31">
        <v>30047.4</v>
      </c>
      <c r="FE31">
        <v>31414.799999999999</v>
      </c>
      <c r="FF31">
        <v>38011.300000000003</v>
      </c>
      <c r="FG31">
        <v>39231.599999999999</v>
      </c>
      <c r="FH31">
        <v>2.0619200000000002</v>
      </c>
      <c r="FI31">
        <v>1.9371799999999999</v>
      </c>
      <c r="FJ31">
        <v>1.90847E-2</v>
      </c>
      <c r="FK31">
        <v>0</v>
      </c>
      <c r="FL31">
        <v>29.843900000000001</v>
      </c>
      <c r="FM31">
        <v>999.9</v>
      </c>
      <c r="FN31">
        <v>39.390999999999998</v>
      </c>
      <c r="FO31">
        <v>41.392000000000003</v>
      </c>
      <c r="FP31">
        <v>31.577500000000001</v>
      </c>
      <c r="FQ31">
        <v>61.639899999999997</v>
      </c>
      <c r="FR31">
        <v>24.479199999999999</v>
      </c>
      <c r="FS31">
        <v>1</v>
      </c>
      <c r="FT31">
        <v>0.47026200000000001</v>
      </c>
      <c r="FU31">
        <v>2.50678</v>
      </c>
      <c r="FV31">
        <v>20.366800000000001</v>
      </c>
      <c r="FW31">
        <v>5.2529300000000001</v>
      </c>
      <c r="FX31">
        <v>12.0099</v>
      </c>
      <c r="FY31">
        <v>4.9794999999999998</v>
      </c>
      <c r="FZ31">
        <v>3.2930000000000001</v>
      </c>
      <c r="GA31">
        <v>9999</v>
      </c>
      <c r="GB31">
        <v>999.9</v>
      </c>
      <c r="GC31">
        <v>9999</v>
      </c>
      <c r="GD31">
        <v>9999</v>
      </c>
      <c r="GE31">
        <v>1.87588</v>
      </c>
      <c r="GF31">
        <v>1.87697</v>
      </c>
      <c r="GG31">
        <v>1.88293</v>
      </c>
      <c r="GH31">
        <v>1.88615</v>
      </c>
      <c r="GI31">
        <v>1.8769800000000001</v>
      </c>
      <c r="GJ31">
        <v>1.8833899999999999</v>
      </c>
      <c r="GK31">
        <v>1.88232</v>
      </c>
      <c r="GL31">
        <v>1.88585</v>
      </c>
      <c r="GM31">
        <v>5</v>
      </c>
      <c r="GN31">
        <v>0</v>
      </c>
      <c r="GO31">
        <v>0</v>
      </c>
      <c r="GP31">
        <v>0</v>
      </c>
      <c r="GQ31" t="s">
        <v>371</v>
      </c>
      <c r="GR31" t="s">
        <v>372</v>
      </c>
      <c r="GS31" t="s">
        <v>373</v>
      </c>
      <c r="GT31" t="s">
        <v>373</v>
      </c>
      <c r="GU31" t="s">
        <v>373</v>
      </c>
      <c r="GV31" t="s">
        <v>373</v>
      </c>
      <c r="GW31">
        <v>0</v>
      </c>
      <c r="GX31">
        <v>100</v>
      </c>
      <c r="GY31">
        <v>100</v>
      </c>
      <c r="GZ31">
        <v>1.1499999999999999</v>
      </c>
      <c r="HA31">
        <v>3.7499999999999999E-2</v>
      </c>
      <c r="HB31">
        <v>2.28134064919572</v>
      </c>
      <c r="HC31">
        <v>-1.54219930941761E-3</v>
      </c>
      <c r="HD31">
        <v>9.932230794391771E-7</v>
      </c>
      <c r="HE31">
        <v>-3.2951819426937901E-10</v>
      </c>
      <c r="HF31">
        <v>3.7522484648911399E-2</v>
      </c>
      <c r="HG31">
        <v>0</v>
      </c>
      <c r="HH31">
        <v>0</v>
      </c>
      <c r="HI31">
        <v>0</v>
      </c>
      <c r="HJ31">
        <v>1</v>
      </c>
      <c r="HK31">
        <v>2080</v>
      </c>
      <c r="HL31">
        <v>1</v>
      </c>
      <c r="HM31">
        <v>27</v>
      </c>
      <c r="HN31">
        <v>0.7</v>
      </c>
      <c r="HO31">
        <v>0.7</v>
      </c>
      <c r="HP31">
        <v>18</v>
      </c>
      <c r="HQ31">
        <v>515.59400000000005</v>
      </c>
      <c r="HR31">
        <v>492.09899999999999</v>
      </c>
      <c r="HS31">
        <v>26.998899999999999</v>
      </c>
      <c r="HT31">
        <v>33.2697</v>
      </c>
      <c r="HU31">
        <v>30.0002</v>
      </c>
      <c r="HV31">
        <v>32.981000000000002</v>
      </c>
      <c r="HW31">
        <v>32.956899999999997</v>
      </c>
      <c r="HX31">
        <v>60.764800000000001</v>
      </c>
      <c r="HY31">
        <v>21.267700000000001</v>
      </c>
      <c r="HZ31">
        <v>34.085299999999997</v>
      </c>
      <c r="IA31">
        <v>27</v>
      </c>
      <c r="IB31">
        <v>1500</v>
      </c>
      <c r="IC31">
        <v>25.385999999999999</v>
      </c>
      <c r="ID31">
        <v>98.966899999999995</v>
      </c>
      <c r="IE31">
        <v>99.850300000000004</v>
      </c>
    </row>
    <row r="32" spans="1:239" x14ac:dyDescent="0.3">
      <c r="A32">
        <v>16</v>
      </c>
      <c r="B32">
        <v>1628176803</v>
      </c>
      <c r="C32">
        <v>1823.4000000953699</v>
      </c>
      <c r="D32" t="s">
        <v>445</v>
      </c>
      <c r="E32" t="s">
        <v>446</v>
      </c>
      <c r="F32">
        <v>0</v>
      </c>
      <c r="G32" t="s">
        <v>362</v>
      </c>
      <c r="H32" t="s">
        <v>363</v>
      </c>
      <c r="I32" t="s">
        <v>364</v>
      </c>
      <c r="J32">
        <v>1628176803</v>
      </c>
      <c r="K32">
        <f t="shared" si="0"/>
        <v>3.546830177246503E-3</v>
      </c>
      <c r="L32">
        <f t="shared" si="1"/>
        <v>3.5468301772465032</v>
      </c>
      <c r="M32">
        <f t="shared" si="2"/>
        <v>55.708722798451575</v>
      </c>
      <c r="N32">
        <f t="shared" si="3"/>
        <v>1721.86</v>
      </c>
      <c r="O32">
        <f t="shared" si="4"/>
        <v>1350.657913591966</v>
      </c>
      <c r="P32">
        <f t="shared" si="5"/>
        <v>134.63836836888765</v>
      </c>
      <c r="Q32">
        <f t="shared" si="6"/>
        <v>171.64110810495598</v>
      </c>
      <c r="R32">
        <f t="shared" si="7"/>
        <v>0.27538957179991902</v>
      </c>
      <c r="S32">
        <f t="shared" si="8"/>
        <v>2.9211431009866016</v>
      </c>
      <c r="T32">
        <f t="shared" si="9"/>
        <v>0.26173631951353243</v>
      </c>
      <c r="U32">
        <f t="shared" si="10"/>
        <v>0.16475546519222678</v>
      </c>
      <c r="V32">
        <f t="shared" si="11"/>
        <v>321.53197438799083</v>
      </c>
      <c r="W32">
        <f t="shared" si="12"/>
        <v>31.129095096891131</v>
      </c>
      <c r="X32">
        <f t="shared" si="13"/>
        <v>30.162199999999999</v>
      </c>
      <c r="Y32">
        <f t="shared" si="14"/>
        <v>4.3003043387247599</v>
      </c>
      <c r="Z32">
        <f t="shared" si="15"/>
        <v>69.766916041047182</v>
      </c>
      <c r="AA32">
        <f t="shared" si="16"/>
        <v>2.9989334538646633</v>
      </c>
      <c r="AB32">
        <f t="shared" si="17"/>
        <v>4.2985036805987642</v>
      </c>
      <c r="AC32">
        <f t="shared" si="18"/>
        <v>1.3013708848600967</v>
      </c>
      <c r="AD32">
        <f t="shared" si="19"/>
        <v>-156.41521081657078</v>
      </c>
      <c r="AE32">
        <f t="shared" si="20"/>
        <v>-1.1496380680804035</v>
      </c>
      <c r="AF32">
        <f t="shared" si="21"/>
        <v>-8.7645369217866059E-2</v>
      </c>
      <c r="AG32">
        <f t="shared" si="22"/>
        <v>163.87948013412179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52077.860067502668</v>
      </c>
      <c r="AM32" t="s">
        <v>365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10253</v>
      </c>
      <c r="AU32">
        <v>703.49656000000004</v>
      </c>
      <c r="AV32">
        <v>1196.06</v>
      </c>
      <c r="AW32">
        <f t="shared" si="27"/>
        <v>0.41182168118656248</v>
      </c>
      <c r="AX32">
        <v>0.5</v>
      </c>
      <c r="AY32">
        <f t="shared" si="28"/>
        <v>1681.3142996828967</v>
      </c>
      <c r="AZ32">
        <f t="shared" si="29"/>
        <v>55.708722798451575</v>
      </c>
      <c r="BA32">
        <f t="shared" si="30"/>
        <v>346.20084074920925</v>
      </c>
      <c r="BB32">
        <f t="shared" si="31"/>
        <v>3.3326400023636515E-2</v>
      </c>
      <c r="BC32">
        <f t="shared" si="32"/>
        <v>2.3880407337424545</v>
      </c>
      <c r="BD32">
        <f t="shared" si="33"/>
        <v>256.52599109851661</v>
      </c>
      <c r="BE32" t="s">
        <v>448</v>
      </c>
      <c r="BF32">
        <v>548.42999999999995</v>
      </c>
      <c r="BG32">
        <f t="shared" si="34"/>
        <v>548.42999999999995</v>
      </c>
      <c r="BH32">
        <f t="shared" si="35"/>
        <v>0.54146949149708212</v>
      </c>
      <c r="BI32">
        <f t="shared" si="36"/>
        <v>0.76056303753686505</v>
      </c>
      <c r="BJ32">
        <f t="shared" si="37"/>
        <v>0.81516722937780228</v>
      </c>
      <c r="BK32">
        <f t="shared" si="38"/>
        <v>0.5510595089992929</v>
      </c>
      <c r="BL32">
        <f t="shared" si="39"/>
        <v>0.76164612670422671</v>
      </c>
      <c r="BM32">
        <f t="shared" si="40"/>
        <v>0.59291773463162756</v>
      </c>
      <c r="BN32">
        <f t="shared" si="41"/>
        <v>0.40708226536837244</v>
      </c>
      <c r="BO32">
        <f t="shared" si="42"/>
        <v>2000.14</v>
      </c>
      <c r="BP32">
        <f t="shared" si="43"/>
        <v>1681.3142996828967</v>
      </c>
      <c r="BQ32">
        <f t="shared" si="44"/>
        <v>0.8405983079598911</v>
      </c>
      <c r="BR32">
        <f t="shared" si="45"/>
        <v>0.16075473436259002</v>
      </c>
      <c r="BS32">
        <v>6</v>
      </c>
      <c r="BT32">
        <v>0.5</v>
      </c>
      <c r="BU32" t="s">
        <v>368</v>
      </c>
      <c r="BV32">
        <v>2</v>
      </c>
      <c r="BW32">
        <v>1628176803</v>
      </c>
      <c r="BX32">
        <v>1721.86</v>
      </c>
      <c r="BY32">
        <v>1796.0298443082399</v>
      </c>
      <c r="BZ32">
        <v>30.084538685883199</v>
      </c>
      <c r="CA32">
        <v>25.956900000000001</v>
      </c>
      <c r="CB32">
        <v>1720.89</v>
      </c>
      <c r="CC32">
        <v>30.114699999999999</v>
      </c>
      <c r="CD32">
        <v>500.06200000000001</v>
      </c>
      <c r="CE32">
        <v>99.583799999999997</v>
      </c>
      <c r="CF32">
        <v>9.9744600000000003E-2</v>
      </c>
      <c r="CG32">
        <v>30.154900000000001</v>
      </c>
      <c r="CH32">
        <v>30.162199999999999</v>
      </c>
      <c r="CI32">
        <v>999.9</v>
      </c>
      <c r="CJ32">
        <v>0</v>
      </c>
      <c r="CK32">
        <v>0</v>
      </c>
      <c r="CL32">
        <v>9993.75</v>
      </c>
      <c r="CM32">
        <v>0</v>
      </c>
      <c r="CN32">
        <v>1337.98</v>
      </c>
      <c r="CO32">
        <v>-78.213999999999999</v>
      </c>
      <c r="CP32">
        <v>1775.39</v>
      </c>
      <c r="CQ32">
        <v>1848.04</v>
      </c>
      <c r="CR32">
        <v>4.1920999999999999</v>
      </c>
      <c r="CS32">
        <v>1800.07</v>
      </c>
      <c r="CT32">
        <v>25.956900000000001</v>
      </c>
      <c r="CU32">
        <v>3.0023499999999999</v>
      </c>
      <c r="CV32">
        <v>2.5848800000000001</v>
      </c>
      <c r="CW32">
        <v>24.040900000000001</v>
      </c>
      <c r="CX32">
        <v>21.571100000000001</v>
      </c>
      <c r="CY32">
        <v>2000.14</v>
      </c>
      <c r="CZ32">
        <v>0.98000799999999999</v>
      </c>
      <c r="DA32">
        <v>1.99925E-2</v>
      </c>
      <c r="DB32">
        <v>0</v>
      </c>
      <c r="DC32">
        <v>703.76599999999996</v>
      </c>
      <c r="DD32">
        <v>5.0005300000000004</v>
      </c>
      <c r="DE32">
        <v>16045.4</v>
      </c>
      <c r="DF32">
        <v>17834.8</v>
      </c>
      <c r="DG32">
        <v>48.5</v>
      </c>
      <c r="DH32">
        <v>49.5</v>
      </c>
      <c r="DI32">
        <v>48.811999999999998</v>
      </c>
      <c r="DJ32">
        <v>49.125</v>
      </c>
      <c r="DK32">
        <v>49.686999999999998</v>
      </c>
      <c r="DL32">
        <v>1955.25</v>
      </c>
      <c r="DM32">
        <v>39.89</v>
      </c>
      <c r="DN32">
        <v>0</v>
      </c>
      <c r="DO32">
        <v>101.200000047684</v>
      </c>
      <c r="DP32">
        <v>0</v>
      </c>
      <c r="DQ32">
        <v>703.49656000000004</v>
      </c>
      <c r="DR32">
        <v>0.27392308332390602</v>
      </c>
      <c r="DS32">
        <v>6.5846154933862699</v>
      </c>
      <c r="DT32">
        <v>16045.056</v>
      </c>
      <c r="DU32">
        <v>15</v>
      </c>
      <c r="DV32">
        <v>1628176759</v>
      </c>
      <c r="DW32" t="s">
        <v>449</v>
      </c>
      <c r="DX32">
        <v>1628176759</v>
      </c>
      <c r="DY32">
        <v>1628176759</v>
      </c>
      <c r="DZ32">
        <v>17</v>
      </c>
      <c r="EA32">
        <v>7.9000000000000001E-2</v>
      </c>
      <c r="EB32">
        <v>-3.0000000000000001E-3</v>
      </c>
      <c r="EC32">
        <v>0.88200000000000001</v>
      </c>
      <c r="ED32">
        <v>2.9000000000000001E-2</v>
      </c>
      <c r="EE32">
        <v>1800</v>
      </c>
      <c r="EF32">
        <v>25</v>
      </c>
      <c r="EG32">
        <v>0.03</v>
      </c>
      <c r="EH32">
        <v>0.02</v>
      </c>
      <c r="EI32">
        <v>59.082070539159197</v>
      </c>
      <c r="EJ32">
        <v>-0.83201224397243401</v>
      </c>
      <c r="EK32">
        <v>0.17915623472709699</v>
      </c>
      <c r="EL32">
        <v>1</v>
      </c>
      <c r="EM32">
        <v>0.28287110374598801</v>
      </c>
      <c r="EN32">
        <v>7.4315886853705401E-3</v>
      </c>
      <c r="EO32">
        <v>2.3528687568520699E-3</v>
      </c>
      <c r="EP32">
        <v>1</v>
      </c>
      <c r="EQ32">
        <v>2</v>
      </c>
      <c r="ER32">
        <v>2</v>
      </c>
      <c r="ES32" t="s">
        <v>370</v>
      </c>
      <c r="ET32">
        <v>2.9890599999999998</v>
      </c>
      <c r="EU32">
        <v>2.7506599999999999</v>
      </c>
      <c r="EV32">
        <v>0.235653</v>
      </c>
      <c r="EW32">
        <v>0.241565</v>
      </c>
      <c r="EX32">
        <v>0.125638</v>
      </c>
      <c r="EY32">
        <v>0.113506</v>
      </c>
      <c r="EZ32">
        <v>18340.3</v>
      </c>
      <c r="FA32">
        <v>18811.7</v>
      </c>
      <c r="FB32">
        <v>23851.7</v>
      </c>
      <c r="FC32">
        <v>25131.9</v>
      </c>
      <c r="FD32">
        <v>30051</v>
      </c>
      <c r="FE32">
        <v>31360.5</v>
      </c>
      <c r="FF32">
        <v>38010.6</v>
      </c>
      <c r="FG32">
        <v>39230.699999999997</v>
      </c>
      <c r="FH32">
        <v>2.0616300000000001</v>
      </c>
      <c r="FI32">
        <v>1.93638</v>
      </c>
      <c r="FJ32">
        <v>2.3990899999999999E-2</v>
      </c>
      <c r="FK32">
        <v>0</v>
      </c>
      <c r="FL32">
        <v>29.771799999999999</v>
      </c>
      <c r="FM32">
        <v>999.9</v>
      </c>
      <c r="FN32">
        <v>38.896000000000001</v>
      </c>
      <c r="FO32">
        <v>41.723999999999997</v>
      </c>
      <c r="FP32">
        <v>31.730699999999999</v>
      </c>
      <c r="FQ32">
        <v>62.029899999999998</v>
      </c>
      <c r="FR32">
        <v>24.3309</v>
      </c>
      <c r="FS32">
        <v>1</v>
      </c>
      <c r="FT32">
        <v>0.47240599999999999</v>
      </c>
      <c r="FU32">
        <v>2.51559</v>
      </c>
      <c r="FV32">
        <v>20.366199999999999</v>
      </c>
      <c r="FW32">
        <v>5.2509800000000002</v>
      </c>
      <c r="FX32">
        <v>12.0099</v>
      </c>
      <c r="FY32">
        <v>4.9787499999999998</v>
      </c>
      <c r="FZ32">
        <v>3.2924000000000002</v>
      </c>
      <c r="GA32">
        <v>9999</v>
      </c>
      <c r="GB32">
        <v>999.9</v>
      </c>
      <c r="GC32">
        <v>9999</v>
      </c>
      <c r="GD32">
        <v>9999</v>
      </c>
      <c r="GE32">
        <v>1.87592</v>
      </c>
      <c r="GF32">
        <v>1.8769800000000001</v>
      </c>
      <c r="GG32">
        <v>1.8830100000000001</v>
      </c>
      <c r="GH32">
        <v>1.8862000000000001</v>
      </c>
      <c r="GI32">
        <v>1.8769800000000001</v>
      </c>
      <c r="GJ32">
        <v>1.8833899999999999</v>
      </c>
      <c r="GK32">
        <v>1.8823399999999999</v>
      </c>
      <c r="GL32">
        <v>1.8858600000000001</v>
      </c>
      <c r="GM32">
        <v>5</v>
      </c>
      <c r="GN32">
        <v>0</v>
      </c>
      <c r="GO32">
        <v>0</v>
      </c>
      <c r="GP32">
        <v>0</v>
      </c>
      <c r="GQ32" t="s">
        <v>371</v>
      </c>
      <c r="GR32" t="s">
        <v>372</v>
      </c>
      <c r="GS32" t="s">
        <v>373</v>
      </c>
      <c r="GT32" t="s">
        <v>373</v>
      </c>
      <c r="GU32" t="s">
        <v>373</v>
      </c>
      <c r="GV32" t="s">
        <v>373</v>
      </c>
      <c r="GW32">
        <v>0</v>
      </c>
      <c r="GX32">
        <v>100</v>
      </c>
      <c r="GY32">
        <v>100</v>
      </c>
      <c r="GZ32">
        <v>0.97</v>
      </c>
      <c r="HA32">
        <v>3.4299999999999997E-2</v>
      </c>
      <c r="HB32">
        <v>2.3601219492097201</v>
      </c>
      <c r="HC32">
        <v>-1.54219930941761E-3</v>
      </c>
      <c r="HD32">
        <v>9.932230794391771E-7</v>
      </c>
      <c r="HE32">
        <v>-3.2951819426937901E-10</v>
      </c>
      <c r="HF32">
        <v>3.4278734411145803E-2</v>
      </c>
      <c r="HG32">
        <v>0</v>
      </c>
      <c r="HH32">
        <v>0</v>
      </c>
      <c r="HI32">
        <v>0</v>
      </c>
      <c r="HJ32">
        <v>1</v>
      </c>
      <c r="HK32">
        <v>2080</v>
      </c>
      <c r="HL32">
        <v>1</v>
      </c>
      <c r="HM32">
        <v>27</v>
      </c>
      <c r="HN32">
        <v>0.7</v>
      </c>
      <c r="HO32">
        <v>0.7</v>
      </c>
      <c r="HP32">
        <v>18</v>
      </c>
      <c r="HQ32">
        <v>515.70799999999997</v>
      </c>
      <c r="HR32">
        <v>491.84800000000001</v>
      </c>
      <c r="HS32">
        <v>27.001200000000001</v>
      </c>
      <c r="HT32">
        <v>33.302500000000002</v>
      </c>
      <c r="HU32">
        <v>30.000299999999999</v>
      </c>
      <c r="HV32">
        <v>33.019199999999998</v>
      </c>
      <c r="HW32">
        <v>32.997700000000002</v>
      </c>
      <c r="HX32">
        <v>70.427599999999998</v>
      </c>
      <c r="HY32">
        <v>19.560500000000001</v>
      </c>
      <c r="HZ32">
        <v>33.796900000000001</v>
      </c>
      <c r="IA32">
        <v>27</v>
      </c>
      <c r="IB32">
        <v>1800</v>
      </c>
      <c r="IC32">
        <v>25.973700000000001</v>
      </c>
      <c r="ID32">
        <v>98.9636</v>
      </c>
      <c r="IE32">
        <v>99.847899999999996</v>
      </c>
    </row>
    <row r="33" spans="1:239" x14ac:dyDescent="0.3">
      <c r="A33">
        <v>17</v>
      </c>
      <c r="B33">
        <v>1628178191.0999999</v>
      </c>
      <c r="C33">
        <v>3211.5</v>
      </c>
      <c r="D33" t="s">
        <v>450</v>
      </c>
      <c r="E33" t="s">
        <v>451</v>
      </c>
      <c r="F33">
        <v>0</v>
      </c>
      <c r="G33" t="s">
        <v>452</v>
      </c>
      <c r="H33" t="s">
        <v>453</v>
      </c>
      <c r="I33" t="s">
        <v>364</v>
      </c>
      <c r="J33">
        <v>1628178191.0999999</v>
      </c>
      <c r="K33">
        <f t="shared" si="0"/>
        <v>5.4318621091641803E-3</v>
      </c>
      <c r="L33">
        <f t="shared" si="1"/>
        <v>5.4318621091641806</v>
      </c>
      <c r="M33">
        <f t="shared" si="2"/>
        <v>56.574948060200747</v>
      </c>
      <c r="N33">
        <f t="shared" si="3"/>
        <v>333.916</v>
      </c>
      <c r="O33">
        <f t="shared" si="4"/>
        <v>112.05364556805665</v>
      </c>
      <c r="P33">
        <f t="shared" si="5"/>
        <v>11.168767948216784</v>
      </c>
      <c r="Q33">
        <f t="shared" si="6"/>
        <v>33.282543368315999</v>
      </c>
      <c r="R33">
        <f t="shared" si="7"/>
        <v>0.44691283677480537</v>
      </c>
      <c r="S33">
        <f t="shared" si="8"/>
        <v>2.9196454192672747</v>
      </c>
      <c r="T33">
        <f t="shared" si="9"/>
        <v>0.41209200193300966</v>
      </c>
      <c r="U33">
        <f t="shared" si="10"/>
        <v>0.26045955844088908</v>
      </c>
      <c r="V33">
        <f t="shared" si="11"/>
        <v>321.4970033874601</v>
      </c>
      <c r="W33">
        <f t="shared" si="12"/>
        <v>30.510493121255973</v>
      </c>
      <c r="X33">
        <f t="shared" si="13"/>
        <v>30.110199999999999</v>
      </c>
      <c r="Y33">
        <f t="shared" si="14"/>
        <v>4.28749205560755</v>
      </c>
      <c r="Z33">
        <f t="shared" si="15"/>
        <v>70.819301263408079</v>
      </c>
      <c r="AA33">
        <f t="shared" si="16"/>
        <v>3.0218511415417706</v>
      </c>
      <c r="AB33">
        <f t="shared" si="17"/>
        <v>4.2669880775894402</v>
      </c>
      <c r="AC33">
        <f t="shared" si="18"/>
        <v>1.2656409140657794</v>
      </c>
      <c r="AD33">
        <f t="shared" si="19"/>
        <v>-239.54511901414034</v>
      </c>
      <c r="AE33">
        <f t="shared" si="20"/>
        <v>-13.143227640934931</v>
      </c>
      <c r="AF33">
        <f t="shared" si="21"/>
        <v>-1.0016253751846593</v>
      </c>
      <c r="AG33">
        <f t="shared" si="22"/>
        <v>67.807031357200145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52056.944019832641</v>
      </c>
      <c r="AM33" t="s">
        <v>365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454</v>
      </c>
      <c r="AT33">
        <v>10261.1</v>
      </c>
      <c r="AU33">
        <v>729.55655999999999</v>
      </c>
      <c r="AV33">
        <v>1177.52</v>
      </c>
      <c r="AW33">
        <f t="shared" si="27"/>
        <v>0.38042958081391398</v>
      </c>
      <c r="AX33">
        <v>0.5</v>
      </c>
      <c r="AY33">
        <f t="shared" si="28"/>
        <v>1681.1219996826219</v>
      </c>
      <c r="AZ33">
        <f t="shared" si="29"/>
        <v>56.574948060200747</v>
      </c>
      <c r="BA33">
        <f t="shared" si="30"/>
        <v>319.77426881815433</v>
      </c>
      <c r="BB33">
        <f t="shared" si="31"/>
        <v>3.3845478311022928E-2</v>
      </c>
      <c r="BC33">
        <f t="shared" si="32"/>
        <v>2.441385284326381</v>
      </c>
      <c r="BD33">
        <f t="shared" si="33"/>
        <v>255.66264065676901</v>
      </c>
      <c r="BE33" t="s">
        <v>455</v>
      </c>
      <c r="BF33">
        <v>555.87</v>
      </c>
      <c r="BG33">
        <f t="shared" si="34"/>
        <v>555.87</v>
      </c>
      <c r="BH33">
        <f t="shared" si="35"/>
        <v>0.52793158502615667</v>
      </c>
      <c r="BI33">
        <f t="shared" si="36"/>
        <v>0.72060394112442694</v>
      </c>
      <c r="BJ33">
        <f t="shared" si="37"/>
        <v>0.82220436273570474</v>
      </c>
      <c r="BK33">
        <f t="shared" si="38"/>
        <v>0.51177807126177299</v>
      </c>
      <c r="BL33">
        <f t="shared" si="39"/>
        <v>0.76659001068774923</v>
      </c>
      <c r="BM33">
        <f t="shared" si="40"/>
        <v>0.54904874373665458</v>
      </c>
      <c r="BN33">
        <f t="shared" si="41"/>
        <v>0.45095125626334542</v>
      </c>
      <c r="BO33">
        <f t="shared" si="42"/>
        <v>1999.91</v>
      </c>
      <c r="BP33">
        <f t="shared" si="43"/>
        <v>1681.1219996826219</v>
      </c>
      <c r="BQ33">
        <f t="shared" si="44"/>
        <v>0.84059882678851638</v>
      </c>
      <c r="BR33">
        <f t="shared" si="45"/>
        <v>0.16075573570183663</v>
      </c>
      <c r="BS33">
        <v>6</v>
      </c>
      <c r="BT33">
        <v>0.5</v>
      </c>
      <c r="BU33" t="s">
        <v>368</v>
      </c>
      <c r="BV33">
        <v>2</v>
      </c>
      <c r="BW33">
        <v>1628178191.0999999</v>
      </c>
      <c r="BX33">
        <v>333.916</v>
      </c>
      <c r="BY33">
        <v>403.98037854253698</v>
      </c>
      <c r="BZ33">
        <v>30.317528159210401</v>
      </c>
      <c r="CA33">
        <v>23.9971</v>
      </c>
      <c r="CB33">
        <v>333.95400000000001</v>
      </c>
      <c r="CC33">
        <v>30.072600000000001</v>
      </c>
      <c r="CD33">
        <v>500.01499999999999</v>
      </c>
      <c r="CE33">
        <v>99.573400000000007</v>
      </c>
      <c r="CF33">
        <v>0.10000100000000001</v>
      </c>
      <c r="CG33">
        <v>30.026700000000002</v>
      </c>
      <c r="CH33">
        <v>30.110199999999999</v>
      </c>
      <c r="CI33">
        <v>999.9</v>
      </c>
      <c r="CJ33">
        <v>0</v>
      </c>
      <c r="CK33">
        <v>0</v>
      </c>
      <c r="CL33">
        <v>9986.25</v>
      </c>
      <c r="CM33">
        <v>0</v>
      </c>
      <c r="CN33">
        <v>1339.89</v>
      </c>
      <c r="CO33">
        <v>-66.096000000000004</v>
      </c>
      <c r="CP33">
        <v>344.28300000000002</v>
      </c>
      <c r="CQ33">
        <v>409.84699999999998</v>
      </c>
      <c r="CR33">
        <v>6.1171499999999996</v>
      </c>
      <c r="CS33">
        <v>400.012</v>
      </c>
      <c r="CT33">
        <v>23.9971</v>
      </c>
      <c r="CU33">
        <v>2.99858</v>
      </c>
      <c r="CV33">
        <v>2.3894700000000002</v>
      </c>
      <c r="CW33">
        <v>24.02</v>
      </c>
      <c r="CX33">
        <v>20.2926</v>
      </c>
      <c r="CY33">
        <v>1999.91</v>
      </c>
      <c r="CZ33">
        <v>0.97999000000000003</v>
      </c>
      <c r="DA33">
        <v>2.0010199999999999E-2</v>
      </c>
      <c r="DB33">
        <v>0</v>
      </c>
      <c r="DC33">
        <v>729.56500000000005</v>
      </c>
      <c r="DD33">
        <v>5.0005300000000004</v>
      </c>
      <c r="DE33">
        <v>16355</v>
      </c>
      <c r="DF33">
        <v>17832.7</v>
      </c>
      <c r="DG33">
        <v>48.5</v>
      </c>
      <c r="DH33">
        <v>49.811999999999998</v>
      </c>
      <c r="DI33">
        <v>48.936999999999998</v>
      </c>
      <c r="DJ33">
        <v>49.311999999999998</v>
      </c>
      <c r="DK33">
        <v>49.686999999999998</v>
      </c>
      <c r="DL33">
        <v>1954.99</v>
      </c>
      <c r="DM33">
        <v>39.92</v>
      </c>
      <c r="DN33">
        <v>0</v>
      </c>
      <c r="DO33">
        <v>1387.60000014305</v>
      </c>
      <c r="DP33">
        <v>0</v>
      </c>
      <c r="DQ33">
        <v>729.55655999999999</v>
      </c>
      <c r="DR33">
        <v>8.82307825951925E-2</v>
      </c>
      <c r="DS33">
        <v>11.4076923162886</v>
      </c>
      <c r="DT33">
        <v>16353.448</v>
      </c>
      <c r="DU33">
        <v>15</v>
      </c>
      <c r="DV33">
        <v>1628178151.5999999</v>
      </c>
      <c r="DW33" t="s">
        <v>456</v>
      </c>
      <c r="DX33">
        <v>1628178151.5999999</v>
      </c>
      <c r="DY33">
        <v>1628178145.5999999</v>
      </c>
      <c r="DZ33">
        <v>20</v>
      </c>
      <c r="EA33">
        <v>-0.105</v>
      </c>
      <c r="EB33">
        <v>0</v>
      </c>
      <c r="EC33">
        <v>-0.10100000000000001</v>
      </c>
      <c r="ED33">
        <v>3.3000000000000002E-2</v>
      </c>
      <c r="EE33">
        <v>400</v>
      </c>
      <c r="EF33">
        <v>24</v>
      </c>
      <c r="EG33">
        <v>0.03</v>
      </c>
      <c r="EH33">
        <v>0.01</v>
      </c>
      <c r="EI33">
        <v>53.375376962029499</v>
      </c>
      <c r="EJ33">
        <v>-0.59409123539948405</v>
      </c>
      <c r="EK33">
        <v>0.108858828226638</v>
      </c>
      <c r="EL33">
        <v>1</v>
      </c>
      <c r="EM33">
        <v>0.41613282471171098</v>
      </c>
      <c r="EN33">
        <v>8.9343805350724906E-2</v>
      </c>
      <c r="EO33">
        <v>1.6457447146537799E-2</v>
      </c>
      <c r="EP33">
        <v>1</v>
      </c>
      <c r="EQ33">
        <v>2</v>
      </c>
      <c r="ER33">
        <v>2</v>
      </c>
      <c r="ES33" t="s">
        <v>370</v>
      </c>
      <c r="ET33">
        <v>2.98936</v>
      </c>
      <c r="EU33">
        <v>2.7508599999999999</v>
      </c>
      <c r="EV33">
        <v>7.7506800000000001E-2</v>
      </c>
      <c r="EW33">
        <v>8.9342199999999997E-2</v>
      </c>
      <c r="EX33">
        <v>0.125611</v>
      </c>
      <c r="EY33">
        <v>0.107533</v>
      </c>
      <c r="EZ33">
        <v>22160.5</v>
      </c>
      <c r="FA33">
        <v>22639.4</v>
      </c>
      <c r="FB33">
        <v>23870.799999999999</v>
      </c>
      <c r="FC33">
        <v>25179.4</v>
      </c>
      <c r="FD33">
        <v>30073.4</v>
      </c>
      <c r="FE33">
        <v>31619.4</v>
      </c>
      <c r="FF33">
        <v>38036.9</v>
      </c>
      <c r="FG33">
        <v>39288.800000000003</v>
      </c>
      <c r="FH33">
        <v>2.0671200000000001</v>
      </c>
      <c r="FI33">
        <v>1.94008</v>
      </c>
      <c r="FJ33">
        <v>3.32333E-2</v>
      </c>
      <c r="FK33">
        <v>0</v>
      </c>
      <c r="FL33">
        <v>29.569299999999998</v>
      </c>
      <c r="FM33">
        <v>999.9</v>
      </c>
      <c r="FN33">
        <v>37.834000000000003</v>
      </c>
      <c r="FO33">
        <v>40.838000000000001</v>
      </c>
      <c r="FP33">
        <v>29.453600000000002</v>
      </c>
      <c r="FQ33">
        <v>61.917200000000001</v>
      </c>
      <c r="FR33">
        <v>24.367000000000001</v>
      </c>
      <c r="FS33">
        <v>1</v>
      </c>
      <c r="FT33">
        <v>0.431923</v>
      </c>
      <c r="FU33">
        <v>2.3486199999999999</v>
      </c>
      <c r="FV33">
        <v>20.374099999999999</v>
      </c>
      <c r="FW33">
        <v>5.25143</v>
      </c>
      <c r="FX33">
        <v>12.0099</v>
      </c>
      <c r="FY33">
        <v>4.9794999999999998</v>
      </c>
      <c r="FZ33">
        <v>3.29278</v>
      </c>
      <c r="GA33">
        <v>9999</v>
      </c>
      <c r="GB33">
        <v>999.9</v>
      </c>
      <c r="GC33">
        <v>9999</v>
      </c>
      <c r="GD33">
        <v>9999</v>
      </c>
      <c r="GE33">
        <v>1.8754599999999999</v>
      </c>
      <c r="GF33">
        <v>1.87639</v>
      </c>
      <c r="GG33">
        <v>1.8826000000000001</v>
      </c>
      <c r="GH33">
        <v>1.8856900000000001</v>
      </c>
      <c r="GI33">
        <v>1.87653</v>
      </c>
      <c r="GJ33">
        <v>1.88306</v>
      </c>
      <c r="GK33">
        <v>1.88202</v>
      </c>
      <c r="GL33">
        <v>1.8854599999999999</v>
      </c>
      <c r="GM33">
        <v>5</v>
      </c>
      <c r="GN33">
        <v>0</v>
      </c>
      <c r="GO33">
        <v>0</v>
      </c>
      <c r="GP33">
        <v>0</v>
      </c>
      <c r="GQ33" t="s">
        <v>371</v>
      </c>
      <c r="GR33" t="s">
        <v>372</v>
      </c>
      <c r="GS33" t="s">
        <v>373</v>
      </c>
      <c r="GT33" t="s">
        <v>373</v>
      </c>
      <c r="GU33" t="s">
        <v>373</v>
      </c>
      <c r="GV33" t="s">
        <v>373</v>
      </c>
      <c r="GW33">
        <v>0</v>
      </c>
      <c r="GX33">
        <v>100</v>
      </c>
      <c r="GY33">
        <v>100</v>
      </c>
      <c r="GZ33">
        <v>-3.7999999999999999E-2</v>
      </c>
      <c r="HA33">
        <v>4.1599999999999998E-2</v>
      </c>
      <c r="HB33">
        <v>0.37813082151607302</v>
      </c>
      <c r="HC33">
        <v>-1.54219930941761E-3</v>
      </c>
      <c r="HD33">
        <v>9.932230794391771E-7</v>
      </c>
      <c r="HE33">
        <v>-3.2951819426937901E-10</v>
      </c>
      <c r="HF33">
        <v>4.1638713976661801E-2</v>
      </c>
      <c r="HG33">
        <v>0</v>
      </c>
      <c r="HH33">
        <v>0</v>
      </c>
      <c r="HI33">
        <v>0</v>
      </c>
      <c r="HJ33">
        <v>1</v>
      </c>
      <c r="HK33">
        <v>2080</v>
      </c>
      <c r="HL33">
        <v>1</v>
      </c>
      <c r="HM33">
        <v>27</v>
      </c>
      <c r="HN33">
        <v>0.7</v>
      </c>
      <c r="HO33">
        <v>0.8</v>
      </c>
      <c r="HP33">
        <v>18</v>
      </c>
      <c r="HQ33">
        <v>516.173</v>
      </c>
      <c r="HR33">
        <v>491.32499999999999</v>
      </c>
      <c r="HS33">
        <v>26.999400000000001</v>
      </c>
      <c r="HT33">
        <v>32.920699999999997</v>
      </c>
      <c r="HU33">
        <v>30.0002</v>
      </c>
      <c r="HV33">
        <v>32.64</v>
      </c>
      <c r="HW33">
        <v>32.612200000000001</v>
      </c>
      <c r="HX33">
        <v>20.966100000000001</v>
      </c>
      <c r="HY33">
        <v>23.361699999999999</v>
      </c>
      <c r="HZ33">
        <v>36.716000000000001</v>
      </c>
      <c r="IA33">
        <v>27</v>
      </c>
      <c r="IB33">
        <v>400</v>
      </c>
      <c r="IC33">
        <v>23.941700000000001</v>
      </c>
      <c r="ID33">
        <v>99.036000000000001</v>
      </c>
      <c r="IE33">
        <v>100.012</v>
      </c>
    </row>
    <row r="34" spans="1:239" x14ac:dyDescent="0.3">
      <c r="A34">
        <v>18</v>
      </c>
      <c r="B34">
        <v>1628178305.0999999</v>
      </c>
      <c r="C34">
        <v>3325.5</v>
      </c>
      <c r="D34" t="s">
        <v>457</v>
      </c>
      <c r="E34" t="s">
        <v>458</v>
      </c>
      <c r="F34">
        <v>0</v>
      </c>
      <c r="G34" t="s">
        <v>452</v>
      </c>
      <c r="H34" t="s">
        <v>453</v>
      </c>
      <c r="I34" t="s">
        <v>364</v>
      </c>
      <c r="J34">
        <v>1628178305.0999999</v>
      </c>
      <c r="K34">
        <f t="shared" si="0"/>
        <v>5.7052816368467294E-3</v>
      </c>
      <c r="L34">
        <f t="shared" si="1"/>
        <v>5.7052816368467294</v>
      </c>
      <c r="M34">
        <f t="shared" si="2"/>
        <v>45.250090359346089</v>
      </c>
      <c r="N34">
        <f t="shared" si="3"/>
        <v>245.637</v>
      </c>
      <c r="O34">
        <f t="shared" si="4"/>
        <v>78.367726673103064</v>
      </c>
      <c r="P34">
        <f t="shared" si="5"/>
        <v>7.8112974901549093</v>
      </c>
      <c r="Q34">
        <f t="shared" si="6"/>
        <v>24.4838502154449</v>
      </c>
      <c r="R34">
        <f t="shared" si="7"/>
        <v>0.47566036144646051</v>
      </c>
      <c r="S34">
        <f t="shared" si="8"/>
        <v>2.9236316362408874</v>
      </c>
      <c r="T34">
        <f t="shared" si="9"/>
        <v>0.43647509705918547</v>
      </c>
      <c r="U34">
        <f t="shared" si="10"/>
        <v>0.27604806638800067</v>
      </c>
      <c r="V34">
        <f t="shared" si="11"/>
        <v>321.52892338752122</v>
      </c>
      <c r="W34">
        <f t="shared" si="12"/>
        <v>30.461070355433336</v>
      </c>
      <c r="X34">
        <f t="shared" si="13"/>
        <v>30.083300000000001</v>
      </c>
      <c r="Y34">
        <f t="shared" si="14"/>
        <v>4.2808772279371912</v>
      </c>
      <c r="Z34">
        <f t="shared" si="15"/>
        <v>70.820818629235234</v>
      </c>
      <c r="AA34">
        <f t="shared" si="16"/>
        <v>3.0257532909967479</v>
      </c>
      <c r="AB34">
        <f t="shared" si="17"/>
        <v>4.2724065459301261</v>
      </c>
      <c r="AC34">
        <f t="shared" si="18"/>
        <v>1.2551239369404432</v>
      </c>
      <c r="AD34">
        <f t="shared" si="19"/>
        <v>-251.60292018494076</v>
      </c>
      <c r="AE34">
        <f t="shared" si="20"/>
        <v>-5.4378495926693526</v>
      </c>
      <c r="AF34">
        <f t="shared" si="21"/>
        <v>-0.41383537673688681</v>
      </c>
      <c r="AG34">
        <f t="shared" si="22"/>
        <v>64.074318233174239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52166.934588359953</v>
      </c>
      <c r="AM34" t="s">
        <v>365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459</v>
      </c>
      <c r="AT34">
        <v>10260.200000000001</v>
      </c>
      <c r="AU34">
        <v>705.99642307692295</v>
      </c>
      <c r="AV34">
        <v>1072.19</v>
      </c>
      <c r="AW34">
        <f t="shared" si="27"/>
        <v>0.34153795215687244</v>
      </c>
      <c r="AX34">
        <v>0.5</v>
      </c>
      <c r="AY34">
        <f t="shared" si="28"/>
        <v>1681.2899996826532</v>
      </c>
      <c r="AZ34">
        <f t="shared" si="29"/>
        <v>45.250090359346089</v>
      </c>
      <c r="BA34">
        <f t="shared" si="30"/>
        <v>287.11217173672105</v>
      </c>
      <c r="BB34">
        <f t="shared" si="31"/>
        <v>2.7106281775415964E-2</v>
      </c>
      <c r="BC34">
        <f t="shared" si="32"/>
        <v>2.7794607299079455</v>
      </c>
      <c r="BD34">
        <f t="shared" si="33"/>
        <v>250.32338480383277</v>
      </c>
      <c r="BE34" t="s">
        <v>460</v>
      </c>
      <c r="BF34">
        <v>555.92999999999995</v>
      </c>
      <c r="BG34">
        <f t="shared" si="34"/>
        <v>555.92999999999995</v>
      </c>
      <c r="BH34">
        <f t="shared" si="35"/>
        <v>0.48150048032531556</v>
      </c>
      <c r="BI34">
        <f t="shared" si="36"/>
        <v>0.70932006532188629</v>
      </c>
      <c r="BJ34">
        <f t="shared" si="37"/>
        <v>0.85234400249401521</v>
      </c>
      <c r="BK34">
        <f t="shared" si="38"/>
        <v>0.47558966220213705</v>
      </c>
      <c r="BL34">
        <f t="shared" si="39"/>
        <v>0.79467735157148311</v>
      </c>
      <c r="BM34">
        <f t="shared" si="40"/>
        <v>0.55854716968081741</v>
      </c>
      <c r="BN34">
        <f t="shared" si="41"/>
        <v>0.44145283031918259</v>
      </c>
      <c r="BO34">
        <f t="shared" si="42"/>
        <v>2000.11</v>
      </c>
      <c r="BP34">
        <f t="shared" si="43"/>
        <v>1681.2899996826532</v>
      </c>
      <c r="BQ34">
        <f t="shared" si="44"/>
        <v>0.84059876690914659</v>
      </c>
      <c r="BR34">
        <f t="shared" si="45"/>
        <v>0.16075562013465322</v>
      </c>
      <c r="BS34">
        <v>6</v>
      </c>
      <c r="BT34">
        <v>0.5</v>
      </c>
      <c r="BU34" t="s">
        <v>368</v>
      </c>
      <c r="BV34">
        <v>2</v>
      </c>
      <c r="BW34">
        <v>1628178305.0999999</v>
      </c>
      <c r="BX34">
        <v>245.637</v>
      </c>
      <c r="BY34">
        <v>301.61210533709101</v>
      </c>
      <c r="BZ34">
        <v>30.356212548291101</v>
      </c>
      <c r="CA34">
        <v>23.718499999999999</v>
      </c>
      <c r="CB34">
        <v>245.523</v>
      </c>
      <c r="CC34">
        <v>30.109500000000001</v>
      </c>
      <c r="CD34">
        <v>500.06</v>
      </c>
      <c r="CE34">
        <v>99.575400000000002</v>
      </c>
      <c r="CF34">
        <v>9.9527699999999997E-2</v>
      </c>
      <c r="CG34">
        <v>30.0488</v>
      </c>
      <c r="CH34">
        <v>30.083300000000001</v>
      </c>
      <c r="CI34">
        <v>999.9</v>
      </c>
      <c r="CJ34">
        <v>0</v>
      </c>
      <c r="CK34">
        <v>0</v>
      </c>
      <c r="CL34">
        <v>10008.799999999999</v>
      </c>
      <c r="CM34">
        <v>0</v>
      </c>
      <c r="CN34">
        <v>1350.22</v>
      </c>
      <c r="CO34">
        <v>-54.362000000000002</v>
      </c>
      <c r="CP34">
        <v>253.27500000000001</v>
      </c>
      <c r="CQ34">
        <v>307.28800000000001</v>
      </c>
      <c r="CR34">
        <v>6.4359700000000002</v>
      </c>
      <c r="CS34">
        <v>299.99900000000002</v>
      </c>
      <c r="CT34">
        <v>23.718499999999999</v>
      </c>
      <c r="CU34">
        <v>3.00265</v>
      </c>
      <c r="CV34">
        <v>2.36178</v>
      </c>
      <c r="CW34">
        <v>24.0426</v>
      </c>
      <c r="CX34">
        <v>20.104099999999999</v>
      </c>
      <c r="CY34">
        <v>2000.11</v>
      </c>
      <c r="CZ34">
        <v>0.979993</v>
      </c>
      <c r="DA34">
        <v>2.0007199999999999E-2</v>
      </c>
      <c r="DB34">
        <v>0</v>
      </c>
      <c r="DC34">
        <v>705.96699999999998</v>
      </c>
      <c r="DD34">
        <v>5.0005300000000004</v>
      </c>
      <c r="DE34">
        <v>15869.4</v>
      </c>
      <c r="DF34">
        <v>17834.5</v>
      </c>
      <c r="DG34">
        <v>48.625</v>
      </c>
      <c r="DH34">
        <v>49.875</v>
      </c>
      <c r="DI34">
        <v>49.061999999999998</v>
      </c>
      <c r="DJ34">
        <v>49.436999999999998</v>
      </c>
      <c r="DK34">
        <v>49.811999999999998</v>
      </c>
      <c r="DL34">
        <v>1955.19</v>
      </c>
      <c r="DM34">
        <v>39.92</v>
      </c>
      <c r="DN34">
        <v>0</v>
      </c>
      <c r="DO34">
        <v>113.5</v>
      </c>
      <c r="DP34">
        <v>0</v>
      </c>
      <c r="DQ34">
        <v>705.99642307692295</v>
      </c>
      <c r="DR34">
        <v>-0.74437606893823205</v>
      </c>
      <c r="DS34">
        <v>-6.3589744191835997</v>
      </c>
      <c r="DT34">
        <v>15869.061538461499</v>
      </c>
      <c r="DU34">
        <v>15</v>
      </c>
      <c r="DV34">
        <v>1628178264.5999999</v>
      </c>
      <c r="DW34" t="s">
        <v>461</v>
      </c>
      <c r="DX34">
        <v>1628178257.0999999</v>
      </c>
      <c r="DY34">
        <v>1628178264.5999999</v>
      </c>
      <c r="DZ34">
        <v>21</v>
      </c>
      <c r="EA34">
        <v>0.06</v>
      </c>
      <c r="EB34">
        <v>3.0000000000000001E-3</v>
      </c>
      <c r="EC34">
        <v>5.6000000000000001E-2</v>
      </c>
      <c r="ED34">
        <v>3.5999999999999997E-2</v>
      </c>
      <c r="EE34">
        <v>300</v>
      </c>
      <c r="EF34">
        <v>24</v>
      </c>
      <c r="EG34">
        <v>0.03</v>
      </c>
      <c r="EH34">
        <v>0.01</v>
      </c>
      <c r="EI34">
        <v>43.671606926050998</v>
      </c>
      <c r="EJ34">
        <v>0.79751614401253401</v>
      </c>
      <c r="EK34">
        <v>0.12327553684823001</v>
      </c>
      <c r="EL34">
        <v>1</v>
      </c>
      <c r="EM34">
        <v>0.44061449725491902</v>
      </c>
      <c r="EN34">
        <v>0.105579141608291</v>
      </c>
      <c r="EO34">
        <v>1.78492456709466E-2</v>
      </c>
      <c r="EP34">
        <v>1</v>
      </c>
      <c r="EQ34">
        <v>2</v>
      </c>
      <c r="ER34">
        <v>2</v>
      </c>
      <c r="ES34" t="s">
        <v>370</v>
      </c>
      <c r="ET34">
        <v>2.9895</v>
      </c>
      <c r="EU34">
        <v>2.7505700000000002</v>
      </c>
      <c r="EV34">
        <v>6.0118999999999999E-2</v>
      </c>
      <c r="EW34">
        <v>7.1162199999999995E-2</v>
      </c>
      <c r="EX34">
        <v>0.125725</v>
      </c>
      <c r="EY34">
        <v>0.10666299999999999</v>
      </c>
      <c r="EZ34">
        <v>22577.8</v>
      </c>
      <c r="FA34">
        <v>23090.400000000001</v>
      </c>
      <c r="FB34">
        <v>23870.6</v>
      </c>
      <c r="FC34">
        <v>25178.3</v>
      </c>
      <c r="FD34">
        <v>30069.9</v>
      </c>
      <c r="FE34">
        <v>31648.400000000001</v>
      </c>
      <c r="FF34">
        <v>38037.199999999997</v>
      </c>
      <c r="FG34">
        <v>39286.400000000001</v>
      </c>
      <c r="FH34">
        <v>2.0678999999999998</v>
      </c>
      <c r="FI34">
        <v>1.9402999999999999</v>
      </c>
      <c r="FJ34">
        <v>3.23057E-2</v>
      </c>
      <c r="FK34">
        <v>0</v>
      </c>
      <c r="FL34">
        <v>29.557400000000001</v>
      </c>
      <c r="FM34">
        <v>999.9</v>
      </c>
      <c r="FN34">
        <v>37.956000000000003</v>
      </c>
      <c r="FO34">
        <v>40.686999999999998</v>
      </c>
      <c r="FP34">
        <v>29.310600000000001</v>
      </c>
      <c r="FQ34">
        <v>61.737200000000001</v>
      </c>
      <c r="FR34">
        <v>24.210699999999999</v>
      </c>
      <c r="FS34">
        <v>1</v>
      </c>
      <c r="FT34">
        <v>0.432172</v>
      </c>
      <c r="FU34">
        <v>2.3280799999999999</v>
      </c>
      <c r="FV34">
        <v>20.374199999999998</v>
      </c>
      <c r="FW34">
        <v>5.2500900000000001</v>
      </c>
      <c r="FX34">
        <v>12.0099</v>
      </c>
      <c r="FY34">
        <v>4.9787999999999997</v>
      </c>
      <c r="FZ34">
        <v>3.2923300000000002</v>
      </c>
      <c r="GA34">
        <v>9999</v>
      </c>
      <c r="GB34">
        <v>999.9</v>
      </c>
      <c r="GC34">
        <v>9999</v>
      </c>
      <c r="GD34">
        <v>9999</v>
      </c>
      <c r="GE34">
        <v>1.8754599999999999</v>
      </c>
      <c r="GF34">
        <v>1.8764099999999999</v>
      </c>
      <c r="GG34">
        <v>1.8826099999999999</v>
      </c>
      <c r="GH34">
        <v>1.8856900000000001</v>
      </c>
      <c r="GI34">
        <v>1.87653</v>
      </c>
      <c r="GJ34">
        <v>1.88307</v>
      </c>
      <c r="GK34">
        <v>1.8819999999999999</v>
      </c>
      <c r="GL34">
        <v>1.88547</v>
      </c>
      <c r="GM34">
        <v>5</v>
      </c>
      <c r="GN34">
        <v>0</v>
      </c>
      <c r="GO34">
        <v>0</v>
      </c>
      <c r="GP34">
        <v>0</v>
      </c>
      <c r="GQ34" t="s">
        <v>371</v>
      </c>
      <c r="GR34" t="s">
        <v>372</v>
      </c>
      <c r="GS34" t="s">
        <v>373</v>
      </c>
      <c r="GT34" t="s">
        <v>373</v>
      </c>
      <c r="GU34" t="s">
        <v>373</v>
      </c>
      <c r="GV34" t="s">
        <v>373</v>
      </c>
      <c r="GW34">
        <v>0</v>
      </c>
      <c r="GX34">
        <v>100</v>
      </c>
      <c r="GY34">
        <v>100</v>
      </c>
      <c r="GZ34">
        <v>0.114</v>
      </c>
      <c r="HA34">
        <v>4.4999999999999998E-2</v>
      </c>
      <c r="HB34">
        <v>0.43771952826909799</v>
      </c>
      <c r="HC34">
        <v>-1.54219930941761E-3</v>
      </c>
      <c r="HD34">
        <v>9.932230794391771E-7</v>
      </c>
      <c r="HE34">
        <v>-3.2951819426937901E-10</v>
      </c>
      <c r="HF34">
        <v>4.4984464269186002E-2</v>
      </c>
      <c r="HG34">
        <v>0</v>
      </c>
      <c r="HH34">
        <v>0</v>
      </c>
      <c r="HI34">
        <v>0</v>
      </c>
      <c r="HJ34">
        <v>1</v>
      </c>
      <c r="HK34">
        <v>2080</v>
      </c>
      <c r="HL34">
        <v>1</v>
      </c>
      <c r="HM34">
        <v>27</v>
      </c>
      <c r="HN34">
        <v>0.8</v>
      </c>
      <c r="HO34">
        <v>0.7</v>
      </c>
      <c r="HP34">
        <v>18</v>
      </c>
      <c r="HQ34">
        <v>516.52599999999995</v>
      </c>
      <c r="HR34">
        <v>491.34500000000003</v>
      </c>
      <c r="HS34">
        <v>27.0002</v>
      </c>
      <c r="HT34">
        <v>32.8979</v>
      </c>
      <c r="HU34">
        <v>30.0002</v>
      </c>
      <c r="HV34">
        <v>32.622599999999998</v>
      </c>
      <c r="HW34">
        <v>32.594799999999999</v>
      </c>
      <c r="HX34">
        <v>16.661300000000001</v>
      </c>
      <c r="HY34">
        <v>24.202400000000001</v>
      </c>
      <c r="HZ34">
        <v>36.297499999999999</v>
      </c>
      <c r="IA34">
        <v>27</v>
      </c>
      <c r="IB34">
        <v>300</v>
      </c>
      <c r="IC34">
        <v>23.649699999999999</v>
      </c>
      <c r="ID34">
        <v>99.0364</v>
      </c>
      <c r="IE34">
        <v>100.006</v>
      </c>
    </row>
    <row r="35" spans="1:239" x14ac:dyDescent="0.3">
      <c r="A35">
        <v>19</v>
      </c>
      <c r="B35">
        <v>1628178417.0999999</v>
      </c>
      <c r="C35">
        <v>3437.5</v>
      </c>
      <c r="D35" t="s">
        <v>462</v>
      </c>
      <c r="E35" t="s">
        <v>463</v>
      </c>
      <c r="F35">
        <v>0</v>
      </c>
      <c r="G35" t="s">
        <v>452</v>
      </c>
      <c r="H35" t="s">
        <v>453</v>
      </c>
      <c r="I35" t="s">
        <v>364</v>
      </c>
      <c r="J35">
        <v>1628178417.0999999</v>
      </c>
      <c r="K35">
        <f t="shared" si="0"/>
        <v>5.9870877306656672E-3</v>
      </c>
      <c r="L35">
        <f t="shared" si="1"/>
        <v>5.9870877306656674</v>
      </c>
      <c r="M35">
        <f t="shared" si="2"/>
        <v>29.914316779972403</v>
      </c>
      <c r="N35">
        <f t="shared" si="3"/>
        <v>161.42400000000001</v>
      </c>
      <c r="O35">
        <f t="shared" si="4"/>
        <v>55.846166780922452</v>
      </c>
      <c r="P35">
        <f t="shared" si="5"/>
        <v>5.5666407463903012</v>
      </c>
      <c r="Q35">
        <f t="shared" si="6"/>
        <v>16.090440358607999</v>
      </c>
      <c r="R35">
        <f t="shared" si="7"/>
        <v>0.50072178369120723</v>
      </c>
      <c r="S35">
        <f t="shared" si="8"/>
        <v>2.9223481952608177</v>
      </c>
      <c r="T35">
        <f t="shared" si="9"/>
        <v>0.45748214733403059</v>
      </c>
      <c r="U35">
        <f t="shared" si="10"/>
        <v>0.28949944910724246</v>
      </c>
      <c r="V35">
        <f t="shared" si="11"/>
        <v>321.5060003876319</v>
      </c>
      <c r="W35">
        <f t="shared" si="12"/>
        <v>30.386102862087835</v>
      </c>
      <c r="X35">
        <f t="shared" si="13"/>
        <v>30.0609</v>
      </c>
      <c r="Y35">
        <f t="shared" si="14"/>
        <v>4.2753757581693943</v>
      </c>
      <c r="Z35">
        <f t="shared" si="15"/>
        <v>70.660577996956519</v>
      </c>
      <c r="AA35">
        <f t="shared" si="16"/>
        <v>3.0186124923768003</v>
      </c>
      <c r="AB35">
        <f t="shared" si="17"/>
        <v>4.2719895278903852</v>
      </c>
      <c r="AC35">
        <f t="shared" si="18"/>
        <v>1.256763265792594</v>
      </c>
      <c r="AD35">
        <f t="shared" si="19"/>
        <v>-264.03056892235594</v>
      </c>
      <c r="AE35">
        <f t="shared" si="20"/>
        <v>-2.1741849754600069</v>
      </c>
      <c r="AF35">
        <f t="shared" si="21"/>
        <v>-0.16551440596222589</v>
      </c>
      <c r="AG35">
        <f t="shared" si="22"/>
        <v>55.135732083853753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52130.65172083013</v>
      </c>
      <c r="AM35" t="s">
        <v>365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464</v>
      </c>
      <c r="AT35">
        <v>10259.1</v>
      </c>
      <c r="AU35">
        <v>699.04548</v>
      </c>
      <c r="AV35">
        <v>956.81500000000005</v>
      </c>
      <c r="AW35">
        <f t="shared" si="27"/>
        <v>0.2694037196323219</v>
      </c>
      <c r="AX35">
        <v>0.5</v>
      </c>
      <c r="AY35">
        <f t="shared" si="28"/>
        <v>1681.172099682711</v>
      </c>
      <c r="AZ35">
        <f t="shared" si="29"/>
        <v>29.914316779972403</v>
      </c>
      <c r="BA35">
        <f t="shared" si="30"/>
        <v>226.45700849830149</v>
      </c>
      <c r="BB35">
        <f t="shared" si="31"/>
        <v>1.798611034760815E-2</v>
      </c>
      <c r="BC35">
        <f t="shared" si="32"/>
        <v>3.2351969816526704</v>
      </c>
      <c r="BD35">
        <f t="shared" si="33"/>
        <v>243.46917500890476</v>
      </c>
      <c r="BE35" t="s">
        <v>465</v>
      </c>
      <c r="BF35">
        <v>571.51</v>
      </c>
      <c r="BG35">
        <f t="shared" si="34"/>
        <v>571.51</v>
      </c>
      <c r="BH35">
        <f t="shared" si="35"/>
        <v>0.40269540088731892</v>
      </c>
      <c r="BI35">
        <f t="shared" si="36"/>
        <v>0.66900123278960832</v>
      </c>
      <c r="BJ35">
        <f t="shared" si="37"/>
        <v>0.88930530138273212</v>
      </c>
      <c r="BK35">
        <f t="shared" si="38"/>
        <v>0.39377992462607114</v>
      </c>
      <c r="BL35">
        <f t="shared" si="39"/>
        <v>0.82544329626398105</v>
      </c>
      <c r="BM35">
        <f t="shared" si="40"/>
        <v>0.54694709498956928</v>
      </c>
      <c r="BN35">
        <f t="shared" si="41"/>
        <v>0.45305290501043072</v>
      </c>
      <c r="BO35">
        <f t="shared" si="42"/>
        <v>1999.97</v>
      </c>
      <c r="BP35">
        <f t="shared" si="43"/>
        <v>1681.172099682711</v>
      </c>
      <c r="BQ35">
        <f t="shared" si="44"/>
        <v>0.84059865882123774</v>
      </c>
      <c r="BR35">
        <f t="shared" si="45"/>
        <v>0.16075541152498882</v>
      </c>
      <c r="BS35">
        <v>6</v>
      </c>
      <c r="BT35">
        <v>0.5</v>
      </c>
      <c r="BU35" t="s">
        <v>368</v>
      </c>
      <c r="BV35">
        <v>2</v>
      </c>
      <c r="BW35">
        <v>1628178417.0999999</v>
      </c>
      <c r="BX35">
        <v>161.42400000000001</v>
      </c>
      <c r="BY35">
        <v>198.47226242236201</v>
      </c>
      <c r="BZ35">
        <v>30.283602692623099</v>
      </c>
      <c r="CA35">
        <v>23.318300000000001</v>
      </c>
      <c r="CB35">
        <v>161.29900000000001</v>
      </c>
      <c r="CC35">
        <v>30.175799999999999</v>
      </c>
      <c r="CD35">
        <v>500.11700000000002</v>
      </c>
      <c r="CE35">
        <v>99.578100000000006</v>
      </c>
      <c r="CF35">
        <v>0.10001699999999999</v>
      </c>
      <c r="CG35">
        <v>30.0471</v>
      </c>
      <c r="CH35">
        <v>30.0609</v>
      </c>
      <c r="CI35">
        <v>999.9</v>
      </c>
      <c r="CJ35">
        <v>0</v>
      </c>
      <c r="CK35">
        <v>0</v>
      </c>
      <c r="CL35">
        <v>10001.200000000001</v>
      </c>
      <c r="CM35">
        <v>0</v>
      </c>
      <c r="CN35">
        <v>1355.76</v>
      </c>
      <c r="CO35">
        <v>-38.5593</v>
      </c>
      <c r="CP35">
        <v>166.45400000000001</v>
      </c>
      <c r="CQ35">
        <v>204.75700000000001</v>
      </c>
      <c r="CR35">
        <v>6.9016200000000003</v>
      </c>
      <c r="CS35">
        <v>199.983</v>
      </c>
      <c r="CT35">
        <v>23.318300000000001</v>
      </c>
      <c r="CU35">
        <v>3.0092400000000001</v>
      </c>
      <c r="CV35">
        <v>2.32199</v>
      </c>
      <c r="CW35">
        <v>24.0791</v>
      </c>
      <c r="CX35">
        <v>19.829799999999999</v>
      </c>
      <c r="CY35">
        <v>1999.97</v>
      </c>
      <c r="CZ35">
        <v>0.979993</v>
      </c>
      <c r="DA35">
        <v>2.0007199999999999E-2</v>
      </c>
      <c r="DB35">
        <v>0</v>
      </c>
      <c r="DC35">
        <v>698.94799999999998</v>
      </c>
      <c r="DD35">
        <v>5.0005300000000004</v>
      </c>
      <c r="DE35">
        <v>15718.6</v>
      </c>
      <c r="DF35">
        <v>17833.2</v>
      </c>
      <c r="DG35">
        <v>48.811999999999998</v>
      </c>
      <c r="DH35">
        <v>50</v>
      </c>
      <c r="DI35">
        <v>49.186999999999998</v>
      </c>
      <c r="DJ35">
        <v>49.561999999999998</v>
      </c>
      <c r="DK35">
        <v>49.936999999999998</v>
      </c>
      <c r="DL35">
        <v>1955.06</v>
      </c>
      <c r="DM35">
        <v>39.909999999999997</v>
      </c>
      <c r="DN35">
        <v>0</v>
      </c>
      <c r="DO35">
        <v>111.60000014305101</v>
      </c>
      <c r="DP35">
        <v>0</v>
      </c>
      <c r="DQ35">
        <v>699.04548</v>
      </c>
      <c r="DR35">
        <v>-1.36784616369568</v>
      </c>
      <c r="DS35">
        <v>14.853846036480901</v>
      </c>
      <c r="DT35">
        <v>15726.572</v>
      </c>
      <c r="DU35">
        <v>15</v>
      </c>
      <c r="DV35">
        <v>1628178377.5999999</v>
      </c>
      <c r="DW35" t="s">
        <v>466</v>
      </c>
      <c r="DX35">
        <v>1628178368.0999999</v>
      </c>
      <c r="DY35">
        <v>1628178377.5999999</v>
      </c>
      <c r="DZ35">
        <v>22</v>
      </c>
      <c r="EA35">
        <v>-8.7999999999999995E-2</v>
      </c>
      <c r="EB35">
        <v>-1E-3</v>
      </c>
      <c r="EC35">
        <v>7.8E-2</v>
      </c>
      <c r="ED35">
        <v>3.5000000000000003E-2</v>
      </c>
      <c r="EE35">
        <v>200</v>
      </c>
      <c r="EF35">
        <v>24</v>
      </c>
      <c r="EG35">
        <v>0.05</v>
      </c>
      <c r="EH35">
        <v>0.01</v>
      </c>
      <c r="EI35">
        <v>31.125856285098202</v>
      </c>
      <c r="EJ35">
        <v>0.11479483793746199</v>
      </c>
      <c r="EK35">
        <v>3.2353115633299498E-2</v>
      </c>
      <c r="EL35">
        <v>1</v>
      </c>
      <c r="EM35">
        <v>0.48357225471118997</v>
      </c>
      <c r="EN35">
        <v>8.9792674246665996E-2</v>
      </c>
      <c r="EO35">
        <v>1.71678852944138E-2</v>
      </c>
      <c r="EP35">
        <v>1</v>
      </c>
      <c r="EQ35">
        <v>2</v>
      </c>
      <c r="ER35">
        <v>2</v>
      </c>
      <c r="ES35" t="s">
        <v>370</v>
      </c>
      <c r="ET35">
        <v>2.9896199999999999</v>
      </c>
      <c r="EU35">
        <v>2.7509999999999999</v>
      </c>
      <c r="EV35">
        <v>4.1459500000000003E-2</v>
      </c>
      <c r="EW35">
        <v>5.0397699999999997E-2</v>
      </c>
      <c r="EX35">
        <v>0.125911</v>
      </c>
      <c r="EY35">
        <v>0.105391</v>
      </c>
      <c r="EZ35">
        <v>23021.9</v>
      </c>
      <c r="FA35">
        <v>23600.7</v>
      </c>
      <c r="FB35">
        <v>23866.9</v>
      </c>
      <c r="FC35">
        <v>25172.400000000001</v>
      </c>
      <c r="FD35">
        <v>30059.200000000001</v>
      </c>
      <c r="FE35">
        <v>31685.599999999999</v>
      </c>
      <c r="FF35">
        <v>38031.9</v>
      </c>
      <c r="FG35">
        <v>39276.699999999997</v>
      </c>
      <c r="FH35">
        <v>2.0678200000000002</v>
      </c>
      <c r="FI35">
        <v>1.93937</v>
      </c>
      <c r="FJ35">
        <v>2.6643300000000002E-2</v>
      </c>
      <c r="FK35">
        <v>0</v>
      </c>
      <c r="FL35">
        <v>29.627199999999998</v>
      </c>
      <c r="FM35">
        <v>999.9</v>
      </c>
      <c r="FN35">
        <v>38.182000000000002</v>
      </c>
      <c r="FO35">
        <v>40.496000000000002</v>
      </c>
      <c r="FP35">
        <v>29.1906</v>
      </c>
      <c r="FQ35">
        <v>61.577199999999998</v>
      </c>
      <c r="FR35">
        <v>24.150600000000001</v>
      </c>
      <c r="FS35">
        <v>1</v>
      </c>
      <c r="FT35">
        <v>0.43949899999999997</v>
      </c>
      <c r="FU35">
        <v>2.37181</v>
      </c>
      <c r="FV35">
        <v>20.3736</v>
      </c>
      <c r="FW35">
        <v>5.2488900000000003</v>
      </c>
      <c r="FX35">
        <v>12.0099</v>
      </c>
      <c r="FY35">
        <v>4.9787499999999998</v>
      </c>
      <c r="FZ35">
        <v>3.2923300000000002</v>
      </c>
      <c r="GA35">
        <v>9999</v>
      </c>
      <c r="GB35">
        <v>999.9</v>
      </c>
      <c r="GC35">
        <v>9999</v>
      </c>
      <c r="GD35">
        <v>9999</v>
      </c>
      <c r="GE35">
        <v>1.8754599999999999</v>
      </c>
      <c r="GF35">
        <v>1.8763700000000001</v>
      </c>
      <c r="GG35">
        <v>1.8825700000000001</v>
      </c>
      <c r="GH35">
        <v>1.88568</v>
      </c>
      <c r="GI35">
        <v>1.87653</v>
      </c>
      <c r="GJ35">
        <v>1.883</v>
      </c>
      <c r="GK35">
        <v>1.8819999999999999</v>
      </c>
      <c r="GL35">
        <v>1.8854200000000001</v>
      </c>
      <c r="GM35">
        <v>5</v>
      </c>
      <c r="GN35">
        <v>0</v>
      </c>
      <c r="GO35">
        <v>0</v>
      </c>
      <c r="GP35">
        <v>0</v>
      </c>
      <c r="GQ35" t="s">
        <v>371</v>
      </c>
      <c r="GR35" t="s">
        <v>372</v>
      </c>
      <c r="GS35" t="s">
        <v>373</v>
      </c>
      <c r="GT35" t="s">
        <v>373</v>
      </c>
      <c r="GU35" t="s">
        <v>373</v>
      </c>
      <c r="GV35" t="s">
        <v>373</v>
      </c>
      <c r="GW35">
        <v>0</v>
      </c>
      <c r="GX35">
        <v>100</v>
      </c>
      <c r="GY35">
        <v>100</v>
      </c>
      <c r="GZ35">
        <v>0.125</v>
      </c>
      <c r="HA35">
        <v>4.41E-2</v>
      </c>
      <c r="HB35">
        <v>0.349343965860971</v>
      </c>
      <c r="HC35">
        <v>-1.54219930941761E-3</v>
      </c>
      <c r="HD35">
        <v>9.932230794391771E-7</v>
      </c>
      <c r="HE35">
        <v>-3.2951819426937901E-10</v>
      </c>
      <c r="HF35">
        <v>4.4181345074208803E-2</v>
      </c>
      <c r="HG35">
        <v>0</v>
      </c>
      <c r="HH35">
        <v>0</v>
      </c>
      <c r="HI35">
        <v>0</v>
      </c>
      <c r="HJ35">
        <v>1</v>
      </c>
      <c r="HK35">
        <v>2080</v>
      </c>
      <c r="HL35">
        <v>1</v>
      </c>
      <c r="HM35">
        <v>27</v>
      </c>
      <c r="HN35">
        <v>0.8</v>
      </c>
      <c r="HO35">
        <v>0.7</v>
      </c>
      <c r="HP35">
        <v>18</v>
      </c>
      <c r="HQ35">
        <v>516.64099999999996</v>
      </c>
      <c r="HR35">
        <v>490.85199999999998</v>
      </c>
      <c r="HS35">
        <v>27.000900000000001</v>
      </c>
      <c r="HT35">
        <v>32.918500000000002</v>
      </c>
      <c r="HU35">
        <v>30.000499999999999</v>
      </c>
      <c r="HV35">
        <v>32.642899999999997</v>
      </c>
      <c r="HW35">
        <v>32.618000000000002</v>
      </c>
      <c r="HX35">
        <v>12.183999999999999</v>
      </c>
      <c r="HY35">
        <v>27.033000000000001</v>
      </c>
      <c r="HZ35">
        <v>35.977400000000003</v>
      </c>
      <c r="IA35">
        <v>27</v>
      </c>
      <c r="IB35">
        <v>200</v>
      </c>
      <c r="IC35">
        <v>23.1782</v>
      </c>
      <c r="ID35">
        <v>99.021900000000002</v>
      </c>
      <c r="IE35">
        <v>99.982200000000006</v>
      </c>
    </row>
    <row r="36" spans="1:239" x14ac:dyDescent="0.3">
      <c r="A36">
        <v>20</v>
      </c>
      <c r="B36">
        <v>1628178530.5999999</v>
      </c>
      <c r="C36">
        <v>3551</v>
      </c>
      <c r="D36" t="s">
        <v>467</v>
      </c>
      <c r="E36" t="s">
        <v>468</v>
      </c>
      <c r="F36">
        <v>0</v>
      </c>
      <c r="G36" t="s">
        <v>452</v>
      </c>
      <c r="H36" t="s">
        <v>453</v>
      </c>
      <c r="I36" t="s">
        <v>364</v>
      </c>
      <c r="J36">
        <v>1628178530.5999999</v>
      </c>
      <c r="K36">
        <f t="shared" si="0"/>
        <v>5.8880290633287992E-3</v>
      </c>
      <c r="L36">
        <f t="shared" si="1"/>
        <v>5.8880290633287995</v>
      </c>
      <c r="M36">
        <f t="shared" si="2"/>
        <v>23.213658003813528</v>
      </c>
      <c r="N36">
        <f t="shared" si="3"/>
        <v>120.214</v>
      </c>
      <c r="O36">
        <f t="shared" si="4"/>
        <v>36.329965232312233</v>
      </c>
      <c r="P36">
        <f t="shared" si="5"/>
        <v>3.6213809541612947</v>
      </c>
      <c r="Q36">
        <f t="shared" si="6"/>
        <v>11.982964675021199</v>
      </c>
      <c r="R36">
        <f t="shared" si="7"/>
        <v>0.48717858618252247</v>
      </c>
      <c r="S36">
        <f t="shared" si="8"/>
        <v>2.921085058384119</v>
      </c>
      <c r="T36">
        <f t="shared" si="9"/>
        <v>0.44612763808549283</v>
      </c>
      <c r="U36">
        <f t="shared" si="10"/>
        <v>0.28222922011163526</v>
      </c>
      <c r="V36">
        <f t="shared" si="11"/>
        <v>321.53951638769621</v>
      </c>
      <c r="W36">
        <f t="shared" si="12"/>
        <v>30.349729489397138</v>
      </c>
      <c r="X36">
        <f t="shared" si="13"/>
        <v>29.944099999999999</v>
      </c>
      <c r="Y36">
        <f t="shared" si="14"/>
        <v>4.2467892310802231</v>
      </c>
      <c r="Z36">
        <f t="shared" si="15"/>
        <v>69.981335099694434</v>
      </c>
      <c r="AA36">
        <f t="shared" si="16"/>
        <v>2.9788833052549912</v>
      </c>
      <c r="AB36">
        <f t="shared" si="17"/>
        <v>4.2566825868802241</v>
      </c>
      <c r="AC36">
        <f t="shared" si="18"/>
        <v>1.2679059258252319</v>
      </c>
      <c r="AD36">
        <f t="shared" si="19"/>
        <v>-259.66208169280003</v>
      </c>
      <c r="AE36">
        <f t="shared" si="20"/>
        <v>6.3780022755382282</v>
      </c>
      <c r="AF36">
        <f t="shared" si="21"/>
        <v>0.48531784418471596</v>
      </c>
      <c r="AG36">
        <f t="shared" si="22"/>
        <v>68.740754814619095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52105.404996868921</v>
      </c>
      <c r="AM36" t="s">
        <v>365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469</v>
      </c>
      <c r="AT36">
        <v>10258.299999999999</v>
      </c>
      <c r="AU36">
        <v>699.02743999999996</v>
      </c>
      <c r="AV36">
        <v>883.97500000000002</v>
      </c>
      <c r="AW36">
        <f t="shared" si="27"/>
        <v>0.20922261376170148</v>
      </c>
      <c r="AX36">
        <v>0.5</v>
      </c>
      <c r="AY36">
        <f t="shared" si="28"/>
        <v>1681.3484996827442</v>
      </c>
      <c r="AZ36">
        <f t="shared" si="29"/>
        <v>23.213658003813528</v>
      </c>
      <c r="BA36">
        <f t="shared" si="30"/>
        <v>175.88806387396951</v>
      </c>
      <c r="BB36">
        <f t="shared" si="31"/>
        <v>1.3998934858832477E-2</v>
      </c>
      <c r="BC36">
        <f t="shared" si="32"/>
        <v>3.5841794168387118</v>
      </c>
      <c r="BD36">
        <f t="shared" si="33"/>
        <v>238.46908244729684</v>
      </c>
      <c r="BE36" t="s">
        <v>470</v>
      </c>
      <c r="BF36">
        <v>579.15</v>
      </c>
      <c r="BG36">
        <f t="shared" si="34"/>
        <v>579.15</v>
      </c>
      <c r="BH36">
        <f t="shared" si="35"/>
        <v>0.34483441273791682</v>
      </c>
      <c r="BI36">
        <f t="shared" si="36"/>
        <v>0.60673356844090887</v>
      </c>
      <c r="BJ36">
        <f t="shared" si="37"/>
        <v>0.91223385111498212</v>
      </c>
      <c r="BK36">
        <f t="shared" si="38"/>
        <v>0.31790877040994364</v>
      </c>
      <c r="BL36">
        <f t="shared" si="39"/>
        <v>0.84486684045814398</v>
      </c>
      <c r="BM36">
        <f t="shared" si="40"/>
        <v>0.5026837661230471</v>
      </c>
      <c r="BN36">
        <f t="shared" si="41"/>
        <v>0.4973162338769529</v>
      </c>
      <c r="BO36">
        <f t="shared" si="42"/>
        <v>2000.18</v>
      </c>
      <c r="BP36">
        <f t="shared" si="43"/>
        <v>1681.3484996827442</v>
      </c>
      <c r="BQ36">
        <f t="shared" si="44"/>
        <v>0.84059859596773501</v>
      </c>
      <c r="BR36">
        <f t="shared" si="45"/>
        <v>0.1607552902177285</v>
      </c>
      <c r="BS36">
        <v>6</v>
      </c>
      <c r="BT36">
        <v>0.5</v>
      </c>
      <c r="BU36" t="s">
        <v>368</v>
      </c>
      <c r="BV36">
        <v>2</v>
      </c>
      <c r="BW36">
        <v>1628178530.5999999</v>
      </c>
      <c r="BX36">
        <v>120.214</v>
      </c>
      <c r="BY36">
        <v>148.914324773852</v>
      </c>
      <c r="BZ36">
        <v>29.8843806495065</v>
      </c>
      <c r="CA36">
        <v>23.031199999999998</v>
      </c>
      <c r="CB36">
        <v>120.155</v>
      </c>
      <c r="CC36">
        <v>30.090599999999998</v>
      </c>
      <c r="CD36">
        <v>500.09500000000003</v>
      </c>
      <c r="CE36">
        <v>99.580500000000001</v>
      </c>
      <c r="CF36">
        <v>9.9775799999999998E-2</v>
      </c>
      <c r="CG36">
        <v>29.9846</v>
      </c>
      <c r="CH36">
        <v>29.944099999999999</v>
      </c>
      <c r="CI36">
        <v>999.9</v>
      </c>
      <c r="CJ36">
        <v>0</v>
      </c>
      <c r="CK36">
        <v>0</v>
      </c>
      <c r="CL36">
        <v>9993.75</v>
      </c>
      <c r="CM36">
        <v>0</v>
      </c>
      <c r="CN36">
        <v>1358.59</v>
      </c>
      <c r="CO36">
        <v>-29.807200000000002</v>
      </c>
      <c r="CP36">
        <v>123.94799999999999</v>
      </c>
      <c r="CQ36">
        <v>153.55799999999999</v>
      </c>
      <c r="CR36">
        <v>7.0992899999999999</v>
      </c>
      <c r="CS36">
        <v>150.02099999999999</v>
      </c>
      <c r="CT36">
        <v>23.031199999999998</v>
      </c>
      <c r="CU36">
        <v>3.00041</v>
      </c>
      <c r="CV36">
        <v>2.2934600000000001</v>
      </c>
      <c r="CW36">
        <v>24.030200000000001</v>
      </c>
      <c r="CX36">
        <v>19.630500000000001</v>
      </c>
      <c r="CY36">
        <v>2000.18</v>
      </c>
      <c r="CZ36">
        <v>0.97999599999999998</v>
      </c>
      <c r="DA36">
        <v>2.0004299999999999E-2</v>
      </c>
      <c r="DB36">
        <v>0</v>
      </c>
      <c r="DC36">
        <v>698.89599999999996</v>
      </c>
      <c r="DD36">
        <v>5.0005300000000004</v>
      </c>
      <c r="DE36">
        <v>15727.6</v>
      </c>
      <c r="DF36">
        <v>17835.099999999999</v>
      </c>
      <c r="DG36">
        <v>48.875</v>
      </c>
      <c r="DH36">
        <v>50.125</v>
      </c>
      <c r="DI36">
        <v>49.311999999999998</v>
      </c>
      <c r="DJ36">
        <v>49.625</v>
      </c>
      <c r="DK36">
        <v>50.061999999999998</v>
      </c>
      <c r="DL36">
        <v>1955.27</v>
      </c>
      <c r="DM36">
        <v>39.909999999999997</v>
      </c>
      <c r="DN36">
        <v>0</v>
      </c>
      <c r="DO36">
        <v>112.700000047684</v>
      </c>
      <c r="DP36">
        <v>0</v>
      </c>
      <c r="DQ36">
        <v>699.02743999999996</v>
      </c>
      <c r="DR36">
        <v>-2.1936153696868299</v>
      </c>
      <c r="DS36">
        <v>-45.784615112580497</v>
      </c>
      <c r="DT36">
        <v>15737.168</v>
      </c>
      <c r="DU36">
        <v>15</v>
      </c>
      <c r="DV36">
        <v>1628178490.0999999</v>
      </c>
      <c r="DW36" t="s">
        <v>471</v>
      </c>
      <c r="DX36">
        <v>1628178484.0999999</v>
      </c>
      <c r="DY36">
        <v>1628178490.0999999</v>
      </c>
      <c r="DZ36">
        <v>23</v>
      </c>
      <c r="EA36">
        <v>-0.11899999999999999</v>
      </c>
      <c r="EB36">
        <v>-4.0000000000000001E-3</v>
      </c>
      <c r="EC36">
        <v>0.02</v>
      </c>
      <c r="ED36">
        <v>0.03</v>
      </c>
      <c r="EE36">
        <v>150</v>
      </c>
      <c r="EF36">
        <v>23</v>
      </c>
      <c r="EG36">
        <v>7.0000000000000007E-2</v>
      </c>
      <c r="EH36">
        <v>0.02</v>
      </c>
      <c r="EI36">
        <v>24.0746847679839</v>
      </c>
      <c r="EJ36">
        <v>-0.19606570857710401</v>
      </c>
      <c r="EK36">
        <v>4.4036301342344798E-2</v>
      </c>
      <c r="EL36">
        <v>1</v>
      </c>
      <c r="EM36">
        <v>0.51019092336678196</v>
      </c>
      <c r="EN36">
        <v>7.8535086833857501E-2</v>
      </c>
      <c r="EO36">
        <v>1.57723106621462E-2</v>
      </c>
      <c r="EP36">
        <v>1</v>
      </c>
      <c r="EQ36">
        <v>2</v>
      </c>
      <c r="ER36">
        <v>2</v>
      </c>
      <c r="ES36" t="s">
        <v>370</v>
      </c>
      <c r="ET36">
        <v>2.9895499999999999</v>
      </c>
      <c r="EU36">
        <v>2.7507000000000001</v>
      </c>
      <c r="EV36">
        <v>3.1522599999999998E-2</v>
      </c>
      <c r="EW36">
        <v>3.8868699999999999E-2</v>
      </c>
      <c r="EX36">
        <v>0.125664</v>
      </c>
      <c r="EY36">
        <v>0.104474</v>
      </c>
      <c r="EZ36">
        <v>23257.200000000001</v>
      </c>
      <c r="FA36">
        <v>23882.400000000001</v>
      </c>
      <c r="FB36">
        <v>23863.8</v>
      </c>
      <c r="FC36">
        <v>25167.7</v>
      </c>
      <c r="FD36">
        <v>30065.200000000001</v>
      </c>
      <c r="FE36">
        <v>31711.7</v>
      </c>
      <c r="FF36">
        <v>38028.6</v>
      </c>
      <c r="FG36">
        <v>39268.699999999997</v>
      </c>
      <c r="FH36">
        <v>2.06792</v>
      </c>
      <c r="FI36">
        <v>1.9392799999999999</v>
      </c>
      <c r="FJ36">
        <v>3.1568100000000002E-2</v>
      </c>
      <c r="FK36">
        <v>0</v>
      </c>
      <c r="FL36">
        <v>29.430099999999999</v>
      </c>
      <c r="FM36">
        <v>999.9</v>
      </c>
      <c r="FN36">
        <v>38.231000000000002</v>
      </c>
      <c r="FO36">
        <v>40.323999999999998</v>
      </c>
      <c r="FP36">
        <v>28.9589</v>
      </c>
      <c r="FQ36">
        <v>61.827199999999998</v>
      </c>
      <c r="FR36">
        <v>24.607399999999998</v>
      </c>
      <c r="FS36">
        <v>1</v>
      </c>
      <c r="FT36">
        <v>0.44438299999999997</v>
      </c>
      <c r="FU36">
        <v>2.2667700000000002</v>
      </c>
      <c r="FV36">
        <v>20.3751</v>
      </c>
      <c r="FW36">
        <v>5.2479899999999997</v>
      </c>
      <c r="FX36">
        <v>12.0101</v>
      </c>
      <c r="FY36">
        <v>4.9783499999999998</v>
      </c>
      <c r="FZ36">
        <v>3.29223</v>
      </c>
      <c r="GA36">
        <v>9999</v>
      </c>
      <c r="GB36">
        <v>999.9</v>
      </c>
      <c r="GC36">
        <v>9999</v>
      </c>
      <c r="GD36">
        <v>9999</v>
      </c>
      <c r="GE36">
        <v>1.8754599999999999</v>
      </c>
      <c r="GF36">
        <v>1.8763700000000001</v>
      </c>
      <c r="GG36">
        <v>1.88253</v>
      </c>
      <c r="GH36">
        <v>1.88568</v>
      </c>
      <c r="GI36">
        <v>1.87652</v>
      </c>
      <c r="GJ36">
        <v>1.88297</v>
      </c>
      <c r="GK36">
        <v>1.88195</v>
      </c>
      <c r="GL36">
        <v>1.8854</v>
      </c>
      <c r="GM36">
        <v>5</v>
      </c>
      <c r="GN36">
        <v>0</v>
      </c>
      <c r="GO36">
        <v>0</v>
      </c>
      <c r="GP36">
        <v>0</v>
      </c>
      <c r="GQ36" t="s">
        <v>371</v>
      </c>
      <c r="GR36" t="s">
        <v>372</v>
      </c>
      <c r="GS36" t="s">
        <v>373</v>
      </c>
      <c r="GT36" t="s">
        <v>373</v>
      </c>
      <c r="GU36" t="s">
        <v>373</v>
      </c>
      <c r="GV36" t="s">
        <v>373</v>
      </c>
      <c r="GW36">
        <v>0</v>
      </c>
      <c r="GX36">
        <v>100</v>
      </c>
      <c r="GY36">
        <v>100</v>
      </c>
      <c r="GZ36">
        <v>5.8999999999999997E-2</v>
      </c>
      <c r="HA36">
        <v>3.9899999999999998E-2</v>
      </c>
      <c r="HB36">
        <v>0.23029650041986299</v>
      </c>
      <c r="HC36">
        <v>-1.54219930941761E-3</v>
      </c>
      <c r="HD36">
        <v>9.932230794391771E-7</v>
      </c>
      <c r="HE36">
        <v>-3.2951819426937901E-10</v>
      </c>
      <c r="HF36">
        <v>3.98766280379221E-2</v>
      </c>
      <c r="HG36">
        <v>0</v>
      </c>
      <c r="HH36">
        <v>0</v>
      </c>
      <c r="HI36">
        <v>0</v>
      </c>
      <c r="HJ36">
        <v>1</v>
      </c>
      <c r="HK36">
        <v>2080</v>
      </c>
      <c r="HL36">
        <v>1</v>
      </c>
      <c r="HM36">
        <v>27</v>
      </c>
      <c r="HN36">
        <v>0.8</v>
      </c>
      <c r="HO36">
        <v>0.7</v>
      </c>
      <c r="HP36">
        <v>18</v>
      </c>
      <c r="HQ36">
        <v>516.89</v>
      </c>
      <c r="HR36">
        <v>490.95600000000002</v>
      </c>
      <c r="HS36">
        <v>26.999500000000001</v>
      </c>
      <c r="HT36">
        <v>32.939</v>
      </c>
      <c r="HU36">
        <v>30.000299999999999</v>
      </c>
      <c r="HV36">
        <v>32.665999999999997</v>
      </c>
      <c r="HW36">
        <v>32.6389</v>
      </c>
      <c r="HX36">
        <v>9.8886099999999999</v>
      </c>
      <c r="HY36">
        <v>26.9909</v>
      </c>
      <c r="HZ36">
        <v>35.505899999999997</v>
      </c>
      <c r="IA36">
        <v>27</v>
      </c>
      <c r="IB36">
        <v>150</v>
      </c>
      <c r="IC36">
        <v>22.934899999999999</v>
      </c>
      <c r="ID36">
        <v>99.011700000000005</v>
      </c>
      <c r="IE36">
        <v>99.962599999999995</v>
      </c>
    </row>
    <row r="37" spans="1:239" x14ac:dyDescent="0.3">
      <c r="A37">
        <v>21</v>
      </c>
      <c r="B37">
        <v>1628178649.5999999</v>
      </c>
      <c r="C37">
        <v>3670</v>
      </c>
      <c r="D37" t="s">
        <v>472</v>
      </c>
      <c r="E37" t="s">
        <v>473</v>
      </c>
      <c r="F37">
        <v>0</v>
      </c>
      <c r="G37" t="s">
        <v>452</v>
      </c>
      <c r="H37" t="s">
        <v>453</v>
      </c>
      <c r="I37" t="s">
        <v>364</v>
      </c>
      <c r="J37">
        <v>1628178649.5999999</v>
      </c>
      <c r="K37">
        <f t="shared" si="0"/>
        <v>6.2032591218155351E-3</v>
      </c>
      <c r="L37">
        <f t="shared" si="1"/>
        <v>6.2032591218155355</v>
      </c>
      <c r="M37">
        <f t="shared" si="2"/>
        <v>16.260342036092645</v>
      </c>
      <c r="N37">
        <f t="shared" si="3"/>
        <v>79.716200000000001</v>
      </c>
      <c r="O37">
        <f t="shared" si="4"/>
        <v>25.352619815388493</v>
      </c>
      <c r="P37">
        <f t="shared" si="5"/>
        <v>2.5272002819673545</v>
      </c>
      <c r="Q37">
        <f t="shared" si="6"/>
        <v>7.9462716115470196</v>
      </c>
      <c r="R37">
        <f t="shared" si="7"/>
        <v>0.52995792959558008</v>
      </c>
      <c r="S37">
        <f t="shared" si="8"/>
        <v>2.9250465900378342</v>
      </c>
      <c r="T37">
        <f t="shared" si="9"/>
        <v>0.48182152213265683</v>
      </c>
      <c r="U37">
        <f t="shared" si="10"/>
        <v>0.30509812888034821</v>
      </c>
      <c r="V37">
        <f t="shared" si="11"/>
        <v>321.48046438758286</v>
      </c>
      <c r="W37">
        <f t="shared" si="12"/>
        <v>30.235399849411461</v>
      </c>
      <c r="X37">
        <f t="shared" si="13"/>
        <v>29.843299999999999</v>
      </c>
      <c r="Y37">
        <f t="shared" si="14"/>
        <v>4.2222527281556044</v>
      </c>
      <c r="Z37">
        <f t="shared" si="15"/>
        <v>70.259136959040262</v>
      </c>
      <c r="AA37">
        <f t="shared" si="16"/>
        <v>2.9852837546608293</v>
      </c>
      <c r="AB37">
        <f t="shared" si="17"/>
        <v>4.2489616068031024</v>
      </c>
      <c r="AC37">
        <f t="shared" si="18"/>
        <v>1.2369689734947751</v>
      </c>
      <c r="AD37">
        <f t="shared" si="19"/>
        <v>-273.56372727206508</v>
      </c>
      <c r="AE37">
        <f t="shared" si="20"/>
        <v>17.299153760304556</v>
      </c>
      <c r="AF37">
        <f t="shared" si="21"/>
        <v>1.313690790786743</v>
      </c>
      <c r="AG37">
        <f t="shared" si="22"/>
        <v>66.529581666609062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52223.989660672836</v>
      </c>
      <c r="AM37" t="s">
        <v>365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474</v>
      </c>
      <c r="AT37">
        <v>10257.799999999999</v>
      </c>
      <c r="AU37">
        <v>703.70839999999998</v>
      </c>
      <c r="AV37">
        <v>816.50300000000004</v>
      </c>
      <c r="AW37">
        <f t="shared" si="27"/>
        <v>0.13814352182416978</v>
      </c>
      <c r="AX37">
        <v>0.5</v>
      </c>
      <c r="AY37">
        <f t="shared" si="28"/>
        <v>1681.0376996826853</v>
      </c>
      <c r="AZ37">
        <f t="shared" si="29"/>
        <v>16.260342036092645</v>
      </c>
      <c r="BA37">
        <f t="shared" si="30"/>
        <v>116.11223407668361</v>
      </c>
      <c r="BB37">
        <f t="shared" si="31"/>
        <v>9.8651994285814896E-3</v>
      </c>
      <c r="BC37">
        <f t="shared" si="32"/>
        <v>3.9629946246370191</v>
      </c>
      <c r="BD37">
        <f t="shared" si="33"/>
        <v>233.26894500940739</v>
      </c>
      <c r="BE37" t="s">
        <v>475</v>
      </c>
      <c r="BF37">
        <v>591.73</v>
      </c>
      <c r="BG37">
        <f t="shared" si="34"/>
        <v>591.73</v>
      </c>
      <c r="BH37">
        <f t="shared" si="35"/>
        <v>0.27528741474311791</v>
      </c>
      <c r="BI37">
        <f t="shared" si="36"/>
        <v>0.50181560952605542</v>
      </c>
      <c r="BJ37">
        <f t="shared" si="37"/>
        <v>0.93504740548522347</v>
      </c>
      <c r="BK37">
        <f t="shared" si="38"/>
        <v>0.21932057920515827</v>
      </c>
      <c r="BL37">
        <f t="shared" si="39"/>
        <v>0.86285895157660297</v>
      </c>
      <c r="BM37">
        <f t="shared" si="40"/>
        <v>0.42196362957277872</v>
      </c>
      <c r="BN37">
        <f t="shared" si="41"/>
        <v>0.57803637042722134</v>
      </c>
      <c r="BO37">
        <f t="shared" si="42"/>
        <v>1999.81</v>
      </c>
      <c r="BP37">
        <f t="shared" si="43"/>
        <v>1681.0376996826853</v>
      </c>
      <c r="BQ37">
        <f t="shared" si="44"/>
        <v>0.84059870671848091</v>
      </c>
      <c r="BR37">
        <f t="shared" si="45"/>
        <v>0.16075550396666827</v>
      </c>
      <c r="BS37">
        <v>6</v>
      </c>
      <c r="BT37">
        <v>0.5</v>
      </c>
      <c r="BU37" t="s">
        <v>368</v>
      </c>
      <c r="BV37">
        <v>2</v>
      </c>
      <c r="BW37">
        <v>1628178649.5999999</v>
      </c>
      <c r="BX37">
        <v>79.716200000000001</v>
      </c>
      <c r="BY37">
        <v>99.818633528246195</v>
      </c>
      <c r="BZ37">
        <v>29.948067279437399</v>
      </c>
      <c r="CA37">
        <v>22.728300000000001</v>
      </c>
      <c r="CB37">
        <v>79.626800000000003</v>
      </c>
      <c r="CC37">
        <v>29.970099999999999</v>
      </c>
      <c r="CD37">
        <v>500.084</v>
      </c>
      <c r="CE37">
        <v>99.5822</v>
      </c>
      <c r="CF37">
        <v>9.9817100000000006E-2</v>
      </c>
      <c r="CG37">
        <v>29.952999999999999</v>
      </c>
      <c r="CH37">
        <v>29.843299999999999</v>
      </c>
      <c r="CI37">
        <v>999.9</v>
      </c>
      <c r="CJ37">
        <v>0</v>
      </c>
      <c r="CK37">
        <v>0</v>
      </c>
      <c r="CL37">
        <v>10016.200000000001</v>
      </c>
      <c r="CM37">
        <v>0</v>
      </c>
      <c r="CN37">
        <v>1291.5</v>
      </c>
      <c r="CO37">
        <v>-20.299600000000002</v>
      </c>
      <c r="CP37">
        <v>82.1828</v>
      </c>
      <c r="CQ37">
        <v>102.342</v>
      </c>
      <c r="CR37">
        <v>7.2843600000000004</v>
      </c>
      <c r="CS37">
        <v>100.01600000000001</v>
      </c>
      <c r="CT37">
        <v>22.728300000000001</v>
      </c>
      <c r="CU37">
        <v>2.9887299999999999</v>
      </c>
      <c r="CV37">
        <v>2.2633299999999998</v>
      </c>
      <c r="CW37">
        <v>23.965199999999999</v>
      </c>
      <c r="CX37">
        <v>19.4178</v>
      </c>
      <c r="CY37">
        <v>1999.81</v>
      </c>
      <c r="CZ37">
        <v>0.979993</v>
      </c>
      <c r="DA37">
        <v>2.0007199999999999E-2</v>
      </c>
      <c r="DB37">
        <v>0</v>
      </c>
      <c r="DC37">
        <v>703.75099999999998</v>
      </c>
      <c r="DD37">
        <v>5.0005300000000004</v>
      </c>
      <c r="DE37">
        <v>15856.2</v>
      </c>
      <c r="DF37">
        <v>17831.8</v>
      </c>
      <c r="DG37">
        <v>48.936999999999998</v>
      </c>
      <c r="DH37">
        <v>50.186999999999998</v>
      </c>
      <c r="DI37">
        <v>49.375</v>
      </c>
      <c r="DJ37">
        <v>49.686999999999998</v>
      </c>
      <c r="DK37">
        <v>50.061999999999998</v>
      </c>
      <c r="DL37">
        <v>1954.9</v>
      </c>
      <c r="DM37">
        <v>39.909999999999997</v>
      </c>
      <c r="DN37">
        <v>0</v>
      </c>
      <c r="DO37">
        <v>118.90000009536701</v>
      </c>
      <c r="DP37">
        <v>0</v>
      </c>
      <c r="DQ37">
        <v>703.70839999999998</v>
      </c>
      <c r="DR37">
        <v>-2.1172307761926499</v>
      </c>
      <c r="DS37">
        <v>-8.7076925006105395</v>
      </c>
      <c r="DT37">
        <v>15843.652</v>
      </c>
      <c r="DU37">
        <v>15</v>
      </c>
      <c r="DV37">
        <v>1628178610.0999999</v>
      </c>
      <c r="DW37" t="s">
        <v>476</v>
      </c>
      <c r="DX37">
        <v>1628178599.0999999</v>
      </c>
      <c r="DY37">
        <v>1628178610.0999999</v>
      </c>
      <c r="DZ37">
        <v>24</v>
      </c>
      <c r="EA37">
        <v>-2.4E-2</v>
      </c>
      <c r="EB37">
        <v>3.0000000000000001E-3</v>
      </c>
      <c r="EC37">
        <v>6.2E-2</v>
      </c>
      <c r="ED37">
        <v>3.2000000000000001E-2</v>
      </c>
      <c r="EE37">
        <v>100</v>
      </c>
      <c r="EF37">
        <v>23</v>
      </c>
      <c r="EG37">
        <v>0.06</v>
      </c>
      <c r="EH37">
        <v>0.01</v>
      </c>
      <c r="EI37">
        <v>16.4285886551814</v>
      </c>
      <c r="EJ37">
        <v>-0.26618037732657701</v>
      </c>
      <c r="EK37">
        <v>4.6613223835847803E-2</v>
      </c>
      <c r="EL37">
        <v>1</v>
      </c>
      <c r="EM37">
        <v>0.52818175633622499</v>
      </c>
      <c r="EN37">
        <v>9.6120960603318803E-2</v>
      </c>
      <c r="EO37">
        <v>1.8873786147377999E-2</v>
      </c>
      <c r="EP37">
        <v>1</v>
      </c>
      <c r="EQ37">
        <v>2</v>
      </c>
      <c r="ER37">
        <v>2</v>
      </c>
      <c r="ES37" t="s">
        <v>370</v>
      </c>
      <c r="ET37">
        <v>2.9895200000000002</v>
      </c>
      <c r="EU37">
        <v>2.7509399999999999</v>
      </c>
      <c r="EV37">
        <v>2.1230599999999999E-2</v>
      </c>
      <c r="EW37">
        <v>2.65209E-2</v>
      </c>
      <c r="EX37">
        <v>0.12531500000000001</v>
      </c>
      <c r="EY37">
        <v>0.10349999999999999</v>
      </c>
      <c r="EZ37">
        <v>23501.9</v>
      </c>
      <c r="FA37">
        <v>24184.799999999999</v>
      </c>
      <c r="FB37">
        <v>23861.7</v>
      </c>
      <c r="FC37">
        <v>25163.5</v>
      </c>
      <c r="FD37">
        <v>30075</v>
      </c>
      <c r="FE37">
        <v>31740.1</v>
      </c>
      <c r="FF37">
        <v>38025.800000000003</v>
      </c>
      <c r="FG37">
        <v>39261.1</v>
      </c>
      <c r="FH37">
        <v>2.06785</v>
      </c>
      <c r="FI37">
        <v>1.9399500000000001</v>
      </c>
      <c r="FJ37">
        <v>3.4987900000000002E-2</v>
      </c>
      <c r="FK37">
        <v>0</v>
      </c>
      <c r="FL37">
        <v>29.273499999999999</v>
      </c>
      <c r="FM37">
        <v>999.9</v>
      </c>
      <c r="FN37">
        <v>38.158000000000001</v>
      </c>
      <c r="FO37">
        <v>40.133000000000003</v>
      </c>
      <c r="FP37">
        <v>28.6081</v>
      </c>
      <c r="FQ37">
        <v>61.357199999999999</v>
      </c>
      <c r="FR37">
        <v>24.1066</v>
      </c>
      <c r="FS37">
        <v>1</v>
      </c>
      <c r="FT37">
        <v>0.44849600000000001</v>
      </c>
      <c r="FU37">
        <v>2.2419899999999999</v>
      </c>
      <c r="FV37">
        <v>20.376100000000001</v>
      </c>
      <c r="FW37">
        <v>5.2526299999999999</v>
      </c>
      <c r="FX37">
        <v>12.0099</v>
      </c>
      <c r="FY37">
        <v>4.9796500000000004</v>
      </c>
      <c r="FZ37">
        <v>3.2930000000000001</v>
      </c>
      <c r="GA37">
        <v>9999</v>
      </c>
      <c r="GB37">
        <v>999.9</v>
      </c>
      <c r="GC37">
        <v>9999</v>
      </c>
      <c r="GD37">
        <v>9999</v>
      </c>
      <c r="GE37">
        <v>1.8753500000000001</v>
      </c>
      <c r="GF37">
        <v>1.8763399999999999</v>
      </c>
      <c r="GG37">
        <v>1.8824799999999999</v>
      </c>
      <c r="GH37">
        <v>1.88567</v>
      </c>
      <c r="GI37">
        <v>1.8764700000000001</v>
      </c>
      <c r="GJ37">
        <v>1.88293</v>
      </c>
      <c r="GK37">
        <v>1.8818900000000001</v>
      </c>
      <c r="GL37">
        <v>1.8854</v>
      </c>
      <c r="GM37">
        <v>5</v>
      </c>
      <c r="GN37">
        <v>0</v>
      </c>
      <c r="GO37">
        <v>0</v>
      </c>
      <c r="GP37">
        <v>0</v>
      </c>
      <c r="GQ37" t="s">
        <v>371</v>
      </c>
      <c r="GR37" t="s">
        <v>372</v>
      </c>
      <c r="GS37" t="s">
        <v>373</v>
      </c>
      <c r="GT37" t="s">
        <v>373</v>
      </c>
      <c r="GU37" t="s">
        <v>373</v>
      </c>
      <c r="GV37" t="s">
        <v>373</v>
      </c>
      <c r="GW37">
        <v>0</v>
      </c>
      <c r="GX37">
        <v>100</v>
      </c>
      <c r="GY37">
        <v>100</v>
      </c>
      <c r="GZ37">
        <v>8.8999999999999996E-2</v>
      </c>
      <c r="HA37">
        <v>4.2599999999999999E-2</v>
      </c>
      <c r="HB37">
        <v>0.206119319330029</v>
      </c>
      <c r="HC37">
        <v>-1.54219930941761E-3</v>
      </c>
      <c r="HD37">
        <v>9.932230794391771E-7</v>
      </c>
      <c r="HE37">
        <v>-3.2951819426937901E-10</v>
      </c>
      <c r="HF37">
        <v>4.2562189602288497E-2</v>
      </c>
      <c r="HG37">
        <v>0</v>
      </c>
      <c r="HH37">
        <v>0</v>
      </c>
      <c r="HI37">
        <v>0</v>
      </c>
      <c r="HJ37">
        <v>1</v>
      </c>
      <c r="HK37">
        <v>2080</v>
      </c>
      <c r="HL37">
        <v>1</v>
      </c>
      <c r="HM37">
        <v>27</v>
      </c>
      <c r="HN37">
        <v>0.8</v>
      </c>
      <c r="HO37">
        <v>0.7</v>
      </c>
      <c r="HP37">
        <v>18</v>
      </c>
      <c r="HQ37">
        <v>517.005</v>
      </c>
      <c r="HR37">
        <v>491.64600000000002</v>
      </c>
      <c r="HS37">
        <v>26.999600000000001</v>
      </c>
      <c r="HT37">
        <v>32.939</v>
      </c>
      <c r="HU37">
        <v>30.000299999999999</v>
      </c>
      <c r="HV37">
        <v>32.686300000000003</v>
      </c>
      <c r="HW37">
        <v>32.660600000000002</v>
      </c>
      <c r="HX37">
        <v>7.5687699999999998</v>
      </c>
      <c r="HY37">
        <v>26.2197</v>
      </c>
      <c r="HZ37">
        <v>34.872799999999998</v>
      </c>
      <c r="IA37">
        <v>27</v>
      </c>
      <c r="IB37">
        <v>100</v>
      </c>
      <c r="IC37">
        <v>22.674900000000001</v>
      </c>
      <c r="ID37">
        <v>99.003900000000002</v>
      </c>
      <c r="IE37">
        <v>99.944299999999998</v>
      </c>
    </row>
    <row r="38" spans="1:239" x14ac:dyDescent="0.3">
      <c r="A38">
        <v>22</v>
      </c>
      <c r="B38">
        <v>1628178796.5999999</v>
      </c>
      <c r="C38">
        <v>3817</v>
      </c>
      <c r="D38" t="s">
        <v>477</v>
      </c>
      <c r="E38" t="s">
        <v>478</v>
      </c>
      <c r="F38">
        <v>0</v>
      </c>
      <c r="G38" t="s">
        <v>452</v>
      </c>
      <c r="H38" t="s">
        <v>453</v>
      </c>
      <c r="I38" t="s">
        <v>364</v>
      </c>
      <c r="J38">
        <v>1628178796.5999999</v>
      </c>
      <c r="K38">
        <f t="shared" si="0"/>
        <v>6.4096274613698921E-3</v>
      </c>
      <c r="L38">
        <f t="shared" si="1"/>
        <v>6.409627461369892</v>
      </c>
      <c r="M38">
        <f t="shared" si="2"/>
        <v>12.483533139259288</v>
      </c>
      <c r="N38">
        <f t="shared" si="3"/>
        <v>59.4084</v>
      </c>
      <c r="O38">
        <f t="shared" si="4"/>
        <v>19.180064082434797</v>
      </c>
      <c r="P38">
        <f t="shared" si="5"/>
        <v>1.9120019549220248</v>
      </c>
      <c r="Q38">
        <f t="shared" si="6"/>
        <v>5.9222417845212005</v>
      </c>
      <c r="R38">
        <f t="shared" si="7"/>
        <v>0.5518122911533756</v>
      </c>
      <c r="S38">
        <f t="shared" si="8"/>
        <v>2.9161503743585886</v>
      </c>
      <c r="T38">
        <f t="shared" si="9"/>
        <v>0.49968957879212778</v>
      </c>
      <c r="U38">
        <f t="shared" si="10"/>
        <v>0.31657771164388043</v>
      </c>
      <c r="V38">
        <f t="shared" si="11"/>
        <v>321.50759638763492</v>
      </c>
      <c r="W38">
        <f t="shared" si="12"/>
        <v>30.186971650720636</v>
      </c>
      <c r="X38">
        <f t="shared" si="13"/>
        <v>29.834800000000001</v>
      </c>
      <c r="Y38">
        <f t="shared" si="14"/>
        <v>4.2201893381604592</v>
      </c>
      <c r="Z38">
        <f t="shared" si="15"/>
        <v>70.298506332488117</v>
      </c>
      <c r="AA38">
        <f t="shared" si="16"/>
        <v>2.9877117900467018</v>
      </c>
      <c r="AB38">
        <f t="shared" si="17"/>
        <v>4.2500359480126608</v>
      </c>
      <c r="AC38">
        <f t="shared" si="18"/>
        <v>1.2324775481137573</v>
      </c>
      <c r="AD38">
        <f t="shared" si="19"/>
        <v>-282.66457104641222</v>
      </c>
      <c r="AE38">
        <f t="shared" si="20"/>
        <v>19.274620175244483</v>
      </c>
      <c r="AF38">
        <f t="shared" si="21"/>
        <v>1.4681424082013463</v>
      </c>
      <c r="AG38">
        <f t="shared" si="22"/>
        <v>59.585787924668523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51969.452692564271</v>
      </c>
      <c r="AM38" t="s">
        <v>365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479</v>
      </c>
      <c r="AT38">
        <v>10257.200000000001</v>
      </c>
      <c r="AU38">
        <v>706.62947999999994</v>
      </c>
      <c r="AV38">
        <v>789.40700000000004</v>
      </c>
      <c r="AW38">
        <f t="shared" si="27"/>
        <v>0.10486038254031205</v>
      </c>
      <c r="AX38">
        <v>0.5</v>
      </c>
      <c r="AY38">
        <f t="shared" si="28"/>
        <v>1681.1804996827123</v>
      </c>
      <c r="AZ38">
        <f t="shared" si="29"/>
        <v>12.483533139259288</v>
      </c>
      <c r="BA38">
        <f t="shared" si="30"/>
        <v>88.144615158021082</v>
      </c>
      <c r="BB38">
        <f t="shared" si="31"/>
        <v>7.6178395240233034E-3</v>
      </c>
      <c r="BC38">
        <f t="shared" si="32"/>
        <v>4.1333469300373569</v>
      </c>
      <c r="BD38">
        <f t="shared" si="33"/>
        <v>231.00366330187222</v>
      </c>
      <c r="BE38" t="s">
        <v>480</v>
      </c>
      <c r="BF38">
        <v>593.37</v>
      </c>
      <c r="BG38">
        <f t="shared" si="34"/>
        <v>593.37</v>
      </c>
      <c r="BH38">
        <f t="shared" si="35"/>
        <v>0.2483345093215541</v>
      </c>
      <c r="BI38">
        <f t="shared" si="36"/>
        <v>0.42225457439156933</v>
      </c>
      <c r="BJ38">
        <f t="shared" si="37"/>
        <v>0.94332438066107138</v>
      </c>
      <c r="BK38">
        <f t="shared" si="38"/>
        <v>0.16990634140333971</v>
      </c>
      <c r="BL38">
        <f t="shared" si="39"/>
        <v>0.87008438201983518</v>
      </c>
      <c r="BM38">
        <f t="shared" si="40"/>
        <v>0.35457506925231241</v>
      </c>
      <c r="BN38">
        <f t="shared" si="41"/>
        <v>0.64542493074768759</v>
      </c>
      <c r="BO38">
        <f t="shared" si="42"/>
        <v>1999.98</v>
      </c>
      <c r="BP38">
        <f t="shared" si="43"/>
        <v>1681.1804996827123</v>
      </c>
      <c r="BQ38">
        <f t="shared" si="44"/>
        <v>0.84059865582791438</v>
      </c>
      <c r="BR38">
        <f t="shared" si="45"/>
        <v>0.16075540574787495</v>
      </c>
      <c r="BS38">
        <v>6</v>
      </c>
      <c r="BT38">
        <v>0.5</v>
      </c>
      <c r="BU38" t="s">
        <v>368</v>
      </c>
      <c r="BV38">
        <v>2</v>
      </c>
      <c r="BW38">
        <v>1628178796.5999999</v>
      </c>
      <c r="BX38">
        <v>59.4084</v>
      </c>
      <c r="BY38">
        <v>74.842094606621302</v>
      </c>
      <c r="BZ38">
        <v>29.970944038746399</v>
      </c>
      <c r="CA38">
        <v>22.511600000000001</v>
      </c>
      <c r="CB38">
        <v>59.3658</v>
      </c>
      <c r="CC38">
        <v>29.941099999999999</v>
      </c>
      <c r="CD38">
        <v>500.113</v>
      </c>
      <c r="CE38">
        <v>99.586699999999993</v>
      </c>
      <c r="CF38">
        <v>0.100243</v>
      </c>
      <c r="CG38">
        <v>29.9574</v>
      </c>
      <c r="CH38">
        <v>29.834800000000001</v>
      </c>
      <c r="CI38">
        <v>999.9</v>
      </c>
      <c r="CJ38">
        <v>0</v>
      </c>
      <c r="CK38">
        <v>0</v>
      </c>
      <c r="CL38">
        <v>9965</v>
      </c>
      <c r="CM38">
        <v>0</v>
      </c>
      <c r="CN38">
        <v>1382.04</v>
      </c>
      <c r="CO38">
        <v>-15.639099999999999</v>
      </c>
      <c r="CP38">
        <v>61.244799999999998</v>
      </c>
      <c r="CQ38">
        <v>76.775899999999993</v>
      </c>
      <c r="CR38">
        <v>7.4731699999999996</v>
      </c>
      <c r="CS38">
        <v>75.047600000000003</v>
      </c>
      <c r="CT38">
        <v>22.511600000000001</v>
      </c>
      <c r="CU38">
        <v>2.9860799999999998</v>
      </c>
      <c r="CV38">
        <v>2.2418499999999999</v>
      </c>
      <c r="CW38">
        <v>23.950500000000002</v>
      </c>
      <c r="CX38">
        <v>19.264600000000002</v>
      </c>
      <c r="CY38">
        <v>1999.98</v>
      </c>
      <c r="CZ38">
        <v>0.97999599999999998</v>
      </c>
      <c r="DA38">
        <v>2.0004299999999999E-2</v>
      </c>
      <c r="DB38">
        <v>0</v>
      </c>
      <c r="DC38">
        <v>706.30899999999997</v>
      </c>
      <c r="DD38">
        <v>5.0005300000000004</v>
      </c>
      <c r="DE38">
        <v>15927.1</v>
      </c>
      <c r="DF38">
        <v>17833.3</v>
      </c>
      <c r="DG38">
        <v>49</v>
      </c>
      <c r="DH38">
        <v>50.186999999999998</v>
      </c>
      <c r="DI38">
        <v>49.436999999999998</v>
      </c>
      <c r="DJ38">
        <v>49.686999999999998</v>
      </c>
      <c r="DK38">
        <v>50.125</v>
      </c>
      <c r="DL38">
        <v>1955.07</v>
      </c>
      <c r="DM38">
        <v>39.909999999999997</v>
      </c>
      <c r="DN38">
        <v>0</v>
      </c>
      <c r="DO38">
        <v>146.80000019073501</v>
      </c>
      <c r="DP38">
        <v>0</v>
      </c>
      <c r="DQ38">
        <v>706.62947999999994</v>
      </c>
      <c r="DR38">
        <v>-2.6929230706281801</v>
      </c>
      <c r="DS38">
        <v>45.423077108270597</v>
      </c>
      <c r="DT38">
        <v>15930.96</v>
      </c>
      <c r="DU38">
        <v>15</v>
      </c>
      <c r="DV38">
        <v>1628178756.0999999</v>
      </c>
      <c r="DW38" t="s">
        <v>481</v>
      </c>
      <c r="DX38">
        <v>1628178739.0999999</v>
      </c>
      <c r="DY38">
        <v>1628178756.0999999</v>
      </c>
      <c r="DZ38">
        <v>25</v>
      </c>
      <c r="EA38">
        <v>-7.4999999999999997E-2</v>
      </c>
      <c r="EB38">
        <v>1E-3</v>
      </c>
      <c r="EC38">
        <v>2.1000000000000001E-2</v>
      </c>
      <c r="ED38">
        <v>3.3000000000000002E-2</v>
      </c>
      <c r="EE38">
        <v>75</v>
      </c>
      <c r="EF38">
        <v>22</v>
      </c>
      <c r="EG38">
        <v>0.09</v>
      </c>
      <c r="EH38">
        <v>0.02</v>
      </c>
      <c r="EI38">
        <v>12.6621281884324</v>
      </c>
      <c r="EJ38">
        <v>-0.37587885375778302</v>
      </c>
      <c r="EK38">
        <v>6.3496791309759895E-2</v>
      </c>
      <c r="EL38">
        <v>1</v>
      </c>
      <c r="EM38">
        <v>0.54436491389706299</v>
      </c>
      <c r="EN38">
        <v>8.7457082933703106E-2</v>
      </c>
      <c r="EO38">
        <v>1.73705342033958E-2</v>
      </c>
      <c r="EP38">
        <v>1</v>
      </c>
      <c r="EQ38">
        <v>2</v>
      </c>
      <c r="ER38">
        <v>2</v>
      </c>
      <c r="ES38" t="s">
        <v>370</v>
      </c>
      <c r="ET38">
        <v>2.9895800000000001</v>
      </c>
      <c r="EU38">
        <v>2.7509100000000002</v>
      </c>
      <c r="EV38">
        <v>1.5924199999999999E-2</v>
      </c>
      <c r="EW38">
        <v>2.0077999999999999E-2</v>
      </c>
      <c r="EX38">
        <v>0.12523100000000001</v>
      </c>
      <c r="EY38">
        <v>0.102801</v>
      </c>
      <c r="EZ38">
        <v>23627.7</v>
      </c>
      <c r="FA38">
        <v>24342.2</v>
      </c>
      <c r="FB38">
        <v>23860.400000000001</v>
      </c>
      <c r="FC38">
        <v>25161</v>
      </c>
      <c r="FD38">
        <v>30077</v>
      </c>
      <c r="FE38">
        <v>31761.200000000001</v>
      </c>
      <c r="FF38">
        <v>38024.6</v>
      </c>
      <c r="FG38">
        <v>39256.6</v>
      </c>
      <c r="FH38">
        <v>2.0682200000000002</v>
      </c>
      <c r="FI38">
        <v>1.9413199999999999</v>
      </c>
      <c r="FJ38">
        <v>3.87616E-2</v>
      </c>
      <c r="FK38">
        <v>0</v>
      </c>
      <c r="FL38">
        <v>29.203499999999998</v>
      </c>
      <c r="FM38">
        <v>999.9</v>
      </c>
      <c r="FN38">
        <v>38.109000000000002</v>
      </c>
      <c r="FO38">
        <v>39.850999999999999</v>
      </c>
      <c r="FP38">
        <v>28.145700000000001</v>
      </c>
      <c r="FQ38">
        <v>61.717199999999998</v>
      </c>
      <c r="FR38">
        <v>24.567299999999999</v>
      </c>
      <c r="FS38">
        <v>1</v>
      </c>
      <c r="FT38">
        <v>0.45149400000000001</v>
      </c>
      <c r="FU38">
        <v>2.2296100000000001</v>
      </c>
      <c r="FV38">
        <v>20.3765</v>
      </c>
      <c r="FW38">
        <v>5.2524800000000003</v>
      </c>
      <c r="FX38">
        <v>12.0099</v>
      </c>
      <c r="FY38">
        <v>4.9794999999999998</v>
      </c>
      <c r="FZ38">
        <v>3.2930000000000001</v>
      </c>
      <c r="GA38">
        <v>9999</v>
      </c>
      <c r="GB38">
        <v>999.9</v>
      </c>
      <c r="GC38">
        <v>9999</v>
      </c>
      <c r="GD38">
        <v>9999</v>
      </c>
      <c r="GE38">
        <v>1.8753200000000001</v>
      </c>
      <c r="GF38">
        <v>1.87629</v>
      </c>
      <c r="GG38">
        <v>1.8824799999999999</v>
      </c>
      <c r="GH38">
        <v>1.88564</v>
      </c>
      <c r="GI38">
        <v>1.8764099999999999</v>
      </c>
      <c r="GJ38">
        <v>1.88293</v>
      </c>
      <c r="GK38">
        <v>1.88188</v>
      </c>
      <c r="GL38">
        <v>1.8853800000000001</v>
      </c>
      <c r="GM38">
        <v>5</v>
      </c>
      <c r="GN38">
        <v>0</v>
      </c>
      <c r="GO38">
        <v>0</v>
      </c>
      <c r="GP38">
        <v>0</v>
      </c>
      <c r="GQ38" t="s">
        <v>371</v>
      </c>
      <c r="GR38" t="s">
        <v>372</v>
      </c>
      <c r="GS38" t="s">
        <v>373</v>
      </c>
      <c r="GT38" t="s">
        <v>373</v>
      </c>
      <c r="GU38" t="s">
        <v>373</v>
      </c>
      <c r="GV38" t="s">
        <v>373</v>
      </c>
      <c r="GW38">
        <v>0</v>
      </c>
      <c r="GX38">
        <v>100</v>
      </c>
      <c r="GY38">
        <v>100</v>
      </c>
      <c r="GZ38">
        <v>4.2999999999999997E-2</v>
      </c>
      <c r="HA38">
        <v>4.36E-2</v>
      </c>
      <c r="HB38">
        <v>0.13068577801036799</v>
      </c>
      <c r="HC38">
        <v>-1.54219930941761E-3</v>
      </c>
      <c r="HD38">
        <v>9.932230794391771E-7</v>
      </c>
      <c r="HE38">
        <v>-3.2951819426937901E-10</v>
      </c>
      <c r="HF38">
        <v>4.3625365082996803E-2</v>
      </c>
      <c r="HG38">
        <v>0</v>
      </c>
      <c r="HH38">
        <v>0</v>
      </c>
      <c r="HI38">
        <v>0</v>
      </c>
      <c r="HJ38">
        <v>1</v>
      </c>
      <c r="HK38">
        <v>2080</v>
      </c>
      <c r="HL38">
        <v>1</v>
      </c>
      <c r="HM38">
        <v>27</v>
      </c>
      <c r="HN38">
        <v>1</v>
      </c>
      <c r="HO38">
        <v>0.7</v>
      </c>
      <c r="HP38">
        <v>18</v>
      </c>
      <c r="HQ38">
        <v>517.42999999999995</v>
      </c>
      <c r="HR38">
        <v>492.88</v>
      </c>
      <c r="HS38">
        <v>27.000399999999999</v>
      </c>
      <c r="HT38">
        <v>32.950699999999998</v>
      </c>
      <c r="HU38">
        <v>30.0002</v>
      </c>
      <c r="HV38">
        <v>32.709499999999998</v>
      </c>
      <c r="HW38">
        <v>32.6845</v>
      </c>
      <c r="HX38">
        <v>6.4124699999999999</v>
      </c>
      <c r="HY38">
        <v>25.8339</v>
      </c>
      <c r="HZ38">
        <v>34.100299999999997</v>
      </c>
      <c r="IA38">
        <v>27</v>
      </c>
      <c r="IB38">
        <v>75</v>
      </c>
      <c r="IC38">
        <v>22.426100000000002</v>
      </c>
      <c r="ID38">
        <v>98.999899999999997</v>
      </c>
      <c r="IE38">
        <v>99.933300000000003</v>
      </c>
    </row>
    <row r="39" spans="1:239" x14ac:dyDescent="0.3">
      <c r="A39">
        <v>23</v>
      </c>
      <c r="B39">
        <v>1628178901.5999999</v>
      </c>
      <c r="C39">
        <v>3922</v>
      </c>
      <c r="D39" t="s">
        <v>482</v>
      </c>
      <c r="E39" t="s">
        <v>483</v>
      </c>
      <c r="F39">
        <v>0</v>
      </c>
      <c r="G39" t="s">
        <v>452</v>
      </c>
      <c r="H39" t="s">
        <v>453</v>
      </c>
      <c r="I39" t="s">
        <v>364</v>
      </c>
      <c r="J39">
        <v>1628178901.5999999</v>
      </c>
      <c r="K39">
        <f t="shared" si="0"/>
        <v>6.6838704694169469E-3</v>
      </c>
      <c r="L39">
        <f t="shared" si="1"/>
        <v>6.6838704694169468</v>
      </c>
      <c r="M39">
        <f t="shared" si="2"/>
        <v>8.2822668378575681</v>
      </c>
      <c r="N39">
        <f t="shared" si="3"/>
        <v>39.444600000000001</v>
      </c>
      <c r="O39">
        <f t="shared" si="4"/>
        <v>14.097118240131838</v>
      </c>
      <c r="P39">
        <f t="shared" si="5"/>
        <v>1.4053398805042363</v>
      </c>
      <c r="Q39">
        <f t="shared" si="6"/>
        <v>3.9322270343686201</v>
      </c>
      <c r="R39">
        <f t="shared" si="7"/>
        <v>0.5845376384260671</v>
      </c>
      <c r="S39">
        <f t="shared" si="8"/>
        <v>2.9232301747734395</v>
      </c>
      <c r="T39">
        <f t="shared" si="9"/>
        <v>0.52652329868489312</v>
      </c>
      <c r="U39">
        <f t="shared" si="10"/>
        <v>0.33380829988276939</v>
      </c>
      <c r="V39">
        <f t="shared" si="11"/>
        <v>321.50121238762262</v>
      </c>
      <c r="W39">
        <f t="shared" si="12"/>
        <v>30.183391488422302</v>
      </c>
      <c r="X39">
        <f t="shared" si="13"/>
        <v>29.9099</v>
      </c>
      <c r="Y39">
        <f t="shared" si="14"/>
        <v>4.2384504542144308</v>
      </c>
      <c r="Z39">
        <f t="shared" si="15"/>
        <v>70.756941474440453</v>
      </c>
      <c r="AA39">
        <f t="shared" si="16"/>
        <v>3.0190168754768938</v>
      </c>
      <c r="AB39">
        <f t="shared" si="17"/>
        <v>4.266743039716399</v>
      </c>
      <c r="AC39">
        <f t="shared" si="18"/>
        <v>1.219433578737537</v>
      </c>
      <c r="AD39">
        <f t="shared" si="19"/>
        <v>-294.75868770128739</v>
      </c>
      <c r="AE39">
        <f t="shared" si="20"/>
        <v>18.249754044120284</v>
      </c>
      <c r="AF39">
        <f t="shared" si="21"/>
        <v>1.3876969901793168</v>
      </c>
      <c r="AG39">
        <f t="shared" si="22"/>
        <v>46.379975720634846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52159.772691482613</v>
      </c>
      <c r="AM39" t="s">
        <v>365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484</v>
      </c>
      <c r="AT39">
        <v>10256.799999999999</v>
      </c>
      <c r="AU39">
        <v>714.57435999999996</v>
      </c>
      <c r="AV39">
        <v>777.91800000000001</v>
      </c>
      <c r="AW39">
        <f t="shared" si="27"/>
        <v>8.142714270655782E-2</v>
      </c>
      <c r="AX39">
        <v>0.5</v>
      </c>
      <c r="AY39">
        <f t="shared" si="28"/>
        <v>1681.1468996827059</v>
      </c>
      <c r="AZ39">
        <f t="shared" si="29"/>
        <v>8.2822668378575681</v>
      </c>
      <c r="BA39">
        <f t="shared" si="30"/>
        <v>68.445494255575468</v>
      </c>
      <c r="BB39">
        <f t="shared" si="31"/>
        <v>5.1189440718849158E-3</v>
      </c>
      <c r="BC39">
        <f t="shared" si="32"/>
        <v>4.2091608627130368</v>
      </c>
      <c r="BD39">
        <f t="shared" si="33"/>
        <v>230.00960404680251</v>
      </c>
      <c r="BE39" t="s">
        <v>485</v>
      </c>
      <c r="BF39">
        <v>601.32000000000005</v>
      </c>
      <c r="BG39">
        <f t="shared" si="34"/>
        <v>601.32000000000005</v>
      </c>
      <c r="BH39">
        <f t="shared" si="35"/>
        <v>0.22701364411159008</v>
      </c>
      <c r="BI39">
        <f t="shared" si="36"/>
        <v>0.35868832036602943</v>
      </c>
      <c r="BJ39">
        <f t="shared" si="37"/>
        <v>0.94882671009394437</v>
      </c>
      <c r="BK39">
        <f t="shared" si="38"/>
        <v>0.13315711805190611</v>
      </c>
      <c r="BL39">
        <f t="shared" si="39"/>
        <v>0.87314804345924679</v>
      </c>
      <c r="BM39">
        <f t="shared" si="40"/>
        <v>0.30183907074765581</v>
      </c>
      <c r="BN39">
        <f t="shared" si="41"/>
        <v>0.69816092925234419</v>
      </c>
      <c r="BO39">
        <f t="shared" si="42"/>
        <v>1999.94</v>
      </c>
      <c r="BP39">
        <f t="shared" si="43"/>
        <v>1681.1468996827059</v>
      </c>
      <c r="BQ39">
        <f t="shared" si="44"/>
        <v>0.84059866780138692</v>
      </c>
      <c r="BR39">
        <f t="shared" si="45"/>
        <v>0.16075542885667701</v>
      </c>
      <c r="BS39">
        <v>6</v>
      </c>
      <c r="BT39">
        <v>0.5</v>
      </c>
      <c r="BU39" t="s">
        <v>368</v>
      </c>
      <c r="BV39">
        <v>2</v>
      </c>
      <c r="BW39">
        <v>1628178901.5999999</v>
      </c>
      <c r="BX39">
        <v>39.444600000000001</v>
      </c>
      <c r="BY39">
        <v>49.699219609468599</v>
      </c>
      <c r="BZ39">
        <v>30.284088890497301</v>
      </c>
      <c r="CA39">
        <v>22.506699999999999</v>
      </c>
      <c r="CB39">
        <v>39.345100000000002</v>
      </c>
      <c r="CC39">
        <v>30.040600000000001</v>
      </c>
      <c r="CD39">
        <v>500.02300000000002</v>
      </c>
      <c r="CE39">
        <v>99.590400000000002</v>
      </c>
      <c r="CF39">
        <v>9.9469699999999994E-2</v>
      </c>
      <c r="CG39">
        <v>30.025700000000001</v>
      </c>
      <c r="CH39">
        <v>29.9099</v>
      </c>
      <c r="CI39">
        <v>999.9</v>
      </c>
      <c r="CJ39">
        <v>0</v>
      </c>
      <c r="CK39">
        <v>0</v>
      </c>
      <c r="CL39">
        <v>10005</v>
      </c>
      <c r="CM39">
        <v>0</v>
      </c>
      <c r="CN39">
        <v>1389.7</v>
      </c>
      <c r="CO39">
        <v>-10.5519</v>
      </c>
      <c r="CP39">
        <v>40.667999999999999</v>
      </c>
      <c r="CQ39">
        <v>51.147599999999997</v>
      </c>
      <c r="CR39">
        <v>7.5756600000000001</v>
      </c>
      <c r="CS39">
        <v>49.996499999999997</v>
      </c>
      <c r="CT39">
        <v>22.506699999999999</v>
      </c>
      <c r="CU39">
        <v>2.9959099999999999</v>
      </c>
      <c r="CV39">
        <v>2.2414499999999999</v>
      </c>
      <c r="CW39">
        <v>24.005199999999999</v>
      </c>
      <c r="CX39">
        <v>19.261700000000001</v>
      </c>
      <c r="CY39">
        <v>1999.94</v>
      </c>
      <c r="CZ39">
        <v>0.97999599999999998</v>
      </c>
      <c r="DA39">
        <v>2.0004299999999999E-2</v>
      </c>
      <c r="DB39">
        <v>0</v>
      </c>
      <c r="DC39">
        <v>714.50900000000001</v>
      </c>
      <c r="DD39">
        <v>5.0005300000000004</v>
      </c>
      <c r="DE39">
        <v>16088.1</v>
      </c>
      <c r="DF39">
        <v>17833</v>
      </c>
      <c r="DG39">
        <v>49.125</v>
      </c>
      <c r="DH39">
        <v>50.375</v>
      </c>
      <c r="DI39">
        <v>49.561999999999998</v>
      </c>
      <c r="DJ39">
        <v>49.811999999999998</v>
      </c>
      <c r="DK39">
        <v>50.25</v>
      </c>
      <c r="DL39">
        <v>1955.03</v>
      </c>
      <c r="DM39">
        <v>39.909999999999997</v>
      </c>
      <c r="DN39">
        <v>0</v>
      </c>
      <c r="DO39">
        <v>104.80000019073501</v>
      </c>
      <c r="DP39">
        <v>0</v>
      </c>
      <c r="DQ39">
        <v>714.57435999999996</v>
      </c>
      <c r="DR39">
        <v>-1.6899230465902899</v>
      </c>
      <c r="DS39">
        <v>-137.75384611181201</v>
      </c>
      <c r="DT39">
        <v>16091.796</v>
      </c>
      <c r="DU39">
        <v>15</v>
      </c>
      <c r="DV39">
        <v>1628178861.0999999</v>
      </c>
      <c r="DW39" t="s">
        <v>486</v>
      </c>
      <c r="DX39">
        <v>1628178856.5999999</v>
      </c>
      <c r="DY39">
        <v>1628178861.0999999</v>
      </c>
      <c r="DZ39">
        <v>26</v>
      </c>
      <c r="EA39">
        <v>2.8000000000000001E-2</v>
      </c>
      <c r="EB39">
        <v>-2E-3</v>
      </c>
      <c r="EC39">
        <v>8.4000000000000005E-2</v>
      </c>
      <c r="ED39">
        <v>3.1E-2</v>
      </c>
      <c r="EE39">
        <v>50</v>
      </c>
      <c r="EF39">
        <v>22</v>
      </c>
      <c r="EG39">
        <v>0.17</v>
      </c>
      <c r="EH39">
        <v>0.01</v>
      </c>
      <c r="EI39">
        <v>8.5587942174109894</v>
      </c>
      <c r="EJ39">
        <v>-0.274996264936827</v>
      </c>
      <c r="EK39">
        <v>4.4004100802875701E-2</v>
      </c>
      <c r="EL39">
        <v>1</v>
      </c>
      <c r="EM39">
        <v>0.55506615374742796</v>
      </c>
      <c r="EN39">
        <v>8.13713129803076E-2</v>
      </c>
      <c r="EO39">
        <v>1.6682711488798001E-2</v>
      </c>
      <c r="EP39">
        <v>1</v>
      </c>
      <c r="EQ39">
        <v>2</v>
      </c>
      <c r="ER39">
        <v>2</v>
      </c>
      <c r="ES39" t="s">
        <v>370</v>
      </c>
      <c r="ET39">
        <v>2.9892799999999999</v>
      </c>
      <c r="EU39">
        <v>2.7505000000000002</v>
      </c>
      <c r="EV39">
        <v>1.05983E-2</v>
      </c>
      <c r="EW39">
        <v>1.3461900000000001E-2</v>
      </c>
      <c r="EX39">
        <v>0.12550700000000001</v>
      </c>
      <c r="EY39">
        <v>0.10277600000000001</v>
      </c>
      <c r="EZ39">
        <v>23751.7</v>
      </c>
      <c r="FA39">
        <v>24501.5</v>
      </c>
      <c r="FB39">
        <v>23856.9</v>
      </c>
      <c r="FC39">
        <v>25156.400000000001</v>
      </c>
      <c r="FD39">
        <v>30063.7</v>
      </c>
      <c r="FE39">
        <v>31756</v>
      </c>
      <c r="FF39">
        <v>38019.9</v>
      </c>
      <c r="FG39">
        <v>39249.199999999997</v>
      </c>
      <c r="FH39">
        <v>2.0672799999999998</v>
      </c>
      <c r="FI39">
        <v>1.94153</v>
      </c>
      <c r="FJ39">
        <v>2.9101999999999999E-2</v>
      </c>
      <c r="FK39">
        <v>0</v>
      </c>
      <c r="FL39">
        <v>29.436</v>
      </c>
      <c r="FM39">
        <v>999.9</v>
      </c>
      <c r="FN39">
        <v>38.353000000000002</v>
      </c>
      <c r="FO39">
        <v>39.65</v>
      </c>
      <c r="FP39">
        <v>28.019100000000002</v>
      </c>
      <c r="FQ39">
        <v>61.627200000000002</v>
      </c>
      <c r="FR39">
        <v>24.150600000000001</v>
      </c>
      <c r="FS39">
        <v>1</v>
      </c>
      <c r="FT39">
        <v>0.45832099999999998</v>
      </c>
      <c r="FU39">
        <v>2.3611200000000001</v>
      </c>
      <c r="FV39">
        <v>20.373999999999999</v>
      </c>
      <c r="FW39">
        <v>5.2487399999999997</v>
      </c>
      <c r="FX39">
        <v>12.0099</v>
      </c>
      <c r="FY39">
        <v>4.9779</v>
      </c>
      <c r="FZ39">
        <v>3.2923800000000001</v>
      </c>
      <c r="GA39">
        <v>9999</v>
      </c>
      <c r="GB39">
        <v>999.9</v>
      </c>
      <c r="GC39">
        <v>9999</v>
      </c>
      <c r="GD39">
        <v>9999</v>
      </c>
      <c r="GE39">
        <v>1.87531</v>
      </c>
      <c r="GF39">
        <v>1.8762399999999999</v>
      </c>
      <c r="GG39">
        <v>1.8824799999999999</v>
      </c>
      <c r="GH39">
        <v>1.8855900000000001</v>
      </c>
      <c r="GI39">
        <v>1.8763700000000001</v>
      </c>
      <c r="GJ39">
        <v>1.88293</v>
      </c>
      <c r="GK39">
        <v>1.88188</v>
      </c>
      <c r="GL39">
        <v>1.8853800000000001</v>
      </c>
      <c r="GM39">
        <v>5</v>
      </c>
      <c r="GN39">
        <v>0</v>
      </c>
      <c r="GO39">
        <v>0</v>
      </c>
      <c r="GP39">
        <v>0</v>
      </c>
      <c r="GQ39" t="s">
        <v>371</v>
      </c>
      <c r="GR39" t="s">
        <v>372</v>
      </c>
      <c r="GS39" t="s">
        <v>373</v>
      </c>
      <c r="GT39" t="s">
        <v>373</v>
      </c>
      <c r="GU39" t="s">
        <v>373</v>
      </c>
      <c r="GV39" t="s">
        <v>373</v>
      </c>
      <c r="GW39">
        <v>0</v>
      </c>
      <c r="GX39">
        <v>100</v>
      </c>
      <c r="GY39">
        <v>100</v>
      </c>
      <c r="GZ39">
        <v>9.9000000000000005E-2</v>
      </c>
      <c r="HA39">
        <v>4.1700000000000001E-2</v>
      </c>
      <c r="HB39">
        <v>0.15868037260158999</v>
      </c>
      <c r="HC39">
        <v>-1.54219930941761E-3</v>
      </c>
      <c r="HD39">
        <v>9.932230794391771E-7</v>
      </c>
      <c r="HE39">
        <v>-3.2951819426937901E-10</v>
      </c>
      <c r="HF39">
        <v>4.1724181625386998E-2</v>
      </c>
      <c r="HG39">
        <v>0</v>
      </c>
      <c r="HH39">
        <v>0</v>
      </c>
      <c r="HI39">
        <v>0</v>
      </c>
      <c r="HJ39">
        <v>1</v>
      </c>
      <c r="HK39">
        <v>2080</v>
      </c>
      <c r="HL39">
        <v>1</v>
      </c>
      <c r="HM39">
        <v>27</v>
      </c>
      <c r="HN39">
        <v>0.8</v>
      </c>
      <c r="HO39">
        <v>0.7</v>
      </c>
      <c r="HP39">
        <v>18</v>
      </c>
      <c r="HQ39">
        <v>517.23299999999995</v>
      </c>
      <c r="HR39">
        <v>493.50099999999998</v>
      </c>
      <c r="HS39">
        <v>27.001300000000001</v>
      </c>
      <c r="HT39">
        <v>33.011099999999999</v>
      </c>
      <c r="HU39">
        <v>30.000499999999999</v>
      </c>
      <c r="HV39">
        <v>32.760300000000001</v>
      </c>
      <c r="HW39">
        <v>32.739600000000003</v>
      </c>
      <c r="HX39">
        <v>5.2643000000000004</v>
      </c>
      <c r="HY39">
        <v>25.615400000000001</v>
      </c>
      <c r="HZ39">
        <v>33.999499999999998</v>
      </c>
      <c r="IA39">
        <v>27</v>
      </c>
      <c r="IB39">
        <v>50</v>
      </c>
      <c r="IC39">
        <v>22.416799999999999</v>
      </c>
      <c r="ID39">
        <v>98.986800000000002</v>
      </c>
      <c r="IE39">
        <v>99.914599999999993</v>
      </c>
    </row>
    <row r="40" spans="1:239" x14ac:dyDescent="0.3">
      <c r="A40">
        <v>24</v>
      </c>
      <c r="B40">
        <v>1628179011.5999999</v>
      </c>
      <c r="C40">
        <v>4032</v>
      </c>
      <c r="D40" t="s">
        <v>487</v>
      </c>
      <c r="E40" t="s">
        <v>488</v>
      </c>
      <c r="F40">
        <v>0</v>
      </c>
      <c r="G40" t="s">
        <v>452</v>
      </c>
      <c r="H40" t="s">
        <v>453</v>
      </c>
      <c r="I40" t="s">
        <v>364</v>
      </c>
      <c r="J40">
        <v>1628179011.5999999</v>
      </c>
      <c r="K40">
        <f t="shared" si="0"/>
        <v>6.5050247753784705E-3</v>
      </c>
      <c r="L40">
        <f t="shared" si="1"/>
        <v>6.5050247753784705</v>
      </c>
      <c r="M40">
        <f t="shared" si="2"/>
        <v>3.564799972745945</v>
      </c>
      <c r="N40">
        <f t="shared" si="3"/>
        <v>15.760300000000001</v>
      </c>
      <c r="O40">
        <f t="shared" si="4"/>
        <v>4.2788305935257407</v>
      </c>
      <c r="P40">
        <f t="shared" si="5"/>
        <v>0.42656274016844681</v>
      </c>
      <c r="Q40">
        <f t="shared" si="6"/>
        <v>1.5711668426529701</v>
      </c>
      <c r="R40">
        <f t="shared" si="7"/>
        <v>0.55095513924793549</v>
      </c>
      <c r="S40">
        <f t="shared" si="8"/>
        <v>2.9199672125077836</v>
      </c>
      <c r="T40">
        <f t="shared" si="9"/>
        <v>0.49904716596568371</v>
      </c>
      <c r="U40">
        <f t="shared" si="10"/>
        <v>0.3161596625596555</v>
      </c>
      <c r="V40">
        <f t="shared" si="11"/>
        <v>321.53313238768391</v>
      </c>
      <c r="W40">
        <f t="shared" si="12"/>
        <v>30.254695934424095</v>
      </c>
      <c r="X40">
        <f t="shared" si="13"/>
        <v>29.934899999999999</v>
      </c>
      <c r="Y40">
        <f t="shared" si="14"/>
        <v>4.2445446467485795</v>
      </c>
      <c r="Z40">
        <f t="shared" si="15"/>
        <v>70.031253851172508</v>
      </c>
      <c r="AA40">
        <f t="shared" si="16"/>
        <v>2.9922432174685754</v>
      </c>
      <c r="AB40">
        <f t="shared" si="17"/>
        <v>4.2727254660148812</v>
      </c>
      <c r="AC40">
        <f t="shared" si="18"/>
        <v>1.2523014292800041</v>
      </c>
      <c r="AD40">
        <f t="shared" si="19"/>
        <v>-286.87159259419053</v>
      </c>
      <c r="AE40">
        <f t="shared" si="20"/>
        <v>18.134930575955146</v>
      </c>
      <c r="AF40">
        <f t="shared" si="21"/>
        <v>1.3808445223148493</v>
      </c>
      <c r="AG40">
        <f t="shared" si="22"/>
        <v>54.177314891763395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52062.490941058997</v>
      </c>
      <c r="AM40" t="s">
        <v>365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489</v>
      </c>
      <c r="AT40">
        <v>10256.200000000001</v>
      </c>
      <c r="AU40">
        <v>728.15688</v>
      </c>
      <c r="AV40">
        <v>770.327</v>
      </c>
      <c r="AW40">
        <f t="shared" si="27"/>
        <v>5.4743141548978524E-2</v>
      </c>
      <c r="AX40">
        <v>0.5</v>
      </c>
      <c r="AY40">
        <f t="shared" si="28"/>
        <v>1681.3148996827376</v>
      </c>
      <c r="AZ40">
        <f t="shared" si="29"/>
        <v>3.564799972745945</v>
      </c>
      <c r="BA40">
        <f t="shared" si="30"/>
        <v>46.020229770869371</v>
      </c>
      <c r="BB40">
        <f t="shared" si="31"/>
        <v>2.3126126412848502E-3</v>
      </c>
      <c r="BC40">
        <f t="shared" si="32"/>
        <v>4.2604932710394419</v>
      </c>
      <c r="BD40">
        <f t="shared" si="33"/>
        <v>229.34138561157269</v>
      </c>
      <c r="BE40" t="s">
        <v>490</v>
      </c>
      <c r="BF40">
        <v>608.80999999999995</v>
      </c>
      <c r="BG40">
        <f t="shared" si="34"/>
        <v>608.80999999999995</v>
      </c>
      <c r="BH40">
        <f t="shared" si="35"/>
        <v>0.20967329458788286</v>
      </c>
      <c r="BI40">
        <f t="shared" si="36"/>
        <v>0.26108781119015323</v>
      </c>
      <c r="BJ40">
        <f t="shared" si="37"/>
        <v>0.95309497050957015</v>
      </c>
      <c r="BK40">
        <f t="shared" si="38"/>
        <v>9.0084957756106934E-2</v>
      </c>
      <c r="BL40">
        <f t="shared" si="39"/>
        <v>0.87517226262423697</v>
      </c>
      <c r="BM40">
        <f t="shared" si="40"/>
        <v>0.21829481351694044</v>
      </c>
      <c r="BN40">
        <f t="shared" si="41"/>
        <v>0.78170518648305953</v>
      </c>
      <c r="BO40">
        <f t="shared" si="42"/>
        <v>2000.14</v>
      </c>
      <c r="BP40">
        <f t="shared" si="43"/>
        <v>1681.3148996827376</v>
      </c>
      <c r="BQ40">
        <f t="shared" si="44"/>
        <v>0.84059860793881302</v>
      </c>
      <c r="BR40">
        <f t="shared" si="45"/>
        <v>0.1607553133219094</v>
      </c>
      <c r="BS40">
        <v>6</v>
      </c>
      <c r="BT40">
        <v>0.5</v>
      </c>
      <c r="BU40" t="s">
        <v>368</v>
      </c>
      <c r="BV40">
        <v>2</v>
      </c>
      <c r="BW40">
        <v>1628179011.5999999</v>
      </c>
      <c r="BX40">
        <v>15.760300000000001</v>
      </c>
      <c r="BY40">
        <v>20.160979721342699</v>
      </c>
      <c r="BZ40">
        <v>30.015049643385399</v>
      </c>
      <c r="CA40">
        <v>22.4435</v>
      </c>
      <c r="CB40">
        <v>15.6777</v>
      </c>
      <c r="CC40">
        <v>30.139500000000002</v>
      </c>
      <c r="CD40">
        <v>500.012</v>
      </c>
      <c r="CE40">
        <v>99.591700000000003</v>
      </c>
      <c r="CF40">
        <v>9.9729899999999996E-2</v>
      </c>
      <c r="CG40">
        <v>30.0501</v>
      </c>
      <c r="CH40">
        <v>29.934899999999999</v>
      </c>
      <c r="CI40">
        <v>999.9</v>
      </c>
      <c r="CJ40">
        <v>0</v>
      </c>
      <c r="CK40">
        <v>0</v>
      </c>
      <c r="CL40">
        <v>9986.25</v>
      </c>
      <c r="CM40">
        <v>0</v>
      </c>
      <c r="CN40">
        <v>1399.82</v>
      </c>
      <c r="CO40">
        <v>-4.2308399999999997</v>
      </c>
      <c r="CP40">
        <v>16.250800000000002</v>
      </c>
      <c r="CQ40">
        <v>20.450099999999999</v>
      </c>
      <c r="CR40">
        <v>7.7383300000000004</v>
      </c>
      <c r="CS40">
        <v>19.991199999999999</v>
      </c>
      <c r="CT40">
        <v>22.4435</v>
      </c>
      <c r="CU40">
        <v>3.0058600000000002</v>
      </c>
      <c r="CV40">
        <v>2.2351899999999998</v>
      </c>
      <c r="CW40">
        <v>24.060400000000001</v>
      </c>
      <c r="CX40">
        <v>19.216799999999999</v>
      </c>
      <c r="CY40">
        <v>2000.14</v>
      </c>
      <c r="CZ40">
        <v>0.97999899999999995</v>
      </c>
      <c r="DA40">
        <v>2.00013E-2</v>
      </c>
      <c r="DB40">
        <v>0</v>
      </c>
      <c r="DC40">
        <v>728.30700000000002</v>
      </c>
      <c r="DD40">
        <v>5.0005300000000004</v>
      </c>
      <c r="DE40">
        <v>16368.4</v>
      </c>
      <c r="DF40">
        <v>17834.8</v>
      </c>
      <c r="DG40">
        <v>49.25</v>
      </c>
      <c r="DH40">
        <v>50.561999999999998</v>
      </c>
      <c r="DI40">
        <v>49.686999999999998</v>
      </c>
      <c r="DJ40">
        <v>50</v>
      </c>
      <c r="DK40">
        <v>50.375</v>
      </c>
      <c r="DL40">
        <v>1955.23</v>
      </c>
      <c r="DM40">
        <v>39.909999999999997</v>
      </c>
      <c r="DN40">
        <v>0</v>
      </c>
      <c r="DO40">
        <v>109.60000014305101</v>
      </c>
      <c r="DP40">
        <v>0</v>
      </c>
      <c r="DQ40">
        <v>728.15688</v>
      </c>
      <c r="DR40">
        <v>-2.68676922156118</v>
      </c>
      <c r="DS40">
        <v>8.4846154848931707</v>
      </c>
      <c r="DT40">
        <v>16368.736000000001</v>
      </c>
      <c r="DU40">
        <v>15</v>
      </c>
      <c r="DV40">
        <v>1628178971.0999999</v>
      </c>
      <c r="DW40" t="s">
        <v>491</v>
      </c>
      <c r="DX40">
        <v>1628178964.0999999</v>
      </c>
      <c r="DY40">
        <v>1628178971.0999999</v>
      </c>
      <c r="DZ40">
        <v>27</v>
      </c>
      <c r="EA40">
        <v>-5.1999999999999998E-2</v>
      </c>
      <c r="EB40">
        <v>1E-3</v>
      </c>
      <c r="EC40">
        <v>7.5999999999999998E-2</v>
      </c>
      <c r="ED40">
        <v>3.1E-2</v>
      </c>
      <c r="EE40">
        <v>20</v>
      </c>
      <c r="EF40">
        <v>22</v>
      </c>
      <c r="EG40">
        <v>0.37</v>
      </c>
      <c r="EH40">
        <v>0.01</v>
      </c>
      <c r="EI40">
        <v>3.4726505818594502</v>
      </c>
      <c r="EJ40">
        <v>-0.27233570610937002</v>
      </c>
      <c r="EK40">
        <v>4.6710428452279802E-2</v>
      </c>
      <c r="EL40">
        <v>1</v>
      </c>
      <c r="EM40">
        <v>0.56478674586532995</v>
      </c>
      <c r="EN40">
        <v>9.4571650310127306E-2</v>
      </c>
      <c r="EO40">
        <v>1.8648018852736301E-2</v>
      </c>
      <c r="EP40">
        <v>1</v>
      </c>
      <c r="EQ40">
        <v>2</v>
      </c>
      <c r="ER40">
        <v>2</v>
      </c>
      <c r="ES40" t="s">
        <v>370</v>
      </c>
      <c r="ET40">
        <v>2.98916</v>
      </c>
      <c r="EU40">
        <v>2.7505799999999998</v>
      </c>
      <c r="EV40">
        <v>4.2334699999999996E-3</v>
      </c>
      <c r="EW40">
        <v>5.4031499999999998E-3</v>
      </c>
      <c r="EX40">
        <v>0.12576899999999999</v>
      </c>
      <c r="EY40">
        <v>0.10255499999999999</v>
      </c>
      <c r="EZ40">
        <v>23899.200000000001</v>
      </c>
      <c r="FA40">
        <v>24694.799999999999</v>
      </c>
      <c r="FB40">
        <v>23852.400000000001</v>
      </c>
      <c r="FC40">
        <v>25150.2</v>
      </c>
      <c r="FD40">
        <v>30049.5</v>
      </c>
      <c r="FE40">
        <v>31755.4</v>
      </c>
      <c r="FF40">
        <v>38013.300000000003</v>
      </c>
      <c r="FG40">
        <v>39238.800000000003</v>
      </c>
      <c r="FH40">
        <v>2.0666000000000002</v>
      </c>
      <c r="FI40">
        <v>1.94095</v>
      </c>
      <c r="FJ40">
        <v>2.6308000000000002E-2</v>
      </c>
      <c r="FK40">
        <v>0</v>
      </c>
      <c r="FL40">
        <v>29.506499999999999</v>
      </c>
      <c r="FM40">
        <v>999.9</v>
      </c>
      <c r="FN40">
        <v>38.603000000000002</v>
      </c>
      <c r="FO40">
        <v>39.448</v>
      </c>
      <c r="FP40">
        <v>27.899699999999999</v>
      </c>
      <c r="FQ40">
        <v>61.877200000000002</v>
      </c>
      <c r="FR40">
        <v>23.990400000000001</v>
      </c>
      <c r="FS40">
        <v>1</v>
      </c>
      <c r="FT40">
        <v>0.46690599999999999</v>
      </c>
      <c r="FU40">
        <v>2.3864000000000001</v>
      </c>
      <c r="FV40">
        <v>20.3736</v>
      </c>
      <c r="FW40">
        <v>5.2493400000000001</v>
      </c>
      <c r="FX40">
        <v>12.0099</v>
      </c>
      <c r="FY40">
        <v>4.9782999999999999</v>
      </c>
      <c r="FZ40">
        <v>3.2923300000000002</v>
      </c>
      <c r="GA40">
        <v>9999</v>
      </c>
      <c r="GB40">
        <v>999.9</v>
      </c>
      <c r="GC40">
        <v>9999</v>
      </c>
      <c r="GD40">
        <v>9999</v>
      </c>
      <c r="GE40">
        <v>1.87531</v>
      </c>
      <c r="GF40">
        <v>1.8762399999999999</v>
      </c>
      <c r="GG40">
        <v>1.8824799999999999</v>
      </c>
      <c r="GH40">
        <v>1.88554</v>
      </c>
      <c r="GI40">
        <v>1.8763700000000001</v>
      </c>
      <c r="GJ40">
        <v>1.88293</v>
      </c>
      <c r="GK40">
        <v>1.88188</v>
      </c>
      <c r="GL40">
        <v>1.88537</v>
      </c>
      <c r="GM40">
        <v>5</v>
      </c>
      <c r="GN40">
        <v>0</v>
      </c>
      <c r="GO40">
        <v>0</v>
      </c>
      <c r="GP40">
        <v>0</v>
      </c>
      <c r="GQ40" t="s">
        <v>371</v>
      </c>
      <c r="GR40" t="s">
        <v>372</v>
      </c>
      <c r="GS40" t="s">
        <v>373</v>
      </c>
      <c r="GT40" t="s">
        <v>373</v>
      </c>
      <c r="GU40" t="s">
        <v>373</v>
      </c>
      <c r="GV40" t="s">
        <v>373</v>
      </c>
      <c r="GW40">
        <v>0</v>
      </c>
      <c r="GX40">
        <v>100</v>
      </c>
      <c r="GY40">
        <v>100</v>
      </c>
      <c r="GZ40">
        <v>8.3000000000000004E-2</v>
      </c>
      <c r="HA40">
        <v>4.2299999999999997E-2</v>
      </c>
      <c r="HB40">
        <v>0.10657689539786699</v>
      </c>
      <c r="HC40">
        <v>-1.54219930941761E-3</v>
      </c>
      <c r="HD40">
        <v>9.932230794391771E-7</v>
      </c>
      <c r="HE40">
        <v>-3.2951819426937901E-10</v>
      </c>
      <c r="HF40">
        <v>4.2287642654042397E-2</v>
      </c>
      <c r="HG40">
        <v>0</v>
      </c>
      <c r="HH40">
        <v>0</v>
      </c>
      <c r="HI40">
        <v>0</v>
      </c>
      <c r="HJ40">
        <v>1</v>
      </c>
      <c r="HK40">
        <v>2080</v>
      </c>
      <c r="HL40">
        <v>1</v>
      </c>
      <c r="HM40">
        <v>27</v>
      </c>
      <c r="HN40">
        <v>0.8</v>
      </c>
      <c r="HO40">
        <v>0.7</v>
      </c>
      <c r="HP40">
        <v>18</v>
      </c>
      <c r="HQ40">
        <v>517.44500000000005</v>
      </c>
      <c r="HR40">
        <v>493.74900000000002</v>
      </c>
      <c r="HS40">
        <v>26.999700000000001</v>
      </c>
      <c r="HT40">
        <v>33.104599999999998</v>
      </c>
      <c r="HU40">
        <v>30.000499999999999</v>
      </c>
      <c r="HV40">
        <v>32.840499999999999</v>
      </c>
      <c r="HW40">
        <v>32.818800000000003</v>
      </c>
      <c r="HX40">
        <v>3.9138099999999998</v>
      </c>
      <c r="HY40">
        <v>26.133900000000001</v>
      </c>
      <c r="HZ40">
        <v>33.730200000000004</v>
      </c>
      <c r="IA40">
        <v>27</v>
      </c>
      <c r="IB40">
        <v>20</v>
      </c>
      <c r="IC40">
        <v>22.3248</v>
      </c>
      <c r="ID40">
        <v>98.968999999999994</v>
      </c>
      <c r="IE40">
        <v>99.888900000000007</v>
      </c>
    </row>
    <row r="41" spans="1:239" x14ac:dyDescent="0.3">
      <c r="A41">
        <v>25</v>
      </c>
      <c r="B41">
        <v>1628179192.0999999</v>
      </c>
      <c r="C41">
        <v>4212.5</v>
      </c>
      <c r="D41" t="s">
        <v>492</v>
      </c>
      <c r="E41" t="s">
        <v>493</v>
      </c>
      <c r="F41">
        <v>0</v>
      </c>
      <c r="G41" t="s">
        <v>452</v>
      </c>
      <c r="H41" t="s">
        <v>453</v>
      </c>
      <c r="I41" t="s">
        <v>364</v>
      </c>
      <c r="J41">
        <v>1628179192.0999999</v>
      </c>
      <c r="K41">
        <f t="shared" si="0"/>
        <v>6.3678493715881935E-3</v>
      </c>
      <c r="L41">
        <f t="shared" si="1"/>
        <v>6.3678493715881936</v>
      </c>
      <c r="M41">
        <f t="shared" si="2"/>
        <v>50.832949829462038</v>
      </c>
      <c r="N41">
        <f t="shared" si="3"/>
        <v>336.21600000000001</v>
      </c>
      <c r="O41">
        <f t="shared" si="4"/>
        <v>170.05524334485469</v>
      </c>
      <c r="P41">
        <f t="shared" si="5"/>
        <v>16.953294417320748</v>
      </c>
      <c r="Q41">
        <f t="shared" si="6"/>
        <v>33.518336298839998</v>
      </c>
      <c r="R41">
        <f t="shared" si="7"/>
        <v>0.54989050846918952</v>
      </c>
      <c r="S41">
        <f t="shared" si="8"/>
        <v>2.9232759190039959</v>
      </c>
      <c r="T41">
        <f t="shared" si="9"/>
        <v>0.49822553820444909</v>
      </c>
      <c r="U41">
        <f t="shared" si="10"/>
        <v>0.31562735025154559</v>
      </c>
      <c r="V41">
        <f t="shared" si="11"/>
        <v>321.49903738777306</v>
      </c>
      <c r="W41">
        <f t="shared" si="12"/>
        <v>30.271753070268801</v>
      </c>
      <c r="X41">
        <f t="shared" si="13"/>
        <v>29.878399999999999</v>
      </c>
      <c r="Y41">
        <f t="shared" si="14"/>
        <v>4.2307826303689282</v>
      </c>
      <c r="Z41">
        <f t="shared" si="15"/>
        <v>70.352490967706345</v>
      </c>
      <c r="AA41">
        <f t="shared" si="16"/>
        <v>3.0028289702569828</v>
      </c>
      <c r="AB41">
        <f t="shared" si="17"/>
        <v>4.2682624722347935</v>
      </c>
      <c r="AC41">
        <f t="shared" si="18"/>
        <v>1.2279536601119454</v>
      </c>
      <c r="AD41">
        <f t="shared" si="19"/>
        <v>-280.82215728703932</v>
      </c>
      <c r="AE41">
        <f t="shared" si="20"/>
        <v>24.191546481510386</v>
      </c>
      <c r="AF41">
        <f t="shared" si="21"/>
        <v>1.8392470898096853</v>
      </c>
      <c r="AG41">
        <f t="shared" si="22"/>
        <v>66.707673672053829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52160.067212039721</v>
      </c>
      <c r="AM41" t="s">
        <v>365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494</v>
      </c>
      <c r="AT41">
        <v>10256</v>
      </c>
      <c r="AU41">
        <v>703.86720000000003</v>
      </c>
      <c r="AV41">
        <v>1109.82</v>
      </c>
      <c r="AW41">
        <f t="shared" si="27"/>
        <v>0.36578255933394599</v>
      </c>
      <c r="AX41">
        <v>0.5</v>
      </c>
      <c r="AY41">
        <f t="shared" si="28"/>
        <v>1681.1381996827838</v>
      </c>
      <c r="AZ41">
        <f t="shared" si="29"/>
        <v>50.832949829462038</v>
      </c>
      <c r="BA41">
        <f t="shared" si="30"/>
        <v>307.46551663701553</v>
      </c>
      <c r="BB41">
        <f t="shared" si="31"/>
        <v>3.0429610104247065E-2</v>
      </c>
      <c r="BC41">
        <f t="shared" si="32"/>
        <v>2.6513128255032354</v>
      </c>
      <c r="BD41">
        <f t="shared" si="33"/>
        <v>252.32078166461844</v>
      </c>
      <c r="BE41" t="s">
        <v>495</v>
      </c>
      <c r="BF41">
        <v>546.75</v>
      </c>
      <c r="BG41">
        <f t="shared" si="34"/>
        <v>546.75</v>
      </c>
      <c r="BH41">
        <f t="shared" si="35"/>
        <v>0.50735254365572791</v>
      </c>
      <c r="BI41">
        <f t="shared" si="36"/>
        <v>0.7209632905322606</v>
      </c>
      <c r="BJ41">
        <f t="shared" si="37"/>
        <v>0.83937755844304041</v>
      </c>
      <c r="BK41">
        <f t="shared" si="38"/>
        <v>0.50266069677368219</v>
      </c>
      <c r="BL41">
        <f t="shared" si="39"/>
        <v>0.78464292037946848</v>
      </c>
      <c r="BM41">
        <f t="shared" si="40"/>
        <v>0.56002990208737313</v>
      </c>
      <c r="BN41">
        <f t="shared" si="41"/>
        <v>0.43997009791262687</v>
      </c>
      <c r="BO41">
        <f t="shared" si="42"/>
        <v>1999.93</v>
      </c>
      <c r="BP41">
        <f t="shared" si="43"/>
        <v>1681.1381996827838</v>
      </c>
      <c r="BQ41">
        <f t="shared" si="44"/>
        <v>0.8405985207896195</v>
      </c>
      <c r="BR41">
        <f t="shared" si="45"/>
        <v>0.16075514512396585</v>
      </c>
      <c r="BS41">
        <v>6</v>
      </c>
      <c r="BT41">
        <v>0.5</v>
      </c>
      <c r="BU41" t="s">
        <v>368</v>
      </c>
      <c r="BV41">
        <v>2</v>
      </c>
      <c r="BW41">
        <v>1628179192.0999999</v>
      </c>
      <c r="BX41">
        <v>336.21600000000001</v>
      </c>
      <c r="BY41">
        <v>399.76881900378498</v>
      </c>
      <c r="BZ41">
        <v>30.120801225413501</v>
      </c>
      <c r="CA41">
        <v>22.711400000000001</v>
      </c>
      <c r="CB41">
        <v>336.56900000000002</v>
      </c>
      <c r="CC41">
        <v>29.891999999999999</v>
      </c>
      <c r="CD41">
        <v>500.125</v>
      </c>
      <c r="CE41">
        <v>99.593000000000004</v>
      </c>
      <c r="CF41">
        <v>9.9864999999999995E-2</v>
      </c>
      <c r="CG41">
        <v>30.0319</v>
      </c>
      <c r="CH41">
        <v>29.878399999999999</v>
      </c>
      <c r="CI41">
        <v>999.9</v>
      </c>
      <c r="CJ41">
        <v>0</v>
      </c>
      <c r="CK41">
        <v>0</v>
      </c>
      <c r="CL41">
        <v>10005</v>
      </c>
      <c r="CM41">
        <v>0</v>
      </c>
      <c r="CN41">
        <v>1235.5899999999999</v>
      </c>
      <c r="CO41">
        <v>-63.749499999999998</v>
      </c>
      <c r="CP41">
        <v>346.59199999999998</v>
      </c>
      <c r="CQ41">
        <v>409.26</v>
      </c>
      <c r="CR41">
        <v>7.2270300000000001</v>
      </c>
      <c r="CS41">
        <v>399.96499999999997</v>
      </c>
      <c r="CT41">
        <v>22.711400000000001</v>
      </c>
      <c r="CU41">
        <v>2.9816500000000001</v>
      </c>
      <c r="CV41">
        <v>2.2618900000000002</v>
      </c>
      <c r="CW41">
        <v>23.925799999999999</v>
      </c>
      <c r="CX41">
        <v>19.407499999999999</v>
      </c>
      <c r="CY41">
        <v>1999.93</v>
      </c>
      <c r="CZ41">
        <v>0.97999899999999995</v>
      </c>
      <c r="DA41">
        <v>2.00013E-2</v>
      </c>
      <c r="DB41">
        <v>0</v>
      </c>
      <c r="DC41">
        <v>703.43299999999999</v>
      </c>
      <c r="DD41">
        <v>5.0005300000000004</v>
      </c>
      <c r="DE41">
        <v>15935.3</v>
      </c>
      <c r="DF41">
        <v>17832.900000000001</v>
      </c>
      <c r="DG41">
        <v>49.375</v>
      </c>
      <c r="DH41">
        <v>50.811999999999998</v>
      </c>
      <c r="DI41">
        <v>49.936999999999998</v>
      </c>
      <c r="DJ41">
        <v>50.25</v>
      </c>
      <c r="DK41">
        <v>50.561999999999998</v>
      </c>
      <c r="DL41">
        <v>1955.03</v>
      </c>
      <c r="DM41">
        <v>39.9</v>
      </c>
      <c r="DN41">
        <v>0</v>
      </c>
      <c r="DO41">
        <v>180</v>
      </c>
      <c r="DP41">
        <v>0</v>
      </c>
      <c r="DQ41">
        <v>703.86720000000003</v>
      </c>
      <c r="DR41">
        <v>-0.741384601965417</v>
      </c>
      <c r="DS41">
        <v>-3.9615386007893201</v>
      </c>
      <c r="DT41">
        <v>15930.984</v>
      </c>
      <c r="DU41">
        <v>15</v>
      </c>
      <c r="DV41">
        <v>1628179096.5999999</v>
      </c>
      <c r="DW41" t="s">
        <v>496</v>
      </c>
      <c r="DX41">
        <v>1628179093.5999999</v>
      </c>
      <c r="DY41">
        <v>1628179096.5999999</v>
      </c>
      <c r="DZ41">
        <v>28</v>
      </c>
      <c r="EA41">
        <v>-4.1000000000000002E-2</v>
      </c>
      <c r="EB41">
        <v>4.0000000000000001E-3</v>
      </c>
      <c r="EC41">
        <v>-0.41399999999999998</v>
      </c>
      <c r="ED41">
        <v>3.5000000000000003E-2</v>
      </c>
      <c r="EE41">
        <v>400</v>
      </c>
      <c r="EF41">
        <v>22</v>
      </c>
      <c r="EG41">
        <v>7.0000000000000007E-2</v>
      </c>
      <c r="EH41">
        <v>0.01</v>
      </c>
      <c r="EI41">
        <v>50.661735873601501</v>
      </c>
      <c r="EJ41">
        <v>1.5894785490468999</v>
      </c>
      <c r="EK41">
        <v>0.23425664362450699</v>
      </c>
      <c r="EL41">
        <v>0</v>
      </c>
      <c r="EM41">
        <v>0.53256212874641795</v>
      </c>
      <c r="EN41">
        <v>-2.44993503119805E-2</v>
      </c>
      <c r="EO41">
        <v>3.7979952469778299E-3</v>
      </c>
      <c r="EP41">
        <v>1</v>
      </c>
      <c r="EQ41">
        <v>1</v>
      </c>
      <c r="ER41">
        <v>2</v>
      </c>
      <c r="ES41" t="s">
        <v>414</v>
      </c>
      <c r="ET41">
        <v>2.9892799999999999</v>
      </c>
      <c r="EU41">
        <v>2.75088</v>
      </c>
      <c r="EV41">
        <v>7.7937199999999998E-2</v>
      </c>
      <c r="EW41">
        <v>8.9264099999999999E-2</v>
      </c>
      <c r="EX41">
        <v>0.125024</v>
      </c>
      <c r="EY41">
        <v>0.10338700000000001</v>
      </c>
      <c r="EZ41">
        <v>22124.6</v>
      </c>
      <c r="FA41">
        <v>22604.7</v>
      </c>
      <c r="FB41">
        <v>23844.400000000001</v>
      </c>
      <c r="FC41">
        <v>25140</v>
      </c>
      <c r="FD41">
        <v>30065.9</v>
      </c>
      <c r="FE41">
        <v>31713.5</v>
      </c>
      <c r="FF41">
        <v>38002.199999999997</v>
      </c>
      <c r="FG41">
        <v>39223.800000000003</v>
      </c>
      <c r="FH41">
        <v>2.0651000000000002</v>
      </c>
      <c r="FI41">
        <v>1.94255</v>
      </c>
      <c r="FJ41">
        <v>3.3162499999999998E-2</v>
      </c>
      <c r="FK41">
        <v>0</v>
      </c>
      <c r="FL41">
        <v>29.3383</v>
      </c>
      <c r="FM41">
        <v>999.9</v>
      </c>
      <c r="FN41">
        <v>38.798999999999999</v>
      </c>
      <c r="FO41">
        <v>39.176000000000002</v>
      </c>
      <c r="FP41">
        <v>27.633199999999999</v>
      </c>
      <c r="FQ41">
        <v>61.807200000000002</v>
      </c>
      <c r="FR41">
        <v>23.798100000000002</v>
      </c>
      <c r="FS41">
        <v>1</v>
      </c>
      <c r="FT41">
        <v>0.48071900000000001</v>
      </c>
      <c r="FU41">
        <v>2.3886699999999998</v>
      </c>
      <c r="FV41">
        <v>20.374199999999998</v>
      </c>
      <c r="FW41">
        <v>5.2532300000000003</v>
      </c>
      <c r="FX41">
        <v>12.0099</v>
      </c>
      <c r="FY41">
        <v>4.9795499999999997</v>
      </c>
      <c r="FZ41">
        <v>3.2930000000000001</v>
      </c>
      <c r="GA41">
        <v>9999</v>
      </c>
      <c r="GB41">
        <v>999.9</v>
      </c>
      <c r="GC41">
        <v>9999</v>
      </c>
      <c r="GD41">
        <v>9999</v>
      </c>
      <c r="GE41">
        <v>1.87531</v>
      </c>
      <c r="GF41">
        <v>1.87622</v>
      </c>
      <c r="GG41">
        <v>1.8824799999999999</v>
      </c>
      <c r="GH41">
        <v>1.8855599999999999</v>
      </c>
      <c r="GI41">
        <v>1.8763700000000001</v>
      </c>
      <c r="GJ41">
        <v>1.88293</v>
      </c>
      <c r="GK41">
        <v>1.8818699999999999</v>
      </c>
      <c r="GL41">
        <v>1.8853599999999999</v>
      </c>
      <c r="GM41">
        <v>5</v>
      </c>
      <c r="GN41">
        <v>0</v>
      </c>
      <c r="GO41">
        <v>0</v>
      </c>
      <c r="GP41">
        <v>0</v>
      </c>
      <c r="GQ41" t="s">
        <v>371</v>
      </c>
      <c r="GR41" t="s">
        <v>372</v>
      </c>
      <c r="GS41" t="s">
        <v>373</v>
      </c>
      <c r="GT41" t="s">
        <v>373</v>
      </c>
      <c r="GU41" t="s">
        <v>373</v>
      </c>
      <c r="GV41" t="s">
        <v>373</v>
      </c>
      <c r="GW41">
        <v>0</v>
      </c>
      <c r="GX41">
        <v>100</v>
      </c>
      <c r="GY41">
        <v>100</v>
      </c>
      <c r="GZ41">
        <v>-0.35299999999999998</v>
      </c>
      <c r="HA41">
        <v>4.6399999999999997E-2</v>
      </c>
      <c r="HB41">
        <v>6.5372700702619094E-2</v>
      </c>
      <c r="HC41">
        <v>-1.54219930941761E-3</v>
      </c>
      <c r="HD41">
        <v>9.932230794391771E-7</v>
      </c>
      <c r="HE41">
        <v>-3.2951819426937901E-10</v>
      </c>
      <c r="HF41">
        <v>4.6350075561376998E-2</v>
      </c>
      <c r="HG41">
        <v>0</v>
      </c>
      <c r="HH41">
        <v>0</v>
      </c>
      <c r="HI41">
        <v>0</v>
      </c>
      <c r="HJ41">
        <v>1</v>
      </c>
      <c r="HK41">
        <v>2080</v>
      </c>
      <c r="HL41">
        <v>1</v>
      </c>
      <c r="HM41">
        <v>27</v>
      </c>
      <c r="HN41">
        <v>1.6</v>
      </c>
      <c r="HO41">
        <v>1.6</v>
      </c>
      <c r="HP41">
        <v>18</v>
      </c>
      <c r="HQ41">
        <v>517.55100000000004</v>
      </c>
      <c r="HR41">
        <v>496.10300000000001</v>
      </c>
      <c r="HS41">
        <v>27.000599999999999</v>
      </c>
      <c r="HT41">
        <v>33.241999999999997</v>
      </c>
      <c r="HU41">
        <v>30.000399999999999</v>
      </c>
      <c r="HV41">
        <v>32.973199999999999</v>
      </c>
      <c r="HW41">
        <v>32.953099999999999</v>
      </c>
      <c r="HX41">
        <v>20.962599999999998</v>
      </c>
      <c r="HY41">
        <v>23.357800000000001</v>
      </c>
      <c r="HZ41">
        <v>33.819800000000001</v>
      </c>
      <c r="IA41">
        <v>27</v>
      </c>
      <c r="IB41">
        <v>400</v>
      </c>
      <c r="IC41">
        <v>22.763999999999999</v>
      </c>
      <c r="ID41">
        <v>98.938400000000001</v>
      </c>
      <c r="IE41">
        <v>99.849800000000002</v>
      </c>
    </row>
    <row r="42" spans="1:239" x14ac:dyDescent="0.3">
      <c r="A42">
        <v>26</v>
      </c>
      <c r="B42">
        <v>1628179299.0999999</v>
      </c>
      <c r="C42">
        <v>4319.5</v>
      </c>
      <c r="D42" t="s">
        <v>497</v>
      </c>
      <c r="E42" t="s">
        <v>498</v>
      </c>
      <c r="F42">
        <v>0</v>
      </c>
      <c r="G42" t="s">
        <v>452</v>
      </c>
      <c r="H42" t="s">
        <v>453</v>
      </c>
      <c r="I42" t="s">
        <v>364</v>
      </c>
      <c r="J42">
        <v>1628179299.0999999</v>
      </c>
      <c r="K42">
        <f t="shared" si="0"/>
        <v>6.0038413444567871E-3</v>
      </c>
      <c r="L42">
        <f t="shared" si="1"/>
        <v>6.0038413444567871</v>
      </c>
      <c r="M42">
        <f t="shared" si="2"/>
        <v>51.654787989732789</v>
      </c>
      <c r="N42">
        <f t="shared" si="3"/>
        <v>333.39800000000002</v>
      </c>
      <c r="O42">
        <f t="shared" si="4"/>
        <v>151.17814701449063</v>
      </c>
      <c r="P42">
        <f t="shared" si="5"/>
        <v>15.071820564357669</v>
      </c>
      <c r="Q42">
        <f t="shared" si="6"/>
        <v>33.238367659276001</v>
      </c>
      <c r="R42">
        <f t="shared" si="7"/>
        <v>0.50442574805466001</v>
      </c>
      <c r="S42">
        <f t="shared" si="8"/>
        <v>2.9193781110807309</v>
      </c>
      <c r="T42">
        <f t="shared" si="9"/>
        <v>0.46053355083389563</v>
      </c>
      <c r="U42">
        <f t="shared" si="10"/>
        <v>0.29145807261159284</v>
      </c>
      <c r="V42">
        <f t="shared" si="11"/>
        <v>321.52936138783116</v>
      </c>
      <c r="W42">
        <f t="shared" si="12"/>
        <v>30.372201671855347</v>
      </c>
      <c r="X42">
        <f t="shared" si="13"/>
        <v>29.901800000000001</v>
      </c>
      <c r="Y42">
        <f t="shared" si="14"/>
        <v>4.2364775721847119</v>
      </c>
      <c r="Z42">
        <f t="shared" si="15"/>
        <v>69.886675836451346</v>
      </c>
      <c r="AA42">
        <f t="shared" si="16"/>
        <v>2.983837621680161</v>
      </c>
      <c r="AB42">
        <f t="shared" si="17"/>
        <v>4.2695371985683392</v>
      </c>
      <c r="AC42">
        <f t="shared" si="18"/>
        <v>1.2526399505045509</v>
      </c>
      <c r="AD42">
        <f t="shared" si="19"/>
        <v>-264.76940329054429</v>
      </c>
      <c r="AE42">
        <f t="shared" si="20"/>
        <v>21.294801071635842</v>
      </c>
      <c r="AF42">
        <f t="shared" si="21"/>
        <v>1.6214030475737771</v>
      </c>
      <c r="AG42">
        <f t="shared" si="22"/>
        <v>79.676162216496493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52048.002935207034</v>
      </c>
      <c r="AM42" t="s">
        <v>365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499</v>
      </c>
      <c r="AT42">
        <v>10255.5</v>
      </c>
      <c r="AU42">
        <v>715.33564000000001</v>
      </c>
      <c r="AV42">
        <v>1150.8900000000001</v>
      </c>
      <c r="AW42">
        <f t="shared" si="27"/>
        <v>0.37845003432126445</v>
      </c>
      <c r="AX42">
        <v>0.5</v>
      </c>
      <c r="AY42">
        <f t="shared" si="28"/>
        <v>1681.2977996828138</v>
      </c>
      <c r="AZ42">
        <f t="shared" si="29"/>
        <v>51.654787989732789</v>
      </c>
      <c r="BA42">
        <f t="shared" si="30"/>
        <v>318.14360499711364</v>
      </c>
      <c r="BB42">
        <f t="shared" si="31"/>
        <v>3.0915533296825639E-2</v>
      </c>
      <c r="BC42">
        <f t="shared" si="32"/>
        <v>2.5210141716410774</v>
      </c>
      <c r="BD42">
        <f t="shared" si="33"/>
        <v>254.38465131507016</v>
      </c>
      <c r="BE42" t="s">
        <v>500</v>
      </c>
      <c r="BF42">
        <v>545.52</v>
      </c>
      <c r="BG42">
        <f t="shared" si="34"/>
        <v>545.52</v>
      </c>
      <c r="BH42">
        <f t="shared" si="35"/>
        <v>0.52600161614055208</v>
      </c>
      <c r="BI42">
        <f t="shared" si="36"/>
        <v>0.71948454664089734</v>
      </c>
      <c r="BJ42">
        <f t="shared" si="37"/>
        <v>0.82737154882826969</v>
      </c>
      <c r="BK42">
        <f t="shared" si="38"/>
        <v>0.51321509453526548</v>
      </c>
      <c r="BL42">
        <f t="shared" si="39"/>
        <v>0.77369117738037074</v>
      </c>
      <c r="BM42">
        <f t="shared" si="40"/>
        <v>0.54868398544149466</v>
      </c>
      <c r="BN42">
        <f t="shared" si="41"/>
        <v>0.45131601455850534</v>
      </c>
      <c r="BO42">
        <f t="shared" si="42"/>
        <v>2000.12</v>
      </c>
      <c r="BP42">
        <f t="shared" si="43"/>
        <v>1681.2977996828138</v>
      </c>
      <c r="BQ42">
        <f t="shared" si="44"/>
        <v>0.84059846393357096</v>
      </c>
      <c r="BR42">
        <f t="shared" si="45"/>
        <v>0.16075503539179209</v>
      </c>
      <c r="BS42">
        <v>6</v>
      </c>
      <c r="BT42">
        <v>0.5</v>
      </c>
      <c r="BU42" t="s">
        <v>368</v>
      </c>
      <c r="BV42">
        <v>2</v>
      </c>
      <c r="BW42">
        <v>1628179299.0999999</v>
      </c>
      <c r="BX42">
        <v>333.39800000000002</v>
      </c>
      <c r="BY42">
        <v>397.769655109773</v>
      </c>
      <c r="BZ42">
        <v>29.9294329249438</v>
      </c>
      <c r="CA42">
        <v>22.9422</v>
      </c>
      <c r="CB42">
        <v>333.80500000000001</v>
      </c>
      <c r="CC42">
        <v>30.031500000000001</v>
      </c>
      <c r="CD42">
        <v>500.125</v>
      </c>
      <c r="CE42">
        <v>99.595600000000005</v>
      </c>
      <c r="CF42">
        <v>0.100162</v>
      </c>
      <c r="CG42">
        <v>30.037099999999999</v>
      </c>
      <c r="CH42">
        <v>29.901800000000001</v>
      </c>
      <c r="CI42">
        <v>999.9</v>
      </c>
      <c r="CJ42">
        <v>0</v>
      </c>
      <c r="CK42">
        <v>0</v>
      </c>
      <c r="CL42">
        <v>9982.5</v>
      </c>
      <c r="CM42">
        <v>0</v>
      </c>
      <c r="CN42">
        <v>1412.09</v>
      </c>
      <c r="CO42">
        <v>-66.671400000000006</v>
      </c>
      <c r="CP42">
        <v>343.738</v>
      </c>
      <c r="CQ42">
        <v>409.464</v>
      </c>
      <c r="CR42">
        <v>7.1365299999999996</v>
      </c>
      <c r="CS42">
        <v>400.07</v>
      </c>
      <c r="CT42">
        <v>22.9422</v>
      </c>
      <c r="CU42">
        <v>2.9957099999999999</v>
      </c>
      <c r="CV42">
        <v>2.2849499999999998</v>
      </c>
      <c r="CW42">
        <v>24.004100000000001</v>
      </c>
      <c r="CX42">
        <v>19.570699999999999</v>
      </c>
      <c r="CY42">
        <v>2000.12</v>
      </c>
      <c r="CZ42">
        <v>0.98000200000000004</v>
      </c>
      <c r="DA42">
        <v>1.99984E-2</v>
      </c>
      <c r="DB42">
        <v>0</v>
      </c>
      <c r="DC42">
        <v>716.31100000000004</v>
      </c>
      <c r="DD42">
        <v>5.0005300000000004</v>
      </c>
      <c r="DE42">
        <v>16205.4</v>
      </c>
      <c r="DF42">
        <v>17834.599999999999</v>
      </c>
      <c r="DG42">
        <v>49.436999999999998</v>
      </c>
      <c r="DH42">
        <v>50.811999999999998</v>
      </c>
      <c r="DI42">
        <v>49.936999999999998</v>
      </c>
      <c r="DJ42">
        <v>50.25</v>
      </c>
      <c r="DK42">
        <v>50.561999999999998</v>
      </c>
      <c r="DL42">
        <v>1955.22</v>
      </c>
      <c r="DM42">
        <v>39.9</v>
      </c>
      <c r="DN42">
        <v>0</v>
      </c>
      <c r="DO42">
        <v>106.80000019073501</v>
      </c>
      <c r="DP42">
        <v>0</v>
      </c>
      <c r="DQ42">
        <v>715.33564000000001</v>
      </c>
      <c r="DR42">
        <v>9.3732307589335697</v>
      </c>
      <c r="DS42">
        <v>137.49230790540801</v>
      </c>
      <c r="DT42">
        <v>16183.216</v>
      </c>
      <c r="DU42">
        <v>15</v>
      </c>
      <c r="DV42">
        <v>1628179259.5999999</v>
      </c>
      <c r="DW42" t="s">
        <v>501</v>
      </c>
      <c r="DX42">
        <v>1628179254.5999999</v>
      </c>
      <c r="DY42">
        <v>1628179259.5999999</v>
      </c>
      <c r="DZ42">
        <v>29</v>
      </c>
      <c r="EA42">
        <v>-5.5E-2</v>
      </c>
      <c r="EB42">
        <v>1E-3</v>
      </c>
      <c r="EC42">
        <v>-0.46899999999999997</v>
      </c>
      <c r="ED42">
        <v>3.6999999999999998E-2</v>
      </c>
      <c r="EE42">
        <v>400</v>
      </c>
      <c r="EF42">
        <v>23</v>
      </c>
      <c r="EG42">
        <v>0.04</v>
      </c>
      <c r="EH42">
        <v>0.01</v>
      </c>
      <c r="EI42">
        <v>53.216963328574103</v>
      </c>
      <c r="EJ42">
        <v>0.74285749339972795</v>
      </c>
      <c r="EK42">
        <v>0.13027114191738401</v>
      </c>
      <c r="EL42">
        <v>1</v>
      </c>
      <c r="EM42">
        <v>0.51763960836985201</v>
      </c>
      <c r="EN42">
        <v>8.7438670858041995E-2</v>
      </c>
      <c r="EO42">
        <v>1.9816990256064999E-2</v>
      </c>
      <c r="EP42">
        <v>1</v>
      </c>
      <c r="EQ42">
        <v>2</v>
      </c>
      <c r="ER42">
        <v>2</v>
      </c>
      <c r="ES42" t="s">
        <v>370</v>
      </c>
      <c r="ET42">
        <v>2.9891999999999999</v>
      </c>
      <c r="EU42">
        <v>2.7509899999999998</v>
      </c>
      <c r="EV42">
        <v>7.7412800000000004E-2</v>
      </c>
      <c r="EW42">
        <v>8.9269899999999999E-2</v>
      </c>
      <c r="EX42">
        <v>0.12540599999999999</v>
      </c>
      <c r="EY42">
        <v>0.104112</v>
      </c>
      <c r="EZ42">
        <v>22133.9</v>
      </c>
      <c r="FA42">
        <v>22600.5</v>
      </c>
      <c r="FB42">
        <v>23841.200000000001</v>
      </c>
      <c r="FC42">
        <v>25135.7</v>
      </c>
      <c r="FD42">
        <v>30049.200000000001</v>
      </c>
      <c r="FE42">
        <v>31682.3</v>
      </c>
      <c r="FF42">
        <v>37997.699999999997</v>
      </c>
      <c r="FG42">
        <v>39217</v>
      </c>
      <c r="FH42">
        <v>2.0641500000000002</v>
      </c>
      <c r="FI42">
        <v>1.94295</v>
      </c>
      <c r="FJ42">
        <v>4.0918599999999999E-2</v>
      </c>
      <c r="FK42">
        <v>0</v>
      </c>
      <c r="FL42">
        <v>29.235399999999998</v>
      </c>
      <c r="FM42">
        <v>999.9</v>
      </c>
      <c r="FN42">
        <v>39</v>
      </c>
      <c r="FO42">
        <v>38.994999999999997</v>
      </c>
      <c r="FP42">
        <v>27.506799999999998</v>
      </c>
      <c r="FQ42">
        <v>61.397199999999998</v>
      </c>
      <c r="FR42">
        <v>24.318899999999999</v>
      </c>
      <c r="FS42">
        <v>1</v>
      </c>
      <c r="FT42">
        <v>0.48724600000000001</v>
      </c>
      <c r="FU42">
        <v>2.38035</v>
      </c>
      <c r="FV42">
        <v>20.374600000000001</v>
      </c>
      <c r="FW42">
        <v>5.2532300000000003</v>
      </c>
      <c r="FX42">
        <v>12.0099</v>
      </c>
      <c r="FY42">
        <v>4.9796500000000004</v>
      </c>
      <c r="FZ42">
        <v>3.2930000000000001</v>
      </c>
      <c r="GA42">
        <v>9999</v>
      </c>
      <c r="GB42">
        <v>999.9</v>
      </c>
      <c r="GC42">
        <v>9999</v>
      </c>
      <c r="GD42">
        <v>9999</v>
      </c>
      <c r="GE42">
        <v>1.87531</v>
      </c>
      <c r="GF42">
        <v>1.87622</v>
      </c>
      <c r="GG42">
        <v>1.88246</v>
      </c>
      <c r="GH42">
        <v>1.8855299999999999</v>
      </c>
      <c r="GI42">
        <v>1.8763700000000001</v>
      </c>
      <c r="GJ42">
        <v>1.88293</v>
      </c>
      <c r="GK42">
        <v>1.8818699999999999</v>
      </c>
      <c r="GL42">
        <v>1.8853500000000001</v>
      </c>
      <c r="GM42">
        <v>5</v>
      </c>
      <c r="GN42">
        <v>0</v>
      </c>
      <c r="GO42">
        <v>0</v>
      </c>
      <c r="GP42">
        <v>0</v>
      </c>
      <c r="GQ42" t="s">
        <v>371</v>
      </c>
      <c r="GR42" t="s">
        <v>372</v>
      </c>
      <c r="GS42" t="s">
        <v>373</v>
      </c>
      <c r="GT42" t="s">
        <v>373</v>
      </c>
      <c r="GU42" t="s">
        <v>373</v>
      </c>
      <c r="GV42" t="s">
        <v>373</v>
      </c>
      <c r="GW42">
        <v>0</v>
      </c>
      <c r="GX42">
        <v>100</v>
      </c>
      <c r="GY42">
        <v>100</v>
      </c>
      <c r="GZ42">
        <v>-0.40699999999999997</v>
      </c>
      <c r="HA42">
        <v>4.7300000000000002E-2</v>
      </c>
      <c r="HB42">
        <v>1.01341706567425E-2</v>
      </c>
      <c r="HC42">
        <v>-1.54219930941761E-3</v>
      </c>
      <c r="HD42">
        <v>9.932230794391771E-7</v>
      </c>
      <c r="HE42">
        <v>-3.2951819426937901E-10</v>
      </c>
      <c r="HF42">
        <v>4.7248312213482198E-2</v>
      </c>
      <c r="HG42">
        <v>0</v>
      </c>
      <c r="HH42">
        <v>0</v>
      </c>
      <c r="HI42">
        <v>0</v>
      </c>
      <c r="HJ42">
        <v>1</v>
      </c>
      <c r="HK42">
        <v>2080</v>
      </c>
      <c r="HL42">
        <v>1</v>
      </c>
      <c r="HM42">
        <v>27</v>
      </c>
      <c r="HN42">
        <v>0.7</v>
      </c>
      <c r="HO42">
        <v>0.7</v>
      </c>
      <c r="HP42">
        <v>18</v>
      </c>
      <c r="HQ42">
        <v>517.54999999999995</v>
      </c>
      <c r="HR42">
        <v>497.036</v>
      </c>
      <c r="HS42">
        <v>27.001799999999999</v>
      </c>
      <c r="HT42">
        <v>33.312600000000003</v>
      </c>
      <c r="HU42">
        <v>30.000299999999999</v>
      </c>
      <c r="HV42">
        <v>33.048900000000003</v>
      </c>
      <c r="HW42">
        <v>33.026499999999999</v>
      </c>
      <c r="HX42">
        <v>20.9604</v>
      </c>
      <c r="HY42">
        <v>22.575900000000001</v>
      </c>
      <c r="HZ42">
        <v>34.1203</v>
      </c>
      <c r="IA42">
        <v>27</v>
      </c>
      <c r="IB42">
        <v>400</v>
      </c>
      <c r="IC42">
        <v>22.865500000000001</v>
      </c>
      <c r="ID42">
        <v>98.926100000000005</v>
      </c>
      <c r="IE42">
        <v>99.832700000000003</v>
      </c>
    </row>
    <row r="43" spans="1:239" x14ac:dyDescent="0.3">
      <c r="A43">
        <v>27</v>
      </c>
      <c r="B43">
        <v>1628179413.0999999</v>
      </c>
      <c r="C43">
        <v>4433.5</v>
      </c>
      <c r="D43" t="s">
        <v>502</v>
      </c>
      <c r="E43" t="s">
        <v>503</v>
      </c>
      <c r="F43">
        <v>0</v>
      </c>
      <c r="G43" t="s">
        <v>452</v>
      </c>
      <c r="H43" t="s">
        <v>453</v>
      </c>
      <c r="I43" t="s">
        <v>364</v>
      </c>
      <c r="J43">
        <v>1628179413.0999999</v>
      </c>
      <c r="K43">
        <f t="shared" si="0"/>
        <v>5.8352639843124079E-3</v>
      </c>
      <c r="L43">
        <f t="shared" si="1"/>
        <v>5.8352639843124079</v>
      </c>
      <c r="M43">
        <f t="shared" si="2"/>
        <v>55.866447785986296</v>
      </c>
      <c r="N43">
        <f t="shared" si="3"/>
        <v>527.32600000000002</v>
      </c>
      <c r="O43">
        <f t="shared" si="4"/>
        <v>314.76688954237511</v>
      </c>
      <c r="P43">
        <f t="shared" si="5"/>
        <v>31.382666195729868</v>
      </c>
      <c r="Q43">
        <f t="shared" si="6"/>
        <v>52.575084559844008</v>
      </c>
      <c r="R43">
        <f t="shared" si="7"/>
        <v>0.47266214671684836</v>
      </c>
      <c r="S43">
        <f t="shared" si="8"/>
        <v>2.916949490376739</v>
      </c>
      <c r="T43">
        <f t="shared" si="9"/>
        <v>0.43386690061988548</v>
      </c>
      <c r="U43">
        <f t="shared" si="10"/>
        <v>0.27438656858939747</v>
      </c>
      <c r="V43">
        <f t="shared" si="11"/>
        <v>321.5054213877853</v>
      </c>
      <c r="W43">
        <f t="shared" si="12"/>
        <v>30.494223350668204</v>
      </c>
      <c r="X43">
        <f t="shared" si="13"/>
        <v>30.056100000000001</v>
      </c>
      <c r="Y43">
        <f t="shared" si="14"/>
        <v>4.2741976737293355</v>
      </c>
      <c r="Z43">
        <f t="shared" si="15"/>
        <v>69.533180690185347</v>
      </c>
      <c r="AA43">
        <f t="shared" si="16"/>
        <v>2.982068091764039</v>
      </c>
      <c r="AB43">
        <f t="shared" si="17"/>
        <v>4.2886979455909744</v>
      </c>
      <c r="AC43">
        <f t="shared" si="18"/>
        <v>1.2921295819652965</v>
      </c>
      <c r="AD43">
        <f t="shared" si="19"/>
        <v>-257.33514170817716</v>
      </c>
      <c r="AE43">
        <f t="shared" si="20"/>
        <v>9.2782562745864201</v>
      </c>
      <c r="AF43">
        <f t="shared" si="21"/>
        <v>0.70785544282431268</v>
      </c>
      <c r="AG43">
        <f t="shared" si="22"/>
        <v>74.156391397018893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51965.486934912595</v>
      </c>
      <c r="AM43" t="s">
        <v>365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504</v>
      </c>
      <c r="AT43">
        <v>10255</v>
      </c>
      <c r="AU43">
        <v>728.95873076923101</v>
      </c>
      <c r="AV43">
        <v>1206.68</v>
      </c>
      <c r="AW43">
        <f t="shared" si="27"/>
        <v>0.3958972297798663</v>
      </c>
      <c r="AX43">
        <v>0.5</v>
      </c>
      <c r="AY43">
        <f t="shared" si="28"/>
        <v>1681.1717996827902</v>
      </c>
      <c r="AZ43">
        <f t="shared" si="29"/>
        <v>55.866447785986296</v>
      </c>
      <c r="BA43">
        <f t="shared" si="30"/>
        <v>332.78562913922445</v>
      </c>
      <c r="BB43">
        <f t="shared" si="31"/>
        <v>3.3423043328962176E-2</v>
      </c>
      <c r="BC43">
        <f t="shared" si="32"/>
        <v>2.3582225610766732</v>
      </c>
      <c r="BD43">
        <f t="shared" si="33"/>
        <v>257.01112624007993</v>
      </c>
      <c r="BE43" t="s">
        <v>505</v>
      </c>
      <c r="BF43">
        <v>553.19000000000005</v>
      </c>
      <c r="BG43">
        <f t="shared" si="34"/>
        <v>553.19000000000005</v>
      </c>
      <c r="BH43">
        <f t="shared" si="35"/>
        <v>0.5415603142506713</v>
      </c>
      <c r="BI43">
        <f t="shared" si="36"/>
        <v>0.73103072614847819</v>
      </c>
      <c r="BJ43">
        <f t="shared" si="37"/>
        <v>0.81324108130353145</v>
      </c>
      <c r="BK43">
        <f t="shared" si="38"/>
        <v>0.52817929349713755</v>
      </c>
      <c r="BL43">
        <f t="shared" si="39"/>
        <v>0.7588141931602671</v>
      </c>
      <c r="BM43">
        <f t="shared" si="40"/>
        <v>0.55476238959554847</v>
      </c>
      <c r="BN43">
        <f t="shared" si="41"/>
        <v>0.44523761040445153</v>
      </c>
      <c r="BO43">
        <f t="shared" si="42"/>
        <v>1999.97</v>
      </c>
      <c r="BP43">
        <f t="shared" si="43"/>
        <v>1681.1717996827902</v>
      </c>
      <c r="BQ43">
        <f t="shared" si="44"/>
        <v>0.84059850881902731</v>
      </c>
      <c r="BR43">
        <f t="shared" si="45"/>
        <v>0.16075512202072295</v>
      </c>
      <c r="BS43">
        <v>6</v>
      </c>
      <c r="BT43">
        <v>0.5</v>
      </c>
      <c r="BU43" t="s">
        <v>368</v>
      </c>
      <c r="BV43">
        <v>2</v>
      </c>
      <c r="BW43">
        <v>1628179413.0999999</v>
      </c>
      <c r="BX43">
        <v>527.32600000000002</v>
      </c>
      <c r="BY43">
        <v>598.04310758111103</v>
      </c>
      <c r="BZ43">
        <v>29.9100239537918</v>
      </c>
      <c r="CA43">
        <v>23.118600000000001</v>
      </c>
      <c r="CB43">
        <v>527.67499999999995</v>
      </c>
      <c r="CC43">
        <v>30.143599999999999</v>
      </c>
      <c r="CD43">
        <v>500.10700000000003</v>
      </c>
      <c r="CE43">
        <v>99.600999999999999</v>
      </c>
      <c r="CF43">
        <v>0.10029399999999999</v>
      </c>
      <c r="CG43">
        <v>30.115100000000002</v>
      </c>
      <c r="CH43">
        <v>30.056100000000001</v>
      </c>
      <c r="CI43">
        <v>999.9</v>
      </c>
      <c r="CJ43">
        <v>0</v>
      </c>
      <c r="CK43">
        <v>0</v>
      </c>
      <c r="CL43">
        <v>9968.1200000000008</v>
      </c>
      <c r="CM43">
        <v>0</v>
      </c>
      <c r="CN43">
        <v>1426.79</v>
      </c>
      <c r="CO43">
        <v>-72.661699999999996</v>
      </c>
      <c r="CP43">
        <v>543.74099999999999</v>
      </c>
      <c r="CQ43">
        <v>614.18600000000004</v>
      </c>
      <c r="CR43">
        <v>7.0712299999999999</v>
      </c>
      <c r="CS43">
        <v>599.98699999999997</v>
      </c>
      <c r="CT43">
        <v>23.118600000000001</v>
      </c>
      <c r="CU43">
        <v>3.0069300000000001</v>
      </c>
      <c r="CV43">
        <v>2.3026300000000002</v>
      </c>
      <c r="CW43">
        <v>24.066400000000002</v>
      </c>
      <c r="CX43">
        <v>19.694800000000001</v>
      </c>
      <c r="CY43">
        <v>1999.97</v>
      </c>
      <c r="CZ43">
        <v>0.98000200000000004</v>
      </c>
      <c r="DA43">
        <v>1.99984E-2</v>
      </c>
      <c r="DB43">
        <v>0</v>
      </c>
      <c r="DC43">
        <v>728.83500000000004</v>
      </c>
      <c r="DD43">
        <v>5.0005300000000004</v>
      </c>
      <c r="DE43">
        <v>16484.599999999999</v>
      </c>
      <c r="DF43">
        <v>17833.2</v>
      </c>
      <c r="DG43">
        <v>49.625</v>
      </c>
      <c r="DH43">
        <v>51</v>
      </c>
      <c r="DI43">
        <v>50.125</v>
      </c>
      <c r="DJ43">
        <v>50.436999999999998</v>
      </c>
      <c r="DK43">
        <v>50.686999999999998</v>
      </c>
      <c r="DL43">
        <v>1955.07</v>
      </c>
      <c r="DM43">
        <v>39.9</v>
      </c>
      <c r="DN43">
        <v>0</v>
      </c>
      <c r="DO43">
        <v>113.80000019073501</v>
      </c>
      <c r="DP43">
        <v>0</v>
      </c>
      <c r="DQ43">
        <v>728.95873076923101</v>
      </c>
      <c r="DR43">
        <v>-0.30239317393060899</v>
      </c>
      <c r="DS43">
        <v>51.678632595179003</v>
      </c>
      <c r="DT43">
        <v>16484.1307692308</v>
      </c>
      <c r="DU43">
        <v>15</v>
      </c>
      <c r="DV43">
        <v>1628179371.5999999</v>
      </c>
      <c r="DW43" t="s">
        <v>506</v>
      </c>
      <c r="DX43">
        <v>1628179370.5999999</v>
      </c>
      <c r="DY43">
        <v>1628179371.5999999</v>
      </c>
      <c r="DZ43">
        <v>30</v>
      </c>
      <c r="EA43">
        <v>0.22600000000000001</v>
      </c>
      <c r="EB43">
        <v>-1E-3</v>
      </c>
      <c r="EC43">
        <v>-0.40300000000000002</v>
      </c>
      <c r="ED43">
        <v>3.5999999999999997E-2</v>
      </c>
      <c r="EE43">
        <v>600</v>
      </c>
      <c r="EF43">
        <v>23</v>
      </c>
      <c r="EG43">
        <v>0.03</v>
      </c>
      <c r="EH43">
        <v>0.01</v>
      </c>
      <c r="EI43">
        <v>57.371595430247801</v>
      </c>
      <c r="EJ43">
        <v>-0.64058662184677295</v>
      </c>
      <c r="EK43">
        <v>0.17090473120218899</v>
      </c>
      <c r="EL43">
        <v>1</v>
      </c>
      <c r="EM43">
        <v>0.50818310254995203</v>
      </c>
      <c r="EN43">
        <v>5.0611886257324101E-2</v>
      </c>
      <c r="EO43">
        <v>1.596675745945E-2</v>
      </c>
      <c r="EP43">
        <v>1</v>
      </c>
      <c r="EQ43">
        <v>2</v>
      </c>
      <c r="ER43">
        <v>2</v>
      </c>
      <c r="ES43" t="s">
        <v>370</v>
      </c>
      <c r="ET43">
        <v>2.9890300000000001</v>
      </c>
      <c r="EU43">
        <v>2.7509899999999998</v>
      </c>
      <c r="EV43">
        <v>0.10964599999999999</v>
      </c>
      <c r="EW43">
        <v>0.120117</v>
      </c>
      <c r="EX43">
        <v>0.12570400000000001</v>
      </c>
      <c r="EY43">
        <v>0.104655</v>
      </c>
      <c r="EZ43">
        <v>21355.5</v>
      </c>
      <c r="FA43">
        <v>21828.3</v>
      </c>
      <c r="FB43">
        <v>23835.9</v>
      </c>
      <c r="FC43">
        <v>25128.799999999999</v>
      </c>
      <c r="FD43">
        <v>30032.799999999999</v>
      </c>
      <c r="FE43">
        <v>31654.6</v>
      </c>
      <c r="FF43">
        <v>37990.199999999997</v>
      </c>
      <c r="FG43">
        <v>39206.699999999997</v>
      </c>
      <c r="FH43">
        <v>2.0624500000000001</v>
      </c>
      <c r="FI43">
        <v>1.9440299999999999</v>
      </c>
      <c r="FJ43">
        <v>3.5159299999999997E-2</v>
      </c>
      <c r="FK43">
        <v>0</v>
      </c>
      <c r="FL43">
        <v>29.483699999999999</v>
      </c>
      <c r="FM43">
        <v>999.9</v>
      </c>
      <c r="FN43">
        <v>39.494999999999997</v>
      </c>
      <c r="FO43">
        <v>38.823999999999998</v>
      </c>
      <c r="FP43">
        <v>27.598299999999998</v>
      </c>
      <c r="FQ43">
        <v>62.027200000000001</v>
      </c>
      <c r="FR43">
        <v>23.6538</v>
      </c>
      <c r="FS43">
        <v>1</v>
      </c>
      <c r="FT43">
        <v>0.49778699999999998</v>
      </c>
      <c r="FU43">
        <v>2.5415700000000001</v>
      </c>
      <c r="FV43">
        <v>20.3706</v>
      </c>
      <c r="FW43">
        <v>5.2499399999999996</v>
      </c>
      <c r="FX43">
        <v>12.0099</v>
      </c>
      <c r="FY43">
        <v>4.9784499999999996</v>
      </c>
      <c r="FZ43">
        <v>3.2921800000000001</v>
      </c>
      <c r="GA43">
        <v>9999</v>
      </c>
      <c r="GB43">
        <v>999.9</v>
      </c>
      <c r="GC43">
        <v>9999</v>
      </c>
      <c r="GD43">
        <v>9999</v>
      </c>
      <c r="GE43">
        <v>1.8752599999999999</v>
      </c>
      <c r="GF43">
        <v>1.87622</v>
      </c>
      <c r="GG43">
        <v>1.88239</v>
      </c>
      <c r="GH43">
        <v>1.8855299999999999</v>
      </c>
      <c r="GI43">
        <v>1.87636</v>
      </c>
      <c r="GJ43">
        <v>1.8829199999999999</v>
      </c>
      <c r="GK43">
        <v>1.8818699999999999</v>
      </c>
      <c r="GL43">
        <v>1.88524</v>
      </c>
      <c r="GM43">
        <v>5</v>
      </c>
      <c r="GN43">
        <v>0</v>
      </c>
      <c r="GO43">
        <v>0</v>
      </c>
      <c r="GP43">
        <v>0</v>
      </c>
      <c r="GQ43" t="s">
        <v>371</v>
      </c>
      <c r="GR43" t="s">
        <v>372</v>
      </c>
      <c r="GS43" t="s">
        <v>373</v>
      </c>
      <c r="GT43" t="s">
        <v>373</v>
      </c>
      <c r="GU43" t="s">
        <v>373</v>
      </c>
      <c r="GV43" t="s">
        <v>373</v>
      </c>
      <c r="GW43">
        <v>0</v>
      </c>
      <c r="GX43">
        <v>100</v>
      </c>
      <c r="GY43">
        <v>100</v>
      </c>
      <c r="GZ43">
        <v>-0.34899999999999998</v>
      </c>
      <c r="HA43">
        <v>4.6199999999999998E-2</v>
      </c>
      <c r="HB43">
        <v>0.23626161273141899</v>
      </c>
      <c r="HC43">
        <v>-1.54219930941761E-3</v>
      </c>
      <c r="HD43">
        <v>9.932230794391771E-7</v>
      </c>
      <c r="HE43">
        <v>-3.2951819426937901E-10</v>
      </c>
      <c r="HF43">
        <v>4.6224165412840898E-2</v>
      </c>
      <c r="HG43">
        <v>0</v>
      </c>
      <c r="HH43">
        <v>0</v>
      </c>
      <c r="HI43">
        <v>0</v>
      </c>
      <c r="HJ43">
        <v>1</v>
      </c>
      <c r="HK43">
        <v>2080</v>
      </c>
      <c r="HL43">
        <v>1</v>
      </c>
      <c r="HM43">
        <v>27</v>
      </c>
      <c r="HN43">
        <v>0.7</v>
      </c>
      <c r="HO43">
        <v>0.7</v>
      </c>
      <c r="HP43">
        <v>18</v>
      </c>
      <c r="HQ43">
        <v>517.28599999999994</v>
      </c>
      <c r="HR43">
        <v>498.75599999999997</v>
      </c>
      <c r="HS43">
        <v>27.0015</v>
      </c>
      <c r="HT43">
        <v>33.423900000000003</v>
      </c>
      <c r="HU43">
        <v>30.000699999999998</v>
      </c>
      <c r="HV43">
        <v>33.151699999999998</v>
      </c>
      <c r="HW43">
        <v>33.131999999999998</v>
      </c>
      <c r="HX43">
        <v>29.071200000000001</v>
      </c>
      <c r="HY43">
        <v>22.685400000000001</v>
      </c>
      <c r="HZ43">
        <v>34.762999999999998</v>
      </c>
      <c r="IA43">
        <v>27</v>
      </c>
      <c r="IB43">
        <v>600</v>
      </c>
      <c r="IC43">
        <v>23.061</v>
      </c>
      <c r="ID43">
        <v>98.905500000000004</v>
      </c>
      <c r="IE43">
        <v>99.805999999999997</v>
      </c>
    </row>
    <row r="44" spans="1:239" x14ac:dyDescent="0.3">
      <c r="A44">
        <v>28</v>
      </c>
      <c r="B44">
        <v>1628179537.0999999</v>
      </c>
      <c r="C44">
        <v>4557.5</v>
      </c>
      <c r="D44" t="s">
        <v>507</v>
      </c>
      <c r="E44" t="s">
        <v>508</v>
      </c>
      <c r="F44">
        <v>0</v>
      </c>
      <c r="G44" t="s">
        <v>452</v>
      </c>
      <c r="H44" t="s">
        <v>453</v>
      </c>
      <c r="I44" t="s">
        <v>364</v>
      </c>
      <c r="J44">
        <v>1628179537.0999999</v>
      </c>
      <c r="K44">
        <f t="shared" si="0"/>
        <v>5.9904492190619996E-3</v>
      </c>
      <c r="L44">
        <f t="shared" si="1"/>
        <v>5.9904492190619996</v>
      </c>
      <c r="M44">
        <f t="shared" si="2"/>
        <v>57.01100766778795</v>
      </c>
      <c r="N44">
        <f t="shared" si="3"/>
        <v>725.65300000000002</v>
      </c>
      <c r="O44">
        <f t="shared" si="4"/>
        <v>511.30986740583256</v>
      </c>
      <c r="P44">
        <f t="shared" si="5"/>
        <v>50.979678032774011</v>
      </c>
      <c r="Q44">
        <f t="shared" si="6"/>
        <v>72.350562079323907</v>
      </c>
      <c r="R44">
        <f t="shared" si="7"/>
        <v>0.48908528078043612</v>
      </c>
      <c r="S44">
        <f t="shared" si="8"/>
        <v>2.9228055832515429</v>
      </c>
      <c r="T44">
        <f t="shared" si="9"/>
        <v>0.44774911918623589</v>
      </c>
      <c r="U44">
        <f t="shared" si="10"/>
        <v>0.283265381794509</v>
      </c>
      <c r="V44">
        <f t="shared" si="11"/>
        <v>321.49207438791427</v>
      </c>
      <c r="W44">
        <f t="shared" si="12"/>
        <v>30.540860316943451</v>
      </c>
      <c r="X44">
        <f t="shared" si="13"/>
        <v>30.220500000000001</v>
      </c>
      <c r="Y44">
        <f t="shared" si="14"/>
        <v>4.3147085397165226</v>
      </c>
      <c r="Z44">
        <f t="shared" si="15"/>
        <v>70.293421582640363</v>
      </c>
      <c r="AA44">
        <f t="shared" si="16"/>
        <v>3.029896488435301</v>
      </c>
      <c r="AB44">
        <f t="shared" si="17"/>
        <v>4.3103556779821952</v>
      </c>
      <c r="AC44">
        <f t="shared" si="18"/>
        <v>1.2848120512812216</v>
      </c>
      <c r="AD44">
        <f t="shared" si="19"/>
        <v>-264.17881056063419</v>
      </c>
      <c r="AE44">
        <f t="shared" si="20"/>
        <v>-2.7733075850351807</v>
      </c>
      <c r="AF44">
        <f t="shared" si="21"/>
        <v>-0.21142054374528615</v>
      </c>
      <c r="AG44">
        <f t="shared" si="22"/>
        <v>54.328535698499593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52117.468926485053</v>
      </c>
      <c r="AM44" t="s">
        <v>365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509</v>
      </c>
      <c r="AT44">
        <v>10254.4</v>
      </c>
      <c r="AU44">
        <v>725.83603846153801</v>
      </c>
      <c r="AV44">
        <v>1214.69</v>
      </c>
      <c r="AW44">
        <f t="shared" si="27"/>
        <v>0.40245162266789225</v>
      </c>
      <c r="AX44">
        <v>0.5</v>
      </c>
      <c r="AY44">
        <f t="shared" si="28"/>
        <v>1681.1042996828571</v>
      </c>
      <c r="AZ44">
        <f t="shared" si="29"/>
        <v>57.01100766778795</v>
      </c>
      <c r="BA44">
        <f t="shared" si="30"/>
        <v>338.28157664066822</v>
      </c>
      <c r="BB44">
        <f t="shared" si="31"/>
        <v>3.4105223451540219E-2</v>
      </c>
      <c r="BC44">
        <f t="shared" si="32"/>
        <v>2.3360775177205708</v>
      </c>
      <c r="BD44">
        <f t="shared" si="33"/>
        <v>257.37261033831265</v>
      </c>
      <c r="BE44" t="s">
        <v>510</v>
      </c>
      <c r="BF44">
        <v>555.07000000000005</v>
      </c>
      <c r="BG44">
        <f t="shared" si="34"/>
        <v>555.07000000000005</v>
      </c>
      <c r="BH44">
        <f t="shared" si="35"/>
        <v>0.54303567165284972</v>
      </c>
      <c r="BI44">
        <f t="shared" si="36"/>
        <v>0.74111452281383527</v>
      </c>
      <c r="BJ44">
        <f t="shared" si="37"/>
        <v>0.81138786982840705</v>
      </c>
      <c r="BK44">
        <f t="shared" si="38"/>
        <v>0.53574328535971494</v>
      </c>
      <c r="BL44">
        <f t="shared" si="39"/>
        <v>0.75667824328389088</v>
      </c>
      <c r="BM44">
        <f t="shared" si="40"/>
        <v>0.56675394494079545</v>
      </c>
      <c r="BN44">
        <f t="shared" si="41"/>
        <v>0.43324605505920455</v>
      </c>
      <c r="BO44">
        <f t="shared" si="42"/>
        <v>1999.89</v>
      </c>
      <c r="BP44">
        <f t="shared" si="43"/>
        <v>1681.1042996828571</v>
      </c>
      <c r="BQ44">
        <f t="shared" si="44"/>
        <v>0.84059838275247989</v>
      </c>
      <c r="BR44">
        <f t="shared" si="45"/>
        <v>0.1607548787122863</v>
      </c>
      <c r="BS44">
        <v>6</v>
      </c>
      <c r="BT44">
        <v>0.5</v>
      </c>
      <c r="BU44" t="s">
        <v>368</v>
      </c>
      <c r="BV44">
        <v>2</v>
      </c>
      <c r="BW44">
        <v>1628179537.0999999</v>
      </c>
      <c r="BX44">
        <v>725.65300000000002</v>
      </c>
      <c r="BY44">
        <v>799.274201320987</v>
      </c>
      <c r="BZ44">
        <v>30.3888928203761</v>
      </c>
      <c r="CA44">
        <v>23.419599999999999</v>
      </c>
      <c r="CB44">
        <v>726.18100000000004</v>
      </c>
      <c r="CC44">
        <v>30.229600000000001</v>
      </c>
      <c r="CD44">
        <v>500.05700000000002</v>
      </c>
      <c r="CE44">
        <v>99.604100000000003</v>
      </c>
      <c r="CF44">
        <v>9.9976300000000004E-2</v>
      </c>
      <c r="CG44">
        <v>30.2029</v>
      </c>
      <c r="CH44">
        <v>30.220500000000001</v>
      </c>
      <c r="CI44">
        <v>999.9</v>
      </c>
      <c r="CJ44">
        <v>0</v>
      </c>
      <c r="CK44">
        <v>0</v>
      </c>
      <c r="CL44">
        <v>10001.200000000001</v>
      </c>
      <c r="CM44">
        <v>0</v>
      </c>
      <c r="CN44">
        <v>1434.08</v>
      </c>
      <c r="CO44">
        <v>-74.423400000000001</v>
      </c>
      <c r="CP44">
        <v>748.30499999999995</v>
      </c>
      <c r="CQ44">
        <v>819.26300000000003</v>
      </c>
      <c r="CR44">
        <v>6.8518699999999999</v>
      </c>
      <c r="CS44">
        <v>800.07600000000002</v>
      </c>
      <c r="CT44">
        <v>23.419599999999999</v>
      </c>
      <c r="CU44">
        <v>3.0151599999999998</v>
      </c>
      <c r="CV44">
        <v>2.3326899999999999</v>
      </c>
      <c r="CW44">
        <v>24.111899999999999</v>
      </c>
      <c r="CX44">
        <v>19.9039</v>
      </c>
      <c r="CY44">
        <v>1999.89</v>
      </c>
      <c r="CZ44">
        <v>0.98000200000000004</v>
      </c>
      <c r="DA44">
        <v>1.99984E-2</v>
      </c>
      <c r="DB44">
        <v>0</v>
      </c>
      <c r="DC44">
        <v>725.77599999999995</v>
      </c>
      <c r="DD44">
        <v>5.0005300000000004</v>
      </c>
      <c r="DE44">
        <v>16417.8</v>
      </c>
      <c r="DF44">
        <v>17832.599999999999</v>
      </c>
      <c r="DG44">
        <v>49.686999999999998</v>
      </c>
      <c r="DH44">
        <v>51.186999999999998</v>
      </c>
      <c r="DI44">
        <v>50.186999999999998</v>
      </c>
      <c r="DJ44">
        <v>50.561999999999998</v>
      </c>
      <c r="DK44">
        <v>50.811999999999998</v>
      </c>
      <c r="DL44">
        <v>1955</v>
      </c>
      <c r="DM44">
        <v>39.89</v>
      </c>
      <c r="DN44">
        <v>0</v>
      </c>
      <c r="DO44">
        <v>123.40000009536701</v>
      </c>
      <c r="DP44">
        <v>0</v>
      </c>
      <c r="DQ44">
        <v>725.83603846153801</v>
      </c>
      <c r="DR44">
        <v>-1.96133332026394</v>
      </c>
      <c r="DS44">
        <v>-30.601709320691</v>
      </c>
      <c r="DT44">
        <v>16425.003846153799</v>
      </c>
      <c r="DU44">
        <v>15</v>
      </c>
      <c r="DV44">
        <v>1628179496.0999999</v>
      </c>
      <c r="DW44" t="s">
        <v>511</v>
      </c>
      <c r="DX44">
        <v>1628179496.0999999</v>
      </c>
      <c r="DY44">
        <v>1628179484.5999999</v>
      </c>
      <c r="DZ44">
        <v>31</v>
      </c>
      <c r="EA44">
        <v>-4.2000000000000003E-2</v>
      </c>
      <c r="EB44">
        <v>-4.0000000000000001E-3</v>
      </c>
      <c r="EC44">
        <v>-0.57299999999999995</v>
      </c>
      <c r="ED44">
        <v>3.2000000000000001E-2</v>
      </c>
      <c r="EE44">
        <v>800</v>
      </c>
      <c r="EF44">
        <v>23</v>
      </c>
      <c r="EG44">
        <v>0.06</v>
      </c>
      <c r="EH44">
        <v>0.01</v>
      </c>
      <c r="EI44">
        <v>57.7000145693547</v>
      </c>
      <c r="EJ44">
        <v>-0.40349061930754299</v>
      </c>
      <c r="EK44">
        <v>0.188279327716497</v>
      </c>
      <c r="EL44">
        <v>1</v>
      </c>
      <c r="EM44">
        <v>0.47690276986908198</v>
      </c>
      <c r="EN44">
        <v>2.91277926753832E-2</v>
      </c>
      <c r="EO44">
        <v>1.06993345943727E-2</v>
      </c>
      <c r="EP44">
        <v>1</v>
      </c>
      <c r="EQ44">
        <v>2</v>
      </c>
      <c r="ER44">
        <v>2</v>
      </c>
      <c r="ES44" t="s">
        <v>370</v>
      </c>
      <c r="ET44">
        <v>2.98874</v>
      </c>
      <c r="EU44">
        <v>2.7509600000000001</v>
      </c>
      <c r="EV44">
        <v>0.13705400000000001</v>
      </c>
      <c r="EW44">
        <v>0.14613499999999999</v>
      </c>
      <c r="EX44">
        <v>0.12592</v>
      </c>
      <c r="EY44">
        <v>0.105586</v>
      </c>
      <c r="EZ44">
        <v>20693.2</v>
      </c>
      <c r="FA44">
        <v>21178.1</v>
      </c>
      <c r="FB44">
        <v>23831.200000000001</v>
      </c>
      <c r="FC44">
        <v>25124.6</v>
      </c>
      <c r="FD44">
        <v>30019.8</v>
      </c>
      <c r="FE44">
        <v>31615.8</v>
      </c>
      <c r="FF44">
        <v>37983.199999999997</v>
      </c>
      <c r="FG44">
        <v>39199.800000000003</v>
      </c>
      <c r="FH44">
        <v>2.0608499999999998</v>
      </c>
      <c r="FI44">
        <v>1.94428</v>
      </c>
      <c r="FJ44">
        <v>3.1832600000000003E-2</v>
      </c>
      <c r="FK44">
        <v>0</v>
      </c>
      <c r="FL44">
        <v>29.702400000000001</v>
      </c>
      <c r="FM44">
        <v>999.9</v>
      </c>
      <c r="FN44">
        <v>40.136000000000003</v>
      </c>
      <c r="FO44">
        <v>38.662999999999997</v>
      </c>
      <c r="FP44">
        <v>27.802700000000002</v>
      </c>
      <c r="FQ44">
        <v>61.597200000000001</v>
      </c>
      <c r="FR44">
        <v>23.738</v>
      </c>
      <c r="FS44">
        <v>1</v>
      </c>
      <c r="FT44">
        <v>0.50688999999999995</v>
      </c>
      <c r="FU44">
        <v>2.6206900000000002</v>
      </c>
      <c r="FV44">
        <v>20.369299999999999</v>
      </c>
      <c r="FW44">
        <v>5.2499399999999996</v>
      </c>
      <c r="FX44">
        <v>12.0099</v>
      </c>
      <c r="FY44">
        <v>4.9786000000000001</v>
      </c>
      <c r="FZ44">
        <v>3.2923300000000002</v>
      </c>
      <c r="GA44">
        <v>9999</v>
      </c>
      <c r="GB44">
        <v>999.9</v>
      </c>
      <c r="GC44">
        <v>9999</v>
      </c>
      <c r="GD44">
        <v>9999</v>
      </c>
      <c r="GE44">
        <v>1.8753</v>
      </c>
      <c r="GF44">
        <v>1.87622</v>
      </c>
      <c r="GG44">
        <v>1.8824099999999999</v>
      </c>
      <c r="GH44">
        <v>1.8855299999999999</v>
      </c>
      <c r="GI44">
        <v>1.8763700000000001</v>
      </c>
      <c r="GJ44">
        <v>1.8829199999999999</v>
      </c>
      <c r="GK44">
        <v>1.8818600000000001</v>
      </c>
      <c r="GL44">
        <v>1.8853</v>
      </c>
      <c r="GM44">
        <v>5</v>
      </c>
      <c r="GN44">
        <v>0</v>
      </c>
      <c r="GO44">
        <v>0</v>
      </c>
      <c r="GP44">
        <v>0</v>
      </c>
      <c r="GQ44" t="s">
        <v>371</v>
      </c>
      <c r="GR44" t="s">
        <v>372</v>
      </c>
      <c r="GS44" t="s">
        <v>373</v>
      </c>
      <c r="GT44" t="s">
        <v>373</v>
      </c>
      <c r="GU44" t="s">
        <v>373</v>
      </c>
      <c r="GV44" t="s">
        <v>373</v>
      </c>
      <c r="GW44">
        <v>0</v>
      </c>
      <c r="GX44">
        <v>100</v>
      </c>
      <c r="GY44">
        <v>100</v>
      </c>
      <c r="GZ44">
        <v>-0.52800000000000002</v>
      </c>
      <c r="HA44">
        <v>4.19E-2</v>
      </c>
      <c r="HB44">
        <v>0.193955305846291</v>
      </c>
      <c r="HC44">
        <v>-1.54219930941761E-3</v>
      </c>
      <c r="HD44">
        <v>9.932230794391771E-7</v>
      </c>
      <c r="HE44">
        <v>-3.2951819426937901E-10</v>
      </c>
      <c r="HF44">
        <v>4.1837626757129501E-2</v>
      </c>
      <c r="HG44">
        <v>0</v>
      </c>
      <c r="HH44">
        <v>0</v>
      </c>
      <c r="HI44">
        <v>0</v>
      </c>
      <c r="HJ44">
        <v>1</v>
      </c>
      <c r="HK44">
        <v>2080</v>
      </c>
      <c r="HL44">
        <v>1</v>
      </c>
      <c r="HM44">
        <v>27</v>
      </c>
      <c r="HN44">
        <v>0.7</v>
      </c>
      <c r="HO44">
        <v>0.9</v>
      </c>
      <c r="HP44">
        <v>18</v>
      </c>
      <c r="HQ44">
        <v>517.24199999999996</v>
      </c>
      <c r="HR44">
        <v>499.97699999999998</v>
      </c>
      <c r="HS44">
        <v>27.000800000000002</v>
      </c>
      <c r="HT44">
        <v>33.5672</v>
      </c>
      <c r="HU44">
        <v>30.0001</v>
      </c>
      <c r="HV44">
        <v>33.2744</v>
      </c>
      <c r="HW44">
        <v>33.251800000000003</v>
      </c>
      <c r="HX44">
        <v>36.733400000000003</v>
      </c>
      <c r="HY44">
        <v>22.6539</v>
      </c>
      <c r="HZ44">
        <v>35.414000000000001</v>
      </c>
      <c r="IA44">
        <v>27</v>
      </c>
      <c r="IB44">
        <v>800</v>
      </c>
      <c r="IC44">
        <v>23.378599999999999</v>
      </c>
      <c r="ID44">
        <v>98.887</v>
      </c>
      <c r="IE44">
        <v>99.788600000000002</v>
      </c>
    </row>
    <row r="45" spans="1:239" x14ac:dyDescent="0.3">
      <c r="A45">
        <v>29</v>
      </c>
      <c r="B45">
        <v>1628179645.0999999</v>
      </c>
      <c r="C45">
        <v>4665.5</v>
      </c>
      <c r="D45" t="s">
        <v>512</v>
      </c>
      <c r="E45" t="s">
        <v>513</v>
      </c>
      <c r="F45">
        <v>0</v>
      </c>
      <c r="G45" t="s">
        <v>452</v>
      </c>
      <c r="H45" t="s">
        <v>453</v>
      </c>
      <c r="I45" t="s">
        <v>364</v>
      </c>
      <c r="J45">
        <v>1628179645.0999999</v>
      </c>
      <c r="K45">
        <f t="shared" si="0"/>
        <v>5.8213260341562698E-3</v>
      </c>
      <c r="L45">
        <f t="shared" si="1"/>
        <v>5.8213260341562698</v>
      </c>
      <c r="M45">
        <f t="shared" si="2"/>
        <v>54.261738629101991</v>
      </c>
      <c r="N45">
        <f t="shared" si="3"/>
        <v>924.63499999999999</v>
      </c>
      <c r="O45">
        <f t="shared" si="4"/>
        <v>706.80246542014925</v>
      </c>
      <c r="P45">
        <f t="shared" si="5"/>
        <v>70.467923081402716</v>
      </c>
      <c r="Q45">
        <f t="shared" si="6"/>
        <v>92.185739646000002</v>
      </c>
      <c r="R45">
        <f t="shared" si="7"/>
        <v>0.46610739930488465</v>
      </c>
      <c r="S45">
        <f t="shared" si="8"/>
        <v>2.9247069960778198</v>
      </c>
      <c r="T45">
        <f t="shared" si="9"/>
        <v>0.42842618184956399</v>
      </c>
      <c r="U45">
        <f t="shared" si="10"/>
        <v>0.2708975655918136</v>
      </c>
      <c r="V45">
        <f t="shared" si="11"/>
        <v>321.49526638792042</v>
      </c>
      <c r="W45">
        <f t="shared" si="12"/>
        <v>30.646411576566713</v>
      </c>
      <c r="X45">
        <f t="shared" si="13"/>
        <v>30.3765</v>
      </c>
      <c r="Y45">
        <f t="shared" si="14"/>
        <v>4.3534584714034361</v>
      </c>
      <c r="Z45">
        <f t="shared" si="15"/>
        <v>70.487832996950601</v>
      </c>
      <c r="AA45">
        <f t="shared" si="16"/>
        <v>3.0490619185828272</v>
      </c>
      <c r="AB45">
        <f t="shared" si="17"/>
        <v>4.325657051642847</v>
      </c>
      <c r="AC45">
        <f t="shared" si="18"/>
        <v>1.304396552820609</v>
      </c>
      <c r="AD45">
        <f t="shared" si="19"/>
        <v>-256.72047810629152</v>
      </c>
      <c r="AE45">
        <f t="shared" si="20"/>
        <v>-17.628266639410612</v>
      </c>
      <c r="AF45">
        <f t="shared" si="21"/>
        <v>-1.3444485548680587</v>
      </c>
      <c r="AG45">
        <f t="shared" si="22"/>
        <v>45.802073087350237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52161.00033137179</v>
      </c>
      <c r="AM45" t="s">
        <v>365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514</v>
      </c>
      <c r="AT45">
        <v>10254.299999999999</v>
      </c>
      <c r="AU45">
        <v>722.36850000000004</v>
      </c>
      <c r="AV45">
        <v>1219.73</v>
      </c>
      <c r="AW45">
        <f t="shared" si="27"/>
        <v>0.40776360342042905</v>
      </c>
      <c r="AX45">
        <v>0.5</v>
      </c>
      <c r="AY45">
        <f t="shared" si="28"/>
        <v>1681.1210996828602</v>
      </c>
      <c r="AZ45">
        <f t="shared" si="29"/>
        <v>54.261738629101991</v>
      </c>
      <c r="BA45">
        <f t="shared" si="30"/>
        <v>342.74999869639868</v>
      </c>
      <c r="BB45">
        <f t="shared" si="31"/>
        <v>3.2469504283564272E-2</v>
      </c>
      <c r="BC45">
        <f t="shared" si="32"/>
        <v>2.322292638534758</v>
      </c>
      <c r="BD45">
        <f t="shared" si="33"/>
        <v>257.59814143262258</v>
      </c>
      <c r="BE45" t="s">
        <v>515</v>
      </c>
      <c r="BF45">
        <v>556.66</v>
      </c>
      <c r="BG45">
        <f t="shared" si="34"/>
        <v>556.66</v>
      </c>
      <c r="BH45">
        <f t="shared" si="35"/>
        <v>0.54362030941273898</v>
      </c>
      <c r="BI45">
        <f t="shared" si="36"/>
        <v>0.75008898004735536</v>
      </c>
      <c r="BJ45">
        <f t="shared" si="37"/>
        <v>0.81031513542584477</v>
      </c>
      <c r="BK45">
        <f t="shared" si="38"/>
        <v>0.54207274407695538</v>
      </c>
      <c r="BL45">
        <f t="shared" si="39"/>
        <v>0.75533427482235083</v>
      </c>
      <c r="BM45">
        <f t="shared" si="40"/>
        <v>0.57802151067379159</v>
      </c>
      <c r="BN45">
        <f t="shared" si="41"/>
        <v>0.42197848932620841</v>
      </c>
      <c r="BO45">
        <f t="shared" si="42"/>
        <v>1999.91</v>
      </c>
      <c r="BP45">
        <f t="shared" si="43"/>
        <v>1681.1210996828602</v>
      </c>
      <c r="BQ45">
        <f t="shared" si="44"/>
        <v>0.84059837676838467</v>
      </c>
      <c r="BR45">
        <f t="shared" si="45"/>
        <v>0.16075486716298254</v>
      </c>
      <c r="BS45">
        <v>6</v>
      </c>
      <c r="BT45">
        <v>0.5</v>
      </c>
      <c r="BU45" t="s">
        <v>368</v>
      </c>
      <c r="BV45">
        <v>2</v>
      </c>
      <c r="BW45">
        <v>1628179645.0999999</v>
      </c>
      <c r="BX45">
        <v>924.63499999999999</v>
      </c>
      <c r="BY45">
        <v>996.19060583299802</v>
      </c>
      <c r="BZ45">
        <v>30.5824889827324</v>
      </c>
      <c r="CA45">
        <v>23.812200000000001</v>
      </c>
      <c r="CB45">
        <v>925.09900000000005</v>
      </c>
      <c r="CC45">
        <v>30.3447</v>
      </c>
      <c r="CD45">
        <v>500.12299999999999</v>
      </c>
      <c r="CE45">
        <v>99.599699999999999</v>
      </c>
      <c r="CF45">
        <v>9.9900000000000003E-2</v>
      </c>
      <c r="CG45">
        <v>30.264700000000001</v>
      </c>
      <c r="CH45">
        <v>30.3765</v>
      </c>
      <c r="CI45">
        <v>999.9</v>
      </c>
      <c r="CJ45">
        <v>0</v>
      </c>
      <c r="CK45">
        <v>0</v>
      </c>
      <c r="CL45">
        <v>10012.5</v>
      </c>
      <c r="CM45">
        <v>0</v>
      </c>
      <c r="CN45">
        <v>1444.67</v>
      </c>
      <c r="CO45">
        <v>-75.325699999999998</v>
      </c>
      <c r="CP45">
        <v>953.61199999999997</v>
      </c>
      <c r="CQ45">
        <v>1024.3499999999999</v>
      </c>
      <c r="CR45">
        <v>6.5744899999999999</v>
      </c>
      <c r="CS45">
        <v>999.96100000000001</v>
      </c>
      <c r="CT45">
        <v>23.812200000000001</v>
      </c>
      <c r="CU45">
        <v>3.02651</v>
      </c>
      <c r="CV45">
        <v>2.3716900000000001</v>
      </c>
      <c r="CW45">
        <v>24.174499999999998</v>
      </c>
      <c r="CX45">
        <v>20.171800000000001</v>
      </c>
      <c r="CY45">
        <v>1999.91</v>
      </c>
      <c r="CZ45">
        <v>0.98000200000000004</v>
      </c>
      <c r="DA45">
        <v>1.99984E-2</v>
      </c>
      <c r="DB45">
        <v>0</v>
      </c>
      <c r="DC45">
        <v>722.30899999999997</v>
      </c>
      <c r="DD45">
        <v>5.0005300000000004</v>
      </c>
      <c r="DE45">
        <v>16361.9</v>
      </c>
      <c r="DF45">
        <v>17832.7</v>
      </c>
      <c r="DG45">
        <v>49.625</v>
      </c>
      <c r="DH45">
        <v>51.25</v>
      </c>
      <c r="DI45">
        <v>50.186999999999998</v>
      </c>
      <c r="DJ45">
        <v>50.625</v>
      </c>
      <c r="DK45">
        <v>50.811999999999998</v>
      </c>
      <c r="DL45">
        <v>1955.02</v>
      </c>
      <c r="DM45">
        <v>39.89</v>
      </c>
      <c r="DN45">
        <v>0</v>
      </c>
      <c r="DO45">
        <v>107.40000009536701</v>
      </c>
      <c r="DP45">
        <v>0</v>
      </c>
      <c r="DQ45">
        <v>722.36850000000004</v>
      </c>
      <c r="DR45">
        <v>0.27907691341815899</v>
      </c>
      <c r="DS45">
        <v>-15.2854700379206</v>
      </c>
      <c r="DT45">
        <v>16362.1423076923</v>
      </c>
      <c r="DU45">
        <v>15</v>
      </c>
      <c r="DV45">
        <v>1628179602.5999999</v>
      </c>
      <c r="DW45" t="s">
        <v>516</v>
      </c>
      <c r="DX45">
        <v>1628179599.5999999</v>
      </c>
      <c r="DY45">
        <v>1628179602.5999999</v>
      </c>
      <c r="DZ45">
        <v>32</v>
      </c>
      <c r="EA45">
        <v>0.17799999999999999</v>
      </c>
      <c r="EB45">
        <v>0</v>
      </c>
      <c r="EC45">
        <v>-0.505</v>
      </c>
      <c r="ED45">
        <v>3.3000000000000002E-2</v>
      </c>
      <c r="EE45">
        <v>1000</v>
      </c>
      <c r="EF45">
        <v>24</v>
      </c>
      <c r="EG45">
        <v>0.04</v>
      </c>
      <c r="EH45">
        <v>0.01</v>
      </c>
      <c r="EI45">
        <v>57.456158190967997</v>
      </c>
      <c r="EJ45">
        <v>-0.28747840041578898</v>
      </c>
      <c r="EK45">
        <v>0.14253916538880701</v>
      </c>
      <c r="EL45">
        <v>1</v>
      </c>
      <c r="EM45">
        <v>0.45158521031455601</v>
      </c>
      <c r="EN45">
        <v>7.6503921416557303E-3</v>
      </c>
      <c r="EO45">
        <v>8.2912534171575396E-3</v>
      </c>
      <c r="EP45">
        <v>1</v>
      </c>
      <c r="EQ45">
        <v>2</v>
      </c>
      <c r="ER45">
        <v>2</v>
      </c>
      <c r="ES45" t="s">
        <v>370</v>
      </c>
      <c r="ET45">
        <v>2.9888699999999999</v>
      </c>
      <c r="EU45">
        <v>2.7509800000000002</v>
      </c>
      <c r="EV45">
        <v>0.16086900000000001</v>
      </c>
      <c r="EW45">
        <v>0.168937</v>
      </c>
      <c r="EX45">
        <v>0.12622800000000001</v>
      </c>
      <c r="EY45">
        <v>0.10681</v>
      </c>
      <c r="EZ45">
        <v>20124.8</v>
      </c>
      <c r="FA45">
        <v>20616.8</v>
      </c>
      <c r="FB45">
        <v>23835.4</v>
      </c>
      <c r="FC45">
        <v>25131.1</v>
      </c>
      <c r="FD45">
        <v>30014.400000000001</v>
      </c>
      <c r="FE45">
        <v>31581.1</v>
      </c>
      <c r="FF45">
        <v>37989.9</v>
      </c>
      <c r="FG45">
        <v>39210.6</v>
      </c>
      <c r="FH45">
        <v>2.0604300000000002</v>
      </c>
      <c r="FI45">
        <v>1.94615</v>
      </c>
      <c r="FJ45">
        <v>2.9280799999999999E-2</v>
      </c>
      <c r="FK45">
        <v>0</v>
      </c>
      <c r="FL45">
        <v>29.900099999999998</v>
      </c>
      <c r="FM45">
        <v>999.9</v>
      </c>
      <c r="FN45">
        <v>40.923000000000002</v>
      </c>
      <c r="FO45">
        <v>38.572000000000003</v>
      </c>
      <c r="FP45">
        <v>28.213699999999999</v>
      </c>
      <c r="FQ45">
        <v>61.5672</v>
      </c>
      <c r="FR45">
        <v>23.786100000000001</v>
      </c>
      <c r="FS45">
        <v>1</v>
      </c>
      <c r="FT45">
        <v>0.50035300000000005</v>
      </c>
      <c r="FU45">
        <v>2.6392699999999998</v>
      </c>
      <c r="FV45">
        <v>20.369199999999999</v>
      </c>
      <c r="FW45">
        <v>5.2529300000000001</v>
      </c>
      <c r="FX45">
        <v>12.0099</v>
      </c>
      <c r="FY45">
        <v>4.9797000000000002</v>
      </c>
      <c r="FZ45">
        <v>3.2930000000000001</v>
      </c>
      <c r="GA45">
        <v>9999</v>
      </c>
      <c r="GB45">
        <v>999.9</v>
      </c>
      <c r="GC45">
        <v>9999</v>
      </c>
      <c r="GD45">
        <v>9999</v>
      </c>
      <c r="GE45">
        <v>1.87531</v>
      </c>
      <c r="GF45">
        <v>1.87622</v>
      </c>
      <c r="GG45">
        <v>1.88246</v>
      </c>
      <c r="GH45">
        <v>1.8855299999999999</v>
      </c>
      <c r="GI45">
        <v>1.87636</v>
      </c>
      <c r="GJ45">
        <v>1.8829199999999999</v>
      </c>
      <c r="GK45">
        <v>1.8818600000000001</v>
      </c>
      <c r="GL45">
        <v>1.8852800000000001</v>
      </c>
      <c r="GM45">
        <v>5</v>
      </c>
      <c r="GN45">
        <v>0</v>
      </c>
      <c r="GO45">
        <v>0</v>
      </c>
      <c r="GP45">
        <v>0</v>
      </c>
      <c r="GQ45" t="s">
        <v>371</v>
      </c>
      <c r="GR45" t="s">
        <v>372</v>
      </c>
      <c r="GS45" t="s">
        <v>373</v>
      </c>
      <c r="GT45" t="s">
        <v>373</v>
      </c>
      <c r="GU45" t="s">
        <v>373</v>
      </c>
      <c r="GV45" t="s">
        <v>373</v>
      </c>
      <c r="GW45">
        <v>0</v>
      </c>
      <c r="GX45">
        <v>100</v>
      </c>
      <c r="GY45">
        <v>100</v>
      </c>
      <c r="GZ45">
        <v>-0.46400000000000002</v>
      </c>
      <c r="HA45">
        <v>4.2000000000000003E-2</v>
      </c>
      <c r="HB45">
        <v>0.37387271597799998</v>
      </c>
      <c r="HC45">
        <v>-1.54219930941761E-3</v>
      </c>
      <c r="HD45">
        <v>9.932230794391771E-7</v>
      </c>
      <c r="HE45">
        <v>-3.2951819426937901E-10</v>
      </c>
      <c r="HF45">
        <v>4.2039953204040602E-2</v>
      </c>
      <c r="HG45">
        <v>0</v>
      </c>
      <c r="HH45">
        <v>0</v>
      </c>
      <c r="HI45">
        <v>0</v>
      </c>
      <c r="HJ45">
        <v>1</v>
      </c>
      <c r="HK45">
        <v>2080</v>
      </c>
      <c r="HL45">
        <v>1</v>
      </c>
      <c r="HM45">
        <v>27</v>
      </c>
      <c r="HN45">
        <v>0.8</v>
      </c>
      <c r="HO45">
        <v>0.7</v>
      </c>
      <c r="HP45">
        <v>18</v>
      </c>
      <c r="HQ45">
        <v>517.34100000000001</v>
      </c>
      <c r="HR45">
        <v>501.78100000000001</v>
      </c>
      <c r="HS45">
        <v>27.0016</v>
      </c>
      <c r="HT45">
        <v>33.6175</v>
      </c>
      <c r="HU45">
        <v>29.999600000000001</v>
      </c>
      <c r="HV45">
        <v>33.320999999999998</v>
      </c>
      <c r="HW45">
        <v>33.2956</v>
      </c>
      <c r="HX45">
        <v>44.085299999999997</v>
      </c>
      <c r="HY45">
        <v>23.084399999999999</v>
      </c>
      <c r="HZ45">
        <v>36.574800000000003</v>
      </c>
      <c r="IA45">
        <v>27</v>
      </c>
      <c r="IB45">
        <v>1000</v>
      </c>
      <c r="IC45">
        <v>23.756</v>
      </c>
      <c r="ID45">
        <v>98.904399999999995</v>
      </c>
      <c r="IE45">
        <v>99.815600000000003</v>
      </c>
    </row>
    <row r="46" spans="1:239" x14ac:dyDescent="0.3">
      <c r="A46">
        <v>30</v>
      </c>
      <c r="B46">
        <v>1628179752.0999999</v>
      </c>
      <c r="C46">
        <v>4772.5</v>
      </c>
      <c r="D46" t="s">
        <v>517</v>
      </c>
      <c r="E46" t="s">
        <v>518</v>
      </c>
      <c r="F46">
        <v>0</v>
      </c>
      <c r="G46" t="s">
        <v>452</v>
      </c>
      <c r="H46" t="s">
        <v>453</v>
      </c>
      <c r="I46" t="s">
        <v>364</v>
      </c>
      <c r="J46">
        <v>1628179752.0999999</v>
      </c>
      <c r="K46">
        <f t="shared" si="0"/>
        <v>5.1507847608596134E-3</v>
      </c>
      <c r="L46">
        <f t="shared" si="1"/>
        <v>5.1507847608596133</v>
      </c>
      <c r="M46">
        <f t="shared" si="2"/>
        <v>55.270165905113842</v>
      </c>
      <c r="N46">
        <f t="shared" si="3"/>
        <v>1124.29</v>
      </c>
      <c r="O46">
        <f t="shared" si="4"/>
        <v>862.40898755792398</v>
      </c>
      <c r="P46">
        <f t="shared" si="5"/>
        <v>85.981728469260489</v>
      </c>
      <c r="Q46">
        <f t="shared" si="6"/>
        <v>112.09112949349</v>
      </c>
      <c r="R46">
        <f t="shared" si="7"/>
        <v>0.39242798273146401</v>
      </c>
      <c r="S46">
        <f t="shared" si="8"/>
        <v>2.9181220196461632</v>
      </c>
      <c r="T46">
        <f t="shared" si="9"/>
        <v>0.36529069948670184</v>
      </c>
      <c r="U46">
        <f t="shared" si="10"/>
        <v>0.23058829189930197</v>
      </c>
      <c r="V46">
        <f t="shared" si="11"/>
        <v>321.48569038790203</v>
      </c>
      <c r="W46">
        <f t="shared" si="12"/>
        <v>30.820479367408758</v>
      </c>
      <c r="X46">
        <f t="shared" si="13"/>
        <v>30.3855</v>
      </c>
      <c r="Y46">
        <f t="shared" si="14"/>
        <v>4.355703266290627</v>
      </c>
      <c r="Z46">
        <f t="shared" si="15"/>
        <v>69.399527713504526</v>
      </c>
      <c r="AA46">
        <f t="shared" si="16"/>
        <v>3.0017618478500467</v>
      </c>
      <c r="AB46">
        <f t="shared" si="17"/>
        <v>4.3253346913857031</v>
      </c>
      <c r="AC46">
        <f t="shared" si="18"/>
        <v>1.3539414184405802</v>
      </c>
      <c r="AD46">
        <f t="shared" si="19"/>
        <v>-227.14960795390894</v>
      </c>
      <c r="AE46">
        <f t="shared" si="20"/>
        <v>-19.208991086858266</v>
      </c>
      <c r="AF46">
        <f t="shared" si="21"/>
        <v>-1.4683669102460659</v>
      </c>
      <c r="AG46">
        <f t="shared" si="22"/>
        <v>73.658724436888761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51973.439363321202</v>
      </c>
      <c r="AM46" t="s">
        <v>365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519</v>
      </c>
      <c r="AT46">
        <v>10254.1</v>
      </c>
      <c r="AU46">
        <v>720.75824</v>
      </c>
      <c r="AV46">
        <v>1217.99</v>
      </c>
      <c r="AW46">
        <f t="shared" si="27"/>
        <v>0.40823960787855407</v>
      </c>
      <c r="AX46">
        <v>0.5</v>
      </c>
      <c r="AY46">
        <f t="shared" si="28"/>
        <v>1681.0706996828508</v>
      </c>
      <c r="AZ46">
        <f t="shared" si="29"/>
        <v>55.270165905113842</v>
      </c>
      <c r="BA46">
        <f t="shared" si="30"/>
        <v>343.13982162732674</v>
      </c>
      <c r="BB46">
        <f t="shared" si="31"/>
        <v>3.3070349768063292E-2</v>
      </c>
      <c r="BC46">
        <f t="shared" si="32"/>
        <v>2.3270388098424455</v>
      </c>
      <c r="BD46">
        <f t="shared" si="33"/>
        <v>257.52044586196774</v>
      </c>
      <c r="BE46" t="s">
        <v>520</v>
      </c>
      <c r="BF46">
        <v>558.25</v>
      </c>
      <c r="BG46">
        <f t="shared" si="34"/>
        <v>558.25</v>
      </c>
      <c r="BH46">
        <f t="shared" si="35"/>
        <v>0.54166290363631886</v>
      </c>
      <c r="BI46">
        <f t="shared" si="36"/>
        <v>0.75367835814108586</v>
      </c>
      <c r="BJ46">
        <f t="shared" si="37"/>
        <v>0.81118186631559375</v>
      </c>
      <c r="BK46">
        <f t="shared" si="38"/>
        <v>0.54296102330477469</v>
      </c>
      <c r="BL46">
        <f t="shared" si="39"/>
        <v>0.75579826393407312</v>
      </c>
      <c r="BM46">
        <f t="shared" si="40"/>
        <v>0.58374767027604313</v>
      </c>
      <c r="BN46">
        <f t="shared" si="41"/>
        <v>0.41625232972395687</v>
      </c>
      <c r="BO46">
        <f t="shared" si="42"/>
        <v>1999.85</v>
      </c>
      <c r="BP46">
        <f t="shared" si="43"/>
        <v>1681.0706996828508</v>
      </c>
      <c r="BQ46">
        <f t="shared" si="44"/>
        <v>0.84059839472102948</v>
      </c>
      <c r="BR46">
        <f t="shared" si="45"/>
        <v>0.16075490181158689</v>
      </c>
      <c r="BS46">
        <v>6</v>
      </c>
      <c r="BT46">
        <v>0.5</v>
      </c>
      <c r="BU46" t="s">
        <v>368</v>
      </c>
      <c r="BV46">
        <v>2</v>
      </c>
      <c r="BW46">
        <v>1628179752.0999999</v>
      </c>
      <c r="BX46">
        <v>1124.29</v>
      </c>
      <c r="BY46">
        <v>1197.5444703913199</v>
      </c>
      <c r="BZ46">
        <v>30.108099036644401</v>
      </c>
      <c r="CA46">
        <v>24.114799999999999</v>
      </c>
      <c r="CB46">
        <v>1124.54</v>
      </c>
      <c r="CC46">
        <v>30.3675</v>
      </c>
      <c r="CD46">
        <v>500.12900000000002</v>
      </c>
      <c r="CE46">
        <v>99.599000000000004</v>
      </c>
      <c r="CF46">
        <v>0.100481</v>
      </c>
      <c r="CG46">
        <v>30.263400000000001</v>
      </c>
      <c r="CH46">
        <v>30.3855</v>
      </c>
      <c r="CI46">
        <v>999.9</v>
      </c>
      <c r="CJ46">
        <v>0</v>
      </c>
      <c r="CK46">
        <v>0</v>
      </c>
      <c r="CL46">
        <v>9975</v>
      </c>
      <c r="CM46">
        <v>0</v>
      </c>
      <c r="CN46">
        <v>1450.83</v>
      </c>
      <c r="CO46">
        <v>-75.672600000000003</v>
      </c>
      <c r="CP46">
        <v>1159.55</v>
      </c>
      <c r="CQ46">
        <v>1229.6099999999999</v>
      </c>
      <c r="CR46">
        <v>6.2954800000000004</v>
      </c>
      <c r="CS46">
        <v>1199.96</v>
      </c>
      <c r="CT46">
        <v>24.114799999999999</v>
      </c>
      <c r="CU46">
        <v>3.0288300000000001</v>
      </c>
      <c r="CV46">
        <v>2.4018099999999998</v>
      </c>
      <c r="CW46">
        <v>24.1873</v>
      </c>
      <c r="CX46">
        <v>20.376000000000001</v>
      </c>
      <c r="CY46">
        <v>1999.85</v>
      </c>
      <c r="CZ46">
        <v>0.98000200000000004</v>
      </c>
      <c r="DA46">
        <v>1.99984E-2</v>
      </c>
      <c r="DB46">
        <v>0</v>
      </c>
      <c r="DC46">
        <v>720.75199999999995</v>
      </c>
      <c r="DD46">
        <v>5.0005300000000004</v>
      </c>
      <c r="DE46">
        <v>16320.2</v>
      </c>
      <c r="DF46">
        <v>17832.2</v>
      </c>
      <c r="DG46">
        <v>49.625</v>
      </c>
      <c r="DH46">
        <v>51.25</v>
      </c>
      <c r="DI46">
        <v>50.186999999999998</v>
      </c>
      <c r="DJ46">
        <v>50.686999999999998</v>
      </c>
      <c r="DK46">
        <v>50.811999999999998</v>
      </c>
      <c r="DL46">
        <v>1954.96</v>
      </c>
      <c r="DM46">
        <v>39.89</v>
      </c>
      <c r="DN46">
        <v>0</v>
      </c>
      <c r="DO46">
        <v>106.80000019073501</v>
      </c>
      <c r="DP46">
        <v>0</v>
      </c>
      <c r="DQ46">
        <v>720.75824</v>
      </c>
      <c r="DR46">
        <v>-0.91346151096420003</v>
      </c>
      <c r="DS46">
        <v>59.030768597349201</v>
      </c>
      <c r="DT46">
        <v>16317.668</v>
      </c>
      <c r="DU46">
        <v>15</v>
      </c>
      <c r="DV46">
        <v>1628179710.5999999</v>
      </c>
      <c r="DW46" t="s">
        <v>521</v>
      </c>
      <c r="DX46">
        <v>1628179700.0999999</v>
      </c>
      <c r="DY46">
        <v>1628179710.5999999</v>
      </c>
      <c r="DZ46">
        <v>33</v>
      </c>
      <c r="EA46">
        <v>0.31900000000000001</v>
      </c>
      <c r="EB46">
        <v>1E-3</v>
      </c>
      <c r="EC46">
        <v>-0.29799999999999999</v>
      </c>
      <c r="ED46">
        <v>3.4000000000000002E-2</v>
      </c>
      <c r="EE46">
        <v>1200</v>
      </c>
      <c r="EF46">
        <v>24</v>
      </c>
      <c r="EG46">
        <v>0.09</v>
      </c>
      <c r="EH46">
        <v>0.02</v>
      </c>
      <c r="EI46">
        <v>56.941314442232702</v>
      </c>
      <c r="EJ46">
        <v>-0.39168810577060198</v>
      </c>
      <c r="EK46">
        <v>0.18909264923108901</v>
      </c>
      <c r="EL46">
        <v>1</v>
      </c>
      <c r="EM46">
        <v>0.428322327393655</v>
      </c>
      <c r="EN46">
        <v>2.0864201833141999E-2</v>
      </c>
      <c r="EO46">
        <v>9.5219704325727895E-3</v>
      </c>
      <c r="EP46">
        <v>1</v>
      </c>
      <c r="EQ46">
        <v>2</v>
      </c>
      <c r="ER46">
        <v>2</v>
      </c>
      <c r="ES46" t="s">
        <v>370</v>
      </c>
      <c r="ET46">
        <v>2.98889</v>
      </c>
      <c r="EU46">
        <v>2.7512400000000001</v>
      </c>
      <c r="EV46">
        <v>0.18218599999999999</v>
      </c>
      <c r="EW46">
        <v>0.18946399999999999</v>
      </c>
      <c r="EX46">
        <v>0.12629399999999999</v>
      </c>
      <c r="EY46">
        <v>0.107762</v>
      </c>
      <c r="EZ46">
        <v>19616.400000000001</v>
      </c>
      <c r="FA46">
        <v>20113.599999999999</v>
      </c>
      <c r="FB46">
        <v>23840.1</v>
      </c>
      <c r="FC46">
        <v>25140</v>
      </c>
      <c r="FD46">
        <v>30017.3</v>
      </c>
      <c r="FE46">
        <v>31559.3</v>
      </c>
      <c r="FF46">
        <v>37996.699999999997</v>
      </c>
      <c r="FG46">
        <v>39225.4</v>
      </c>
      <c r="FH46">
        <v>2.05993</v>
      </c>
      <c r="FI46">
        <v>1.94845</v>
      </c>
      <c r="FJ46">
        <v>3.3840500000000003E-2</v>
      </c>
      <c r="FK46">
        <v>0</v>
      </c>
      <c r="FL46">
        <v>29.834900000000001</v>
      </c>
      <c r="FM46">
        <v>999.9</v>
      </c>
      <c r="FN46">
        <v>41.619</v>
      </c>
      <c r="FO46">
        <v>38.470999999999997</v>
      </c>
      <c r="FP46">
        <v>28.5365</v>
      </c>
      <c r="FQ46">
        <v>61.727200000000003</v>
      </c>
      <c r="FR46">
        <v>23.473600000000001</v>
      </c>
      <c r="FS46">
        <v>1</v>
      </c>
      <c r="FT46">
        <v>0.49208800000000003</v>
      </c>
      <c r="FU46">
        <v>2.7034699999999998</v>
      </c>
      <c r="FV46">
        <v>20.368400000000001</v>
      </c>
      <c r="FW46">
        <v>5.2530799999999997</v>
      </c>
      <c r="FX46">
        <v>12.0099</v>
      </c>
      <c r="FY46">
        <v>4.9797000000000002</v>
      </c>
      <c r="FZ46">
        <v>3.2930000000000001</v>
      </c>
      <c r="GA46">
        <v>9999</v>
      </c>
      <c r="GB46">
        <v>999.9</v>
      </c>
      <c r="GC46">
        <v>9999</v>
      </c>
      <c r="GD46">
        <v>9999</v>
      </c>
      <c r="GE46">
        <v>1.8753</v>
      </c>
      <c r="GF46">
        <v>1.8762099999999999</v>
      </c>
      <c r="GG46">
        <v>1.88245</v>
      </c>
      <c r="GH46">
        <v>1.8855299999999999</v>
      </c>
      <c r="GI46">
        <v>1.8763700000000001</v>
      </c>
      <c r="GJ46">
        <v>1.8829199999999999</v>
      </c>
      <c r="GK46">
        <v>1.8818699999999999</v>
      </c>
      <c r="GL46">
        <v>1.8853200000000001</v>
      </c>
      <c r="GM46">
        <v>5</v>
      </c>
      <c r="GN46">
        <v>0</v>
      </c>
      <c r="GO46">
        <v>0</v>
      </c>
      <c r="GP46">
        <v>0</v>
      </c>
      <c r="GQ46" t="s">
        <v>371</v>
      </c>
      <c r="GR46" t="s">
        <v>372</v>
      </c>
      <c r="GS46" t="s">
        <v>373</v>
      </c>
      <c r="GT46" t="s">
        <v>373</v>
      </c>
      <c r="GU46" t="s">
        <v>373</v>
      </c>
      <c r="GV46" t="s">
        <v>373</v>
      </c>
      <c r="GW46">
        <v>0</v>
      </c>
      <c r="GX46">
        <v>100</v>
      </c>
      <c r="GY46">
        <v>100</v>
      </c>
      <c r="GZ46">
        <v>-0.25</v>
      </c>
      <c r="HA46">
        <v>4.2799999999999998E-2</v>
      </c>
      <c r="HB46">
        <v>0.69203583207931196</v>
      </c>
      <c r="HC46">
        <v>-1.54219930941761E-3</v>
      </c>
      <c r="HD46">
        <v>9.932230794391771E-7</v>
      </c>
      <c r="HE46">
        <v>-3.2951819426937901E-10</v>
      </c>
      <c r="HF46">
        <v>4.2788409341962701E-2</v>
      </c>
      <c r="HG46">
        <v>0</v>
      </c>
      <c r="HH46">
        <v>0</v>
      </c>
      <c r="HI46">
        <v>0</v>
      </c>
      <c r="HJ46">
        <v>1</v>
      </c>
      <c r="HK46">
        <v>2080</v>
      </c>
      <c r="HL46">
        <v>1</v>
      </c>
      <c r="HM46">
        <v>27</v>
      </c>
      <c r="HN46">
        <v>0.9</v>
      </c>
      <c r="HO46">
        <v>0.7</v>
      </c>
      <c r="HP46">
        <v>18</v>
      </c>
      <c r="HQ46">
        <v>516.99900000000002</v>
      </c>
      <c r="HR46">
        <v>503.49599999999998</v>
      </c>
      <c r="HS46">
        <v>27.000399999999999</v>
      </c>
      <c r="HT46">
        <v>33.6036</v>
      </c>
      <c r="HU46">
        <v>29.999500000000001</v>
      </c>
      <c r="HV46">
        <v>33.318100000000001</v>
      </c>
      <c r="HW46">
        <v>33.2913</v>
      </c>
      <c r="HX46">
        <v>51.150300000000001</v>
      </c>
      <c r="HY46">
        <v>23.352</v>
      </c>
      <c r="HZ46">
        <v>37.548499999999997</v>
      </c>
      <c r="IA46">
        <v>27</v>
      </c>
      <c r="IB46">
        <v>1200</v>
      </c>
      <c r="IC46">
        <v>24.1187</v>
      </c>
      <c r="ID46">
        <v>98.922700000000006</v>
      </c>
      <c r="IE46">
        <v>99.8523</v>
      </c>
    </row>
    <row r="47" spans="1:239" x14ac:dyDescent="0.3">
      <c r="A47">
        <v>31</v>
      </c>
      <c r="B47">
        <v>1628179881.5</v>
      </c>
      <c r="C47">
        <v>4901.9000000953702</v>
      </c>
      <c r="D47" t="s">
        <v>522</v>
      </c>
      <c r="E47" t="s">
        <v>523</v>
      </c>
      <c r="F47">
        <v>0</v>
      </c>
      <c r="G47" t="s">
        <v>452</v>
      </c>
      <c r="H47" t="s">
        <v>453</v>
      </c>
      <c r="I47" t="s">
        <v>364</v>
      </c>
      <c r="J47">
        <v>1628179881.5</v>
      </c>
      <c r="K47">
        <f t="shared" si="0"/>
        <v>5.1612621433385891E-3</v>
      </c>
      <c r="L47">
        <f t="shared" si="1"/>
        <v>5.1612621433385888</v>
      </c>
      <c r="M47">
        <f t="shared" si="2"/>
        <v>58.73000116495151</v>
      </c>
      <c r="N47">
        <f t="shared" si="3"/>
        <v>1423.64</v>
      </c>
      <c r="O47">
        <f t="shared" si="4"/>
        <v>1141.7133897125166</v>
      </c>
      <c r="P47">
        <f t="shared" si="5"/>
        <v>113.82952242704768</v>
      </c>
      <c r="Q47">
        <f t="shared" si="6"/>
        <v>141.937777701676</v>
      </c>
      <c r="R47">
        <f t="shared" si="7"/>
        <v>0.3945624632129256</v>
      </c>
      <c r="S47">
        <f t="shared" si="8"/>
        <v>2.924724593249179</v>
      </c>
      <c r="T47">
        <f t="shared" si="9"/>
        <v>0.3671975291223819</v>
      </c>
      <c r="U47">
        <f t="shared" si="10"/>
        <v>0.2317987357263559</v>
      </c>
      <c r="V47">
        <f t="shared" si="11"/>
        <v>321.50963038794794</v>
      </c>
      <c r="W47">
        <f t="shared" si="12"/>
        <v>30.844618268864533</v>
      </c>
      <c r="X47">
        <f t="shared" si="13"/>
        <v>30.522200000000002</v>
      </c>
      <c r="Y47">
        <f t="shared" si="14"/>
        <v>4.3899234163286138</v>
      </c>
      <c r="Z47">
        <f t="shared" si="15"/>
        <v>70.189082662775576</v>
      </c>
      <c r="AA47">
        <f t="shared" si="16"/>
        <v>3.0407718937444099</v>
      </c>
      <c r="AB47">
        <f t="shared" si="17"/>
        <v>4.3322576366382224</v>
      </c>
      <c r="AC47">
        <f t="shared" si="18"/>
        <v>1.3491515225842039</v>
      </c>
      <c r="AD47">
        <f t="shared" si="19"/>
        <v>-227.61166052123178</v>
      </c>
      <c r="AE47">
        <f t="shared" si="20"/>
        <v>-36.407792999431862</v>
      </c>
      <c r="AF47">
        <f t="shared" si="21"/>
        <v>-2.7790500115032981</v>
      </c>
      <c r="AG47">
        <f t="shared" si="22"/>
        <v>54.711126855781018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52156.949239419861</v>
      </c>
      <c r="AM47" t="s">
        <v>365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524</v>
      </c>
      <c r="AT47">
        <v>10253.5</v>
      </c>
      <c r="AU47">
        <v>719.47784000000001</v>
      </c>
      <c r="AV47">
        <v>1219.48</v>
      </c>
      <c r="AW47">
        <f t="shared" si="27"/>
        <v>0.41001259553252201</v>
      </c>
      <c r="AX47">
        <v>0.5</v>
      </c>
      <c r="AY47">
        <f t="shared" si="28"/>
        <v>1681.1966996828744</v>
      </c>
      <c r="AZ47">
        <f t="shared" si="29"/>
        <v>58.73000116495151</v>
      </c>
      <c r="BA47">
        <f t="shared" si="30"/>
        <v>344.65591121884262</v>
      </c>
      <c r="BB47">
        <f t="shared" si="31"/>
        <v>3.5125831078737978E-2</v>
      </c>
      <c r="BC47">
        <f t="shared" si="32"/>
        <v>2.3229737265063797</v>
      </c>
      <c r="BD47">
        <f t="shared" si="33"/>
        <v>257.58698903439381</v>
      </c>
      <c r="BE47" t="s">
        <v>525</v>
      </c>
      <c r="BF47">
        <v>556.49</v>
      </c>
      <c r="BG47">
        <f t="shared" si="34"/>
        <v>556.49</v>
      </c>
      <c r="BH47">
        <f t="shared" si="35"/>
        <v>0.54366615278643349</v>
      </c>
      <c r="BI47">
        <f t="shared" si="36"/>
        <v>0.75416244588907821</v>
      </c>
      <c r="BJ47">
        <f t="shared" si="37"/>
        <v>0.81034724427242899</v>
      </c>
      <c r="BK47">
        <f t="shared" si="38"/>
        <v>0.54509931666644862</v>
      </c>
      <c r="BL47">
        <f t="shared" si="39"/>
        <v>0.75540093992460977</v>
      </c>
      <c r="BM47">
        <f t="shared" si="40"/>
        <v>0.58331728398030036</v>
      </c>
      <c r="BN47">
        <f t="shared" si="41"/>
        <v>0.41668271601969964</v>
      </c>
      <c r="BO47">
        <f t="shared" si="42"/>
        <v>2000</v>
      </c>
      <c r="BP47">
        <f t="shared" si="43"/>
        <v>1681.1966996828744</v>
      </c>
      <c r="BQ47">
        <f t="shared" si="44"/>
        <v>0.84059834984143722</v>
      </c>
      <c r="BR47">
        <f t="shared" si="45"/>
        <v>0.16075481519397397</v>
      </c>
      <c r="BS47">
        <v>6</v>
      </c>
      <c r="BT47">
        <v>0.5</v>
      </c>
      <c r="BU47" t="s">
        <v>368</v>
      </c>
      <c r="BV47">
        <v>2</v>
      </c>
      <c r="BW47">
        <v>1628179881.5</v>
      </c>
      <c r="BX47">
        <v>1423.64</v>
      </c>
      <c r="BY47">
        <v>1502.9176395106099</v>
      </c>
      <c r="BZ47">
        <v>30.4990297079956</v>
      </c>
      <c r="CA47">
        <v>24.4956</v>
      </c>
      <c r="CB47">
        <v>1423.86</v>
      </c>
      <c r="CC47">
        <v>30.422000000000001</v>
      </c>
      <c r="CD47">
        <v>500.09899999999999</v>
      </c>
      <c r="CE47">
        <v>99.600700000000003</v>
      </c>
      <c r="CF47">
        <v>9.9910899999999997E-2</v>
      </c>
      <c r="CG47">
        <v>30.2913</v>
      </c>
      <c r="CH47">
        <v>30.522200000000002</v>
      </c>
      <c r="CI47">
        <v>999.9</v>
      </c>
      <c r="CJ47">
        <v>0</v>
      </c>
      <c r="CK47">
        <v>0</v>
      </c>
      <c r="CL47">
        <v>10012.5</v>
      </c>
      <c r="CM47">
        <v>0</v>
      </c>
      <c r="CN47">
        <v>1261.49</v>
      </c>
      <c r="CO47">
        <v>-76.520399999999995</v>
      </c>
      <c r="CP47">
        <v>1468.37</v>
      </c>
      <c r="CQ47">
        <v>1537.83</v>
      </c>
      <c r="CR47">
        <v>5.9676</v>
      </c>
      <c r="CS47">
        <v>1500.16</v>
      </c>
      <c r="CT47">
        <v>24.4956</v>
      </c>
      <c r="CU47">
        <v>3.03416</v>
      </c>
      <c r="CV47">
        <v>2.4397799999999998</v>
      </c>
      <c r="CW47">
        <v>24.2165</v>
      </c>
      <c r="CX47">
        <v>20.630199999999999</v>
      </c>
      <c r="CY47">
        <v>2000</v>
      </c>
      <c r="CZ47">
        <v>0.98000500000000001</v>
      </c>
      <c r="DA47">
        <v>1.99954E-2</v>
      </c>
      <c r="DB47">
        <v>0</v>
      </c>
      <c r="DC47">
        <v>719.60299999999995</v>
      </c>
      <c r="DD47">
        <v>5.0005300000000004</v>
      </c>
      <c r="DE47">
        <v>16301.7</v>
      </c>
      <c r="DF47">
        <v>17833.5</v>
      </c>
      <c r="DG47">
        <v>49.811999999999998</v>
      </c>
      <c r="DH47">
        <v>51.436999999999998</v>
      </c>
      <c r="DI47">
        <v>50.375</v>
      </c>
      <c r="DJ47">
        <v>50.75</v>
      </c>
      <c r="DK47">
        <v>50.936999999999998</v>
      </c>
      <c r="DL47">
        <v>1955.11</v>
      </c>
      <c r="DM47">
        <v>39.89</v>
      </c>
      <c r="DN47">
        <v>0</v>
      </c>
      <c r="DO47">
        <v>128.80000019073501</v>
      </c>
      <c r="DP47">
        <v>0</v>
      </c>
      <c r="DQ47">
        <v>719.47784000000001</v>
      </c>
      <c r="DR47">
        <v>0.86646154356568394</v>
      </c>
      <c r="DS47">
        <v>42.376923455468997</v>
      </c>
      <c r="DT47">
        <v>16299.116</v>
      </c>
      <c r="DU47">
        <v>15</v>
      </c>
      <c r="DV47">
        <v>1628179838</v>
      </c>
      <c r="DW47" t="s">
        <v>526</v>
      </c>
      <c r="DX47">
        <v>1628179838</v>
      </c>
      <c r="DY47">
        <v>1628179832</v>
      </c>
      <c r="DZ47">
        <v>34</v>
      </c>
      <c r="EA47">
        <v>0.216</v>
      </c>
      <c r="EB47">
        <v>-2E-3</v>
      </c>
      <c r="EC47">
        <v>-0.28100000000000003</v>
      </c>
      <c r="ED47">
        <v>3.3000000000000002E-2</v>
      </c>
      <c r="EE47">
        <v>1500</v>
      </c>
      <c r="EF47">
        <v>24</v>
      </c>
      <c r="EG47">
        <v>0.08</v>
      </c>
      <c r="EH47">
        <v>0.02</v>
      </c>
      <c r="EI47">
        <v>56.426692705200203</v>
      </c>
      <c r="EJ47">
        <v>-0.34907389319682502</v>
      </c>
      <c r="EK47">
        <v>0.177791563335021</v>
      </c>
      <c r="EL47">
        <v>1</v>
      </c>
      <c r="EM47">
        <v>0.40044300416742501</v>
      </c>
      <c r="EN47">
        <v>-1.4873601257554599E-2</v>
      </c>
      <c r="EO47">
        <v>7.6451181674828898E-3</v>
      </c>
      <c r="EP47">
        <v>1</v>
      </c>
      <c r="EQ47">
        <v>2</v>
      </c>
      <c r="ER47">
        <v>2</v>
      </c>
      <c r="ES47" t="s">
        <v>370</v>
      </c>
      <c r="ET47">
        <v>2.9887999999999999</v>
      </c>
      <c r="EU47">
        <v>2.7509899999999998</v>
      </c>
      <c r="EV47">
        <v>0.21059700000000001</v>
      </c>
      <c r="EW47">
        <v>0.21698000000000001</v>
      </c>
      <c r="EX47">
        <v>0.126439</v>
      </c>
      <c r="EY47">
        <v>0.10894</v>
      </c>
      <c r="EZ47">
        <v>18930.400000000001</v>
      </c>
      <c r="FA47">
        <v>19423.7</v>
      </c>
      <c r="FB47">
        <v>23836.6</v>
      </c>
      <c r="FC47">
        <v>25133.5</v>
      </c>
      <c r="FD47">
        <v>30009.4</v>
      </c>
      <c r="FE47">
        <v>31507.9</v>
      </c>
      <c r="FF47">
        <v>37993</v>
      </c>
      <c r="FG47">
        <v>39213.300000000003</v>
      </c>
      <c r="FH47">
        <v>2.0594000000000001</v>
      </c>
      <c r="FI47">
        <v>1.9492</v>
      </c>
      <c r="FJ47">
        <v>3.0897600000000001E-2</v>
      </c>
      <c r="FK47">
        <v>0</v>
      </c>
      <c r="FL47">
        <v>30.0197</v>
      </c>
      <c r="FM47">
        <v>999.9</v>
      </c>
      <c r="FN47">
        <v>42.552999999999997</v>
      </c>
      <c r="FO47">
        <v>38.411000000000001</v>
      </c>
      <c r="FP47">
        <v>29.082899999999999</v>
      </c>
      <c r="FQ47">
        <v>61.397199999999998</v>
      </c>
      <c r="FR47">
        <v>23.806100000000001</v>
      </c>
      <c r="FS47">
        <v>1</v>
      </c>
      <c r="FT47">
        <v>0.500305</v>
      </c>
      <c r="FU47">
        <v>2.79121</v>
      </c>
      <c r="FV47">
        <v>20.366299999999999</v>
      </c>
      <c r="FW47">
        <v>5.2521800000000001</v>
      </c>
      <c r="FX47">
        <v>12.0099</v>
      </c>
      <c r="FY47">
        <v>4.9793000000000003</v>
      </c>
      <c r="FZ47">
        <v>3.2930000000000001</v>
      </c>
      <c r="GA47">
        <v>9999</v>
      </c>
      <c r="GB47">
        <v>999.9</v>
      </c>
      <c r="GC47">
        <v>9999</v>
      </c>
      <c r="GD47">
        <v>9999</v>
      </c>
      <c r="GE47">
        <v>1.87531</v>
      </c>
      <c r="GF47">
        <v>1.87622</v>
      </c>
      <c r="GG47">
        <v>1.88242</v>
      </c>
      <c r="GH47">
        <v>1.88554</v>
      </c>
      <c r="GI47">
        <v>1.8763700000000001</v>
      </c>
      <c r="GJ47">
        <v>1.8829199999999999</v>
      </c>
      <c r="GK47">
        <v>1.8818699999999999</v>
      </c>
      <c r="GL47">
        <v>1.88534</v>
      </c>
      <c r="GM47">
        <v>5</v>
      </c>
      <c r="GN47">
        <v>0</v>
      </c>
      <c r="GO47">
        <v>0</v>
      </c>
      <c r="GP47">
        <v>0</v>
      </c>
      <c r="GQ47" t="s">
        <v>371</v>
      </c>
      <c r="GR47" t="s">
        <v>372</v>
      </c>
      <c r="GS47" t="s">
        <v>373</v>
      </c>
      <c r="GT47" t="s">
        <v>373</v>
      </c>
      <c r="GU47" t="s">
        <v>373</v>
      </c>
      <c r="GV47" t="s">
        <v>373</v>
      </c>
      <c r="GW47">
        <v>0</v>
      </c>
      <c r="GX47">
        <v>100</v>
      </c>
      <c r="GY47">
        <v>100</v>
      </c>
      <c r="GZ47">
        <v>-0.22</v>
      </c>
      <c r="HA47">
        <v>4.1200000000000001E-2</v>
      </c>
      <c r="HB47">
        <v>0.90968058508746596</v>
      </c>
      <c r="HC47">
        <v>-1.54219930941761E-3</v>
      </c>
      <c r="HD47">
        <v>9.932230794391771E-7</v>
      </c>
      <c r="HE47">
        <v>-3.2951819426937901E-10</v>
      </c>
      <c r="HF47">
        <v>4.1251777795264698E-2</v>
      </c>
      <c r="HG47">
        <v>0</v>
      </c>
      <c r="HH47">
        <v>0</v>
      </c>
      <c r="HI47">
        <v>0</v>
      </c>
      <c r="HJ47">
        <v>1</v>
      </c>
      <c r="HK47">
        <v>2080</v>
      </c>
      <c r="HL47">
        <v>1</v>
      </c>
      <c r="HM47">
        <v>27</v>
      </c>
      <c r="HN47">
        <v>0.7</v>
      </c>
      <c r="HO47">
        <v>0.8</v>
      </c>
      <c r="HP47">
        <v>18</v>
      </c>
      <c r="HQ47">
        <v>516.99800000000005</v>
      </c>
      <c r="HR47">
        <v>504.53399999999999</v>
      </c>
      <c r="HS47">
        <v>26.997399999999999</v>
      </c>
      <c r="HT47">
        <v>33.618600000000001</v>
      </c>
      <c r="HU47">
        <v>30.000900000000001</v>
      </c>
      <c r="HV47">
        <v>33.360199999999999</v>
      </c>
      <c r="HW47">
        <v>33.344900000000003</v>
      </c>
      <c r="HX47">
        <v>61.278799999999997</v>
      </c>
      <c r="HY47">
        <v>24.128499999999999</v>
      </c>
      <c r="HZ47">
        <v>38.635800000000003</v>
      </c>
      <c r="IA47">
        <v>27</v>
      </c>
      <c r="IB47">
        <v>1500</v>
      </c>
      <c r="IC47">
        <v>24.5137</v>
      </c>
      <c r="ID47">
        <v>98.911299999999997</v>
      </c>
      <c r="IE47">
        <v>99.823400000000007</v>
      </c>
    </row>
    <row r="48" spans="1:239" x14ac:dyDescent="0.3">
      <c r="A48">
        <v>32</v>
      </c>
      <c r="B48">
        <v>1628179994</v>
      </c>
      <c r="C48">
        <v>5014.4000000953702</v>
      </c>
      <c r="D48" t="s">
        <v>527</v>
      </c>
      <c r="E48" t="s">
        <v>528</v>
      </c>
      <c r="F48">
        <v>0</v>
      </c>
      <c r="G48" t="s">
        <v>452</v>
      </c>
      <c r="H48" t="s">
        <v>453</v>
      </c>
      <c r="I48" t="s">
        <v>364</v>
      </c>
      <c r="J48">
        <v>1628179994</v>
      </c>
      <c r="K48">
        <f t="shared" si="0"/>
        <v>4.902518529376159E-3</v>
      </c>
      <c r="L48">
        <f t="shared" si="1"/>
        <v>4.9025185293761586</v>
      </c>
      <c r="M48">
        <f t="shared" si="2"/>
        <v>67.803779030628533</v>
      </c>
      <c r="N48">
        <f t="shared" si="3"/>
        <v>1722.68</v>
      </c>
      <c r="O48">
        <f t="shared" si="4"/>
        <v>1381.0102431209671</v>
      </c>
      <c r="P48">
        <f t="shared" si="5"/>
        <v>137.69279354119942</v>
      </c>
      <c r="Q48">
        <f t="shared" si="6"/>
        <v>171.75877062396</v>
      </c>
      <c r="R48">
        <f t="shared" si="7"/>
        <v>0.37459835580131923</v>
      </c>
      <c r="S48">
        <f t="shared" si="8"/>
        <v>2.919527542107228</v>
      </c>
      <c r="T48">
        <f t="shared" si="9"/>
        <v>0.34979848697718713</v>
      </c>
      <c r="U48">
        <f t="shared" si="10"/>
        <v>0.22071525786375099</v>
      </c>
      <c r="V48">
        <f t="shared" si="11"/>
        <v>321.54155038800917</v>
      </c>
      <c r="W48">
        <f t="shared" si="12"/>
        <v>30.938461756884141</v>
      </c>
      <c r="X48">
        <f t="shared" si="13"/>
        <v>30.545500000000001</v>
      </c>
      <c r="Y48">
        <f t="shared" si="14"/>
        <v>4.3957794160021182</v>
      </c>
      <c r="Z48">
        <f t="shared" si="15"/>
        <v>70.31298668660942</v>
      </c>
      <c r="AA48">
        <f t="shared" si="16"/>
        <v>3.0505771905750496</v>
      </c>
      <c r="AB48">
        <f t="shared" si="17"/>
        <v>4.3385686404870194</v>
      </c>
      <c r="AC48">
        <f t="shared" si="18"/>
        <v>1.3452022254270686</v>
      </c>
      <c r="AD48">
        <f t="shared" si="19"/>
        <v>-216.20106714548862</v>
      </c>
      <c r="AE48">
        <f t="shared" si="20"/>
        <v>-36.012563752899368</v>
      </c>
      <c r="AF48">
        <f t="shared" si="21"/>
        <v>-2.7544380399623152</v>
      </c>
      <c r="AG48">
        <f t="shared" si="22"/>
        <v>66.573481449658843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52004.46257779593</v>
      </c>
      <c r="AM48" t="s">
        <v>365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529</v>
      </c>
      <c r="AT48">
        <v>10252.9</v>
      </c>
      <c r="AU48">
        <v>718.46534615384599</v>
      </c>
      <c r="AV48">
        <v>1221.77</v>
      </c>
      <c r="AW48">
        <f t="shared" si="27"/>
        <v>0.41194713722398979</v>
      </c>
      <c r="AX48">
        <v>0.5</v>
      </c>
      <c r="AY48">
        <f t="shared" si="28"/>
        <v>1681.3646996829061</v>
      </c>
      <c r="AZ48">
        <f t="shared" si="29"/>
        <v>67.803779030628533</v>
      </c>
      <c r="BA48">
        <f t="shared" si="30"/>
        <v>346.31668733192328</v>
      </c>
      <c r="BB48">
        <f t="shared" si="31"/>
        <v>4.0518995766782646E-2</v>
      </c>
      <c r="BC48">
        <f t="shared" si="32"/>
        <v>2.316745377607897</v>
      </c>
      <c r="BD48">
        <f t="shared" si="33"/>
        <v>257.68901040729719</v>
      </c>
      <c r="BE48" t="s">
        <v>530</v>
      </c>
      <c r="BF48">
        <v>554.96</v>
      </c>
      <c r="BG48">
        <f t="shared" si="34"/>
        <v>554.96</v>
      </c>
      <c r="BH48">
        <f t="shared" si="35"/>
        <v>0.54577375447097243</v>
      </c>
      <c r="BI48">
        <f t="shared" si="36"/>
        <v>0.7547946999087507</v>
      </c>
      <c r="BJ48">
        <f t="shared" si="37"/>
        <v>0.80933795398788799</v>
      </c>
      <c r="BK48">
        <f t="shared" si="38"/>
        <v>0.54733323384294841</v>
      </c>
      <c r="BL48">
        <f t="shared" si="39"/>
        <v>0.754790287587918</v>
      </c>
      <c r="BM48">
        <f t="shared" si="40"/>
        <v>0.58302167098768432</v>
      </c>
      <c r="BN48">
        <f t="shared" si="41"/>
        <v>0.41697832901231568</v>
      </c>
      <c r="BO48">
        <f t="shared" si="42"/>
        <v>2000.2</v>
      </c>
      <c r="BP48">
        <f t="shared" si="43"/>
        <v>1681.3646996829061</v>
      </c>
      <c r="BQ48">
        <f t="shared" si="44"/>
        <v>0.84059829001245179</v>
      </c>
      <c r="BR48">
        <f t="shared" si="45"/>
        <v>0.16075469972403217</v>
      </c>
      <c r="BS48">
        <v>6</v>
      </c>
      <c r="BT48">
        <v>0.5</v>
      </c>
      <c r="BU48" t="s">
        <v>368</v>
      </c>
      <c r="BV48">
        <v>2</v>
      </c>
      <c r="BW48">
        <v>1628179994</v>
      </c>
      <c r="BX48">
        <v>1722.68</v>
      </c>
      <c r="BY48">
        <v>1814.1597058833299</v>
      </c>
      <c r="BZ48">
        <v>30.596215235874201</v>
      </c>
      <c r="CA48">
        <v>24.894400000000001</v>
      </c>
      <c r="CB48">
        <v>1723.38</v>
      </c>
      <c r="CC48">
        <v>30.389299999999999</v>
      </c>
      <c r="CD48">
        <v>500.10599999999999</v>
      </c>
      <c r="CE48">
        <v>99.604100000000003</v>
      </c>
      <c r="CF48">
        <v>0.100297</v>
      </c>
      <c r="CG48">
        <v>30.316700000000001</v>
      </c>
      <c r="CH48">
        <v>30.545500000000001</v>
      </c>
      <c r="CI48">
        <v>999.9</v>
      </c>
      <c r="CJ48">
        <v>0</v>
      </c>
      <c r="CK48">
        <v>0</v>
      </c>
      <c r="CL48">
        <v>9982.5</v>
      </c>
      <c r="CM48">
        <v>0</v>
      </c>
      <c r="CN48">
        <v>1471.51</v>
      </c>
      <c r="CO48">
        <v>-77.45</v>
      </c>
      <c r="CP48">
        <v>1776.75</v>
      </c>
      <c r="CQ48">
        <v>1846.09</v>
      </c>
      <c r="CR48">
        <v>5.5380799999999999</v>
      </c>
      <c r="CS48">
        <v>1800.13</v>
      </c>
      <c r="CT48">
        <v>24.894400000000001</v>
      </c>
      <c r="CU48">
        <v>3.0312000000000001</v>
      </c>
      <c r="CV48">
        <v>2.47959</v>
      </c>
      <c r="CW48">
        <v>24.200299999999999</v>
      </c>
      <c r="CX48">
        <v>20.8931</v>
      </c>
      <c r="CY48">
        <v>2000.2</v>
      </c>
      <c r="CZ48">
        <v>0.98000799999999999</v>
      </c>
      <c r="DA48">
        <v>1.99925E-2</v>
      </c>
      <c r="DB48">
        <v>0</v>
      </c>
      <c r="DC48">
        <v>718.50300000000004</v>
      </c>
      <c r="DD48">
        <v>5.0005300000000004</v>
      </c>
      <c r="DE48">
        <v>16289.8</v>
      </c>
      <c r="DF48">
        <v>17835.3</v>
      </c>
      <c r="DG48">
        <v>49.936999999999998</v>
      </c>
      <c r="DH48">
        <v>51.5</v>
      </c>
      <c r="DI48">
        <v>50.436999999999998</v>
      </c>
      <c r="DJ48">
        <v>50.875</v>
      </c>
      <c r="DK48">
        <v>51.061999999999998</v>
      </c>
      <c r="DL48">
        <v>1955.31</v>
      </c>
      <c r="DM48">
        <v>39.89</v>
      </c>
      <c r="DN48">
        <v>0</v>
      </c>
      <c r="DO48">
        <v>112.200000047684</v>
      </c>
      <c r="DP48">
        <v>0</v>
      </c>
      <c r="DQ48">
        <v>718.46534615384599</v>
      </c>
      <c r="DR48">
        <v>-0.28885471246795102</v>
      </c>
      <c r="DS48">
        <v>-80.020512954642498</v>
      </c>
      <c r="DT48">
        <v>16288.430769230799</v>
      </c>
      <c r="DU48">
        <v>15</v>
      </c>
      <c r="DV48">
        <v>1628179951</v>
      </c>
      <c r="DW48" t="s">
        <v>531</v>
      </c>
      <c r="DX48">
        <v>1628179951</v>
      </c>
      <c r="DY48">
        <v>1628179950.5</v>
      </c>
      <c r="DZ48">
        <v>35</v>
      </c>
      <c r="EA48">
        <v>-0.219</v>
      </c>
      <c r="EB48">
        <v>2E-3</v>
      </c>
      <c r="EC48">
        <v>-0.79</v>
      </c>
      <c r="ED48">
        <v>3.5999999999999997E-2</v>
      </c>
      <c r="EE48">
        <v>1800</v>
      </c>
      <c r="EF48">
        <v>24</v>
      </c>
      <c r="EG48">
        <v>0.05</v>
      </c>
      <c r="EH48">
        <v>0.02</v>
      </c>
      <c r="EI48">
        <v>56.1541709420027</v>
      </c>
      <c r="EJ48">
        <v>-0.34103970912237203</v>
      </c>
      <c r="EK48">
        <v>0.17102376544515399</v>
      </c>
      <c r="EL48">
        <v>1</v>
      </c>
      <c r="EM48">
        <v>0.36260269814639701</v>
      </c>
      <c r="EN48">
        <v>1.86666648126346E-3</v>
      </c>
      <c r="EO48">
        <v>6.4482195140920196E-3</v>
      </c>
      <c r="EP48">
        <v>1</v>
      </c>
      <c r="EQ48">
        <v>2</v>
      </c>
      <c r="ER48">
        <v>2</v>
      </c>
      <c r="ES48" t="s">
        <v>370</v>
      </c>
      <c r="ET48">
        <v>2.9887299999999999</v>
      </c>
      <c r="EU48">
        <v>2.7511199999999998</v>
      </c>
      <c r="EV48">
        <v>0.23571900000000001</v>
      </c>
      <c r="EW48">
        <v>0.24137700000000001</v>
      </c>
      <c r="EX48">
        <v>0.12632699999999999</v>
      </c>
      <c r="EY48">
        <v>0.11015999999999999</v>
      </c>
      <c r="EZ48">
        <v>18319.5</v>
      </c>
      <c r="FA48">
        <v>18808.900000000001</v>
      </c>
      <c r="FB48">
        <v>23828.6</v>
      </c>
      <c r="FC48">
        <v>25124</v>
      </c>
      <c r="FD48">
        <v>30004.400000000001</v>
      </c>
      <c r="FE48">
        <v>31453</v>
      </c>
      <c r="FF48">
        <v>37982</v>
      </c>
      <c r="FG48">
        <v>39198.800000000003</v>
      </c>
      <c r="FH48">
        <v>2.0583999999999998</v>
      </c>
      <c r="FI48">
        <v>1.9495499999999999</v>
      </c>
      <c r="FJ48">
        <v>3.71709E-2</v>
      </c>
      <c r="FK48">
        <v>0</v>
      </c>
      <c r="FL48">
        <v>29.940899999999999</v>
      </c>
      <c r="FM48">
        <v>999.9</v>
      </c>
      <c r="FN48">
        <v>43.145000000000003</v>
      </c>
      <c r="FO48">
        <v>38.340000000000003</v>
      </c>
      <c r="FP48">
        <v>29.371700000000001</v>
      </c>
      <c r="FQ48">
        <v>61.587200000000003</v>
      </c>
      <c r="FR48">
        <v>23.5457</v>
      </c>
      <c r="FS48">
        <v>1</v>
      </c>
      <c r="FT48">
        <v>0.51324400000000003</v>
      </c>
      <c r="FU48">
        <v>2.79243</v>
      </c>
      <c r="FV48">
        <v>20.366299999999999</v>
      </c>
      <c r="FW48">
        <v>5.2520300000000004</v>
      </c>
      <c r="FX48">
        <v>12.0099</v>
      </c>
      <c r="FY48">
        <v>4.9794499999999999</v>
      </c>
      <c r="FZ48">
        <v>3.2930000000000001</v>
      </c>
      <c r="GA48">
        <v>9999</v>
      </c>
      <c r="GB48">
        <v>999.9</v>
      </c>
      <c r="GC48">
        <v>9999</v>
      </c>
      <c r="GD48">
        <v>9999</v>
      </c>
      <c r="GE48">
        <v>1.8752899999999999</v>
      </c>
      <c r="GF48">
        <v>1.87622</v>
      </c>
      <c r="GG48">
        <v>1.8824000000000001</v>
      </c>
      <c r="GH48">
        <v>1.88554</v>
      </c>
      <c r="GI48">
        <v>1.87635</v>
      </c>
      <c r="GJ48">
        <v>1.8829</v>
      </c>
      <c r="GK48">
        <v>1.8818600000000001</v>
      </c>
      <c r="GL48">
        <v>1.88533</v>
      </c>
      <c r="GM48">
        <v>5</v>
      </c>
      <c r="GN48">
        <v>0</v>
      </c>
      <c r="GO48">
        <v>0</v>
      </c>
      <c r="GP48">
        <v>0</v>
      </c>
      <c r="GQ48" t="s">
        <v>371</v>
      </c>
      <c r="GR48" t="s">
        <v>372</v>
      </c>
      <c r="GS48" t="s">
        <v>373</v>
      </c>
      <c r="GT48" t="s">
        <v>373</v>
      </c>
      <c r="GU48" t="s">
        <v>373</v>
      </c>
      <c r="GV48" t="s">
        <v>373</v>
      </c>
      <c r="GW48">
        <v>0</v>
      </c>
      <c r="GX48">
        <v>100</v>
      </c>
      <c r="GY48">
        <v>100</v>
      </c>
      <c r="GZ48">
        <v>-0.7</v>
      </c>
      <c r="HA48">
        <v>4.3200000000000002E-2</v>
      </c>
      <c r="HB48">
        <v>0.69105599450145105</v>
      </c>
      <c r="HC48">
        <v>-1.54219930941761E-3</v>
      </c>
      <c r="HD48">
        <v>9.932230794391771E-7</v>
      </c>
      <c r="HE48">
        <v>-3.2951819426937901E-10</v>
      </c>
      <c r="HF48">
        <v>4.31572980156179E-2</v>
      </c>
      <c r="HG48">
        <v>0</v>
      </c>
      <c r="HH48">
        <v>0</v>
      </c>
      <c r="HI48">
        <v>0</v>
      </c>
      <c r="HJ48">
        <v>1</v>
      </c>
      <c r="HK48">
        <v>2080</v>
      </c>
      <c r="HL48">
        <v>1</v>
      </c>
      <c r="HM48">
        <v>27</v>
      </c>
      <c r="HN48">
        <v>0.7</v>
      </c>
      <c r="HO48">
        <v>0.7</v>
      </c>
      <c r="HP48">
        <v>18</v>
      </c>
      <c r="HQ48">
        <v>517.03099999999995</v>
      </c>
      <c r="HR48">
        <v>505.54199999999997</v>
      </c>
      <c r="HS48">
        <v>27.0001</v>
      </c>
      <c r="HT48">
        <v>33.700600000000001</v>
      </c>
      <c r="HU48">
        <v>30.000699999999998</v>
      </c>
      <c r="HV48">
        <v>33.445</v>
      </c>
      <c r="HW48">
        <v>33.430300000000003</v>
      </c>
      <c r="HX48">
        <v>70.898200000000003</v>
      </c>
      <c r="HY48">
        <v>23.711500000000001</v>
      </c>
      <c r="HZ48">
        <v>39.6464</v>
      </c>
      <c r="IA48">
        <v>27</v>
      </c>
      <c r="IB48">
        <v>1800</v>
      </c>
      <c r="IC48">
        <v>24.8477</v>
      </c>
      <c r="ID48">
        <v>98.880899999999997</v>
      </c>
      <c r="IE48">
        <v>99.786199999999994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2021-08-04T13:53:52Z</dcterms:created>
  <dcterms:modified xsi:type="dcterms:W3CDTF">2022-12-09T20:00:56Z</dcterms:modified>
</cp:coreProperties>
</file>